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F&amp;O)'!$R$1:$R$353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K139" i="6"/>
  <c r="M139" s="1"/>
  <c r="K138"/>
  <c r="M138" s="1"/>
  <c r="L98"/>
  <c r="K98"/>
  <c r="L97"/>
  <c r="K97"/>
  <c r="K137"/>
  <c r="M137" s="1"/>
  <c r="L42"/>
  <c r="K42"/>
  <c r="K136"/>
  <c r="M136" s="1"/>
  <c r="K135"/>
  <c r="M135" s="1"/>
  <c r="K134"/>
  <c r="M134" s="1"/>
  <c r="K133"/>
  <c r="M133" s="1"/>
  <c r="K132"/>
  <c r="M132" s="1"/>
  <c r="K131"/>
  <c r="M131" s="1"/>
  <c r="K113"/>
  <c r="M113" s="1"/>
  <c r="L95"/>
  <c r="K95"/>
  <c r="L93"/>
  <c r="K93"/>
  <c r="M83"/>
  <c r="K84"/>
  <c r="K83"/>
  <c r="L16"/>
  <c r="K16"/>
  <c r="M16" s="1"/>
  <c r="L85"/>
  <c r="K85"/>
  <c r="L92"/>
  <c r="K92"/>
  <c r="L90"/>
  <c r="K90"/>
  <c r="L91"/>
  <c r="K91"/>
  <c r="H14"/>
  <c r="K14" s="1"/>
  <c r="M129"/>
  <c r="K129"/>
  <c r="L89"/>
  <c r="M89" s="1"/>
  <c r="K89"/>
  <c r="L88"/>
  <c r="K88"/>
  <c r="L40"/>
  <c r="K40"/>
  <c r="L41"/>
  <c r="K41"/>
  <c r="M41" s="1"/>
  <c r="L80"/>
  <c r="K80"/>
  <c r="L15"/>
  <c r="K15"/>
  <c r="L87"/>
  <c r="K87"/>
  <c r="K128"/>
  <c r="M128" s="1"/>
  <c r="K127"/>
  <c r="M127" s="1"/>
  <c r="L86"/>
  <c r="K86"/>
  <c r="L39"/>
  <c r="K39"/>
  <c r="L38"/>
  <c r="K38"/>
  <c r="L37"/>
  <c r="K37"/>
  <c r="L18"/>
  <c r="K126"/>
  <c r="M126" s="1"/>
  <c r="K125"/>
  <c r="M125" s="1"/>
  <c r="K124"/>
  <c r="M124" s="1"/>
  <c r="K18"/>
  <c r="L76"/>
  <c r="K76"/>
  <c r="L82"/>
  <c r="K82"/>
  <c r="L81"/>
  <c r="K81"/>
  <c r="P12"/>
  <c r="L12"/>
  <c r="K12"/>
  <c r="L36"/>
  <c r="K36"/>
  <c r="K121"/>
  <c r="M121" s="1"/>
  <c r="K120"/>
  <c r="M120" s="1"/>
  <c r="K123"/>
  <c r="M123" s="1"/>
  <c r="K122"/>
  <c r="M122" s="1"/>
  <c r="K119"/>
  <c r="M119" s="1"/>
  <c r="L75"/>
  <c r="K75"/>
  <c r="L17"/>
  <c r="K17"/>
  <c r="L79"/>
  <c r="K79"/>
  <c r="L78"/>
  <c r="K78"/>
  <c r="L77"/>
  <c r="K77"/>
  <c r="K118"/>
  <c r="M118" s="1"/>
  <c r="K117"/>
  <c r="M117" s="1"/>
  <c r="K116"/>
  <c r="M116" s="1"/>
  <c r="L74"/>
  <c r="K74"/>
  <c r="L73"/>
  <c r="K73"/>
  <c r="L72"/>
  <c r="K72"/>
  <c r="K114"/>
  <c r="M114" s="1"/>
  <c r="K115"/>
  <c r="M115" s="1"/>
  <c r="L71"/>
  <c r="K71"/>
  <c r="L35"/>
  <c r="K35"/>
  <c r="P147"/>
  <c r="L147"/>
  <c r="K147"/>
  <c r="K108"/>
  <c r="M108" s="1"/>
  <c r="K112"/>
  <c r="M112" s="1"/>
  <c r="K111"/>
  <c r="M111" s="1"/>
  <c r="L67"/>
  <c r="L70"/>
  <c r="K70"/>
  <c r="L69"/>
  <c r="K69"/>
  <c r="L68"/>
  <c r="K68"/>
  <c r="K67"/>
  <c r="L66"/>
  <c r="K66"/>
  <c r="L14"/>
  <c r="K110"/>
  <c r="M110" s="1"/>
  <c r="K109"/>
  <c r="M109" s="1"/>
  <c r="L65"/>
  <c r="K65"/>
  <c r="L64"/>
  <c r="K64"/>
  <c r="L62"/>
  <c r="K62"/>
  <c r="L61"/>
  <c r="K61"/>
  <c r="L63"/>
  <c r="K63"/>
  <c r="L33"/>
  <c r="K33"/>
  <c r="L58"/>
  <c r="K58"/>
  <c r="L59"/>
  <c r="K59"/>
  <c r="L60"/>
  <c r="K60"/>
  <c r="L32"/>
  <c r="K32"/>
  <c r="L11"/>
  <c r="K11"/>
  <c r="L13"/>
  <c r="K13"/>
  <c r="H341"/>
  <c r="L10"/>
  <c r="K10"/>
  <c r="M98" l="1"/>
  <c r="M97"/>
  <c r="M40"/>
  <c r="M95"/>
  <c r="M77"/>
  <c r="M42"/>
  <c r="M82"/>
  <c r="M93"/>
  <c r="M74"/>
  <c r="M78"/>
  <c r="M17"/>
  <c r="M12"/>
  <c r="M81"/>
  <c r="M39"/>
  <c r="M80"/>
  <c r="M86"/>
  <c r="M38"/>
  <c r="M85"/>
  <c r="M90"/>
  <c r="M92"/>
  <c r="M91"/>
  <c r="M14"/>
  <c r="M15"/>
  <c r="M88"/>
  <c r="M87"/>
  <c r="M37"/>
  <c r="M33"/>
  <c r="M73"/>
  <c r="M36"/>
  <c r="M18"/>
  <c r="M76"/>
  <c r="M75"/>
  <c r="M79"/>
  <c r="M35"/>
  <c r="M70"/>
  <c r="M71"/>
  <c r="M68"/>
  <c r="M147"/>
  <c r="M69"/>
  <c r="M72"/>
  <c r="M65"/>
  <c r="M67"/>
  <c r="M66"/>
  <c r="M64"/>
  <c r="M62"/>
  <c r="M61"/>
  <c r="M63"/>
  <c r="M32"/>
  <c r="M58"/>
  <c r="M59"/>
  <c r="M60"/>
  <c r="M11"/>
  <c r="M13"/>
  <c r="M10"/>
  <c r="K341" l="1"/>
  <c r="L341" s="1"/>
  <c r="K330"/>
  <c r="L330" s="1"/>
  <c r="K320"/>
  <c r="L320" s="1"/>
  <c r="K336" l="1"/>
  <c r="L336" s="1"/>
  <c r="K337" l="1"/>
  <c r="L337" s="1"/>
  <c r="K334" l="1"/>
  <c r="L334" s="1"/>
  <c r="K313"/>
  <c r="L313" s="1"/>
  <c r="K333"/>
  <c r="L333" s="1"/>
  <c r="K332"/>
  <c r="L332" s="1"/>
  <c r="K331"/>
  <c r="L331" s="1"/>
  <c r="K328"/>
  <c r="L328" s="1"/>
  <c r="K327"/>
  <c r="L327" s="1"/>
  <c r="K326"/>
  <c r="L326" s="1"/>
  <c r="K325"/>
  <c r="L325" s="1"/>
  <c r="K324"/>
  <c r="L324" s="1"/>
  <c r="K323"/>
  <c r="L323" s="1"/>
  <c r="K322"/>
  <c r="L322" s="1"/>
  <c r="K321"/>
  <c r="L321" s="1"/>
  <c r="K319"/>
  <c r="L319" s="1"/>
  <c r="K318"/>
  <c r="L318" s="1"/>
  <c r="K317"/>
  <c r="L317" s="1"/>
  <c r="K316"/>
  <c r="L316" s="1"/>
  <c r="K315"/>
  <c r="L315" s="1"/>
  <c r="K314"/>
  <c r="L314" s="1"/>
  <c r="K312"/>
  <c r="L312" s="1"/>
  <c r="K311"/>
  <c r="L311" s="1"/>
  <c r="K310"/>
  <c r="L310" s="1"/>
  <c r="F309"/>
  <c r="K309" s="1"/>
  <c r="L309" s="1"/>
  <c r="K308"/>
  <c r="L308" s="1"/>
  <c r="K307"/>
  <c r="L307" s="1"/>
  <c r="K306"/>
  <c r="L306" s="1"/>
  <c r="K305"/>
  <c r="L305" s="1"/>
  <c r="K304"/>
  <c r="L304" s="1"/>
  <c r="F303"/>
  <c r="K303" s="1"/>
  <c r="L303" s="1"/>
  <c r="F302"/>
  <c r="K302" s="1"/>
  <c r="L302" s="1"/>
  <c r="K301"/>
  <c r="L301" s="1"/>
  <c r="F300"/>
  <c r="K300" s="1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4"/>
  <c r="L284" s="1"/>
  <c r="K282"/>
  <c r="L282" s="1"/>
  <c r="K281"/>
  <c r="L281" s="1"/>
  <c r="F280"/>
  <c r="K280" s="1"/>
  <c r="L280" s="1"/>
  <c r="K279"/>
  <c r="L279" s="1"/>
  <c r="K276"/>
  <c r="L276" s="1"/>
  <c r="K275"/>
  <c r="L275" s="1"/>
  <c r="K274"/>
  <c r="L274" s="1"/>
  <c r="K271"/>
  <c r="L271" s="1"/>
  <c r="K270"/>
  <c r="L270" s="1"/>
  <c r="K269"/>
  <c r="L269" s="1"/>
  <c r="K268"/>
  <c r="L268" s="1"/>
  <c r="K267"/>
  <c r="L267" s="1"/>
  <c r="K266"/>
  <c r="L266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2"/>
  <c r="L252" s="1"/>
  <c r="K250"/>
  <c r="L250" s="1"/>
  <c r="K248"/>
  <c r="L248" s="1"/>
  <c r="K247"/>
  <c r="L247" s="1"/>
  <c r="K246"/>
  <c r="L246" s="1"/>
  <c r="K244"/>
  <c r="L244" s="1"/>
  <c r="K243"/>
  <c r="L243" s="1"/>
  <c r="K242"/>
  <c r="L242" s="1"/>
  <c r="K241"/>
  <c r="K240"/>
  <c r="L240" s="1"/>
  <c r="K239"/>
  <c r="L239" s="1"/>
  <c r="K237"/>
  <c r="L237" s="1"/>
  <c r="K236"/>
  <c r="L236" s="1"/>
  <c r="K235"/>
  <c r="L235" s="1"/>
  <c r="K234"/>
  <c r="L234" s="1"/>
  <c r="K233"/>
  <c r="L233" s="1"/>
  <c r="F232"/>
  <c r="K232" s="1"/>
  <c r="L232" s="1"/>
  <c r="H231"/>
  <c r="K231" s="1"/>
  <c r="L231" s="1"/>
  <c r="K228"/>
  <c r="L228" s="1"/>
  <c r="K227"/>
  <c r="L227" s="1"/>
  <c r="K226"/>
  <c r="L226" s="1"/>
  <c r="K225"/>
  <c r="L225" s="1"/>
  <c r="K224"/>
  <c r="L224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H197"/>
  <c r="K197" s="1"/>
  <c r="L197" s="1"/>
  <c r="F196"/>
  <c r="K196" s="1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M7"/>
  <c r="D7" i="5"/>
  <c r="K6" i="4"/>
  <c r="K6" i="3"/>
  <c r="L6" i="2"/>
</calcChain>
</file>

<file path=xl/sharedStrings.xml><?xml version="1.0" encoding="utf-8"?>
<sst xmlns="http://schemas.openxmlformats.org/spreadsheetml/2006/main" count="3583" uniqueCount="1240">
  <si>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</si>
  <si>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</si>
  <si>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</si>
  <si>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</si>
  <si>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</si>
  <si>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</si>
  <si>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</si>
  <si>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</si>
  <si>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</si>
  <si>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</si>
  <si>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</si>
  <si>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</si>
  <si>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</si>
  <si>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</si>
  <si>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</si>
  <si>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</si>
  <si>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</si>
  <si>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</si>
  <si>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</si>
  <si>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</si>
  <si>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</si>
  <si>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</si>
  <si>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</si>
  <si>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</si>
  <si>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</si>
  <si>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</si>
  <si>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</si>
  <si>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</si>
  <si>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</si>
  <si>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</si>
  <si>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</si>
  <si>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</si>
  <si>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</si>
  <si>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</si>
  <si>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</si>
  <si>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</si>
  <si>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</si>
  <si>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</si>
  <si>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</si>
  <si>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</si>
  <si>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</si>
  <si>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</si>
  <si>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</si>
  <si>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</si>
  <si>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</si>
  <si>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</si>
  <si>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</si>
  <si>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</si>
  <si>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</si>
  <si>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</si>
  <si>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</si>
  <si>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</si>
  <si>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</si>
  <si>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</si>
  <si>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</si>
  <si>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</si>
  <si>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</si>
  <si>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</si>
  <si>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</si>
  <si>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</si>
  <si>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</si>
  <si>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</si>
  <si>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</si>
  <si>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</si>
  <si>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</si>
  <si>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</si>
  <si>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</si>
  <si>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</si>
  <si>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</si>
  <si>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</si>
  <si>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</si>
  <si>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</si>
  <si>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</si>
  <si>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</si>
  <si>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</si>
  <si>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</si>
  <si>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</si>
  <si>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</si>
  <si>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</si>
  <si>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</si>
  <si>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</si>
  <si>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</si>
  <si>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</si>
  <si>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</si>
  <si>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</si>
  <si>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</si>
  <si>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</si>
  <si>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</si>
  <si>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</si>
  <si>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</si>
  <si>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</si>
  <si>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</si>
  <si>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</si>
  <si>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</si>
  <si>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</si>
  <si>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</si>
  <si>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</si>
  <si>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</si>
  <si>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</si>
  <si>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</si>
  <si>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</si>
  <si>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</si>
  <si>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</si>
  <si>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</si>
  <si>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</si>
  <si>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</si>
  <si>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</si>
  <si>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</si>
  <si>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</si>
  <si>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</si>
  <si>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</si>
  <si>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</si>
  <si>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</si>
  <si>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</si>
  <si>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</si>
  <si>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</si>
  <si>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</si>
  <si>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</si>
  <si>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</si>
  <si>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</si>
  <si>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</si>
  <si>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</si>
  <si>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</si>
  <si>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</si>
  <si>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</si>
  <si>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</si>
  <si>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</si>
  <si>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</si>
  <si>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</si>
  <si>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</si>
  <si>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</si>
  <si>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</si>
  <si>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</si>
  <si>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</si>
  <si>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</si>
  <si>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</si>
  <si>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</si>
  <si>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</si>
  <si>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</si>
  <si>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</si>
  <si>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</si>
  <si>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</si>
  <si>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</si>
  <si>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</si>
  <si>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</si>
  <si>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</si>
  <si>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</si>
  <si>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</si>
  <si>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</si>
  <si>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</si>
  <si>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</si>
  <si>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</si>
  <si>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</si>
  <si>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</si>
  <si>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</si>
  <si>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</si>
  <si>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</si>
  <si>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</si>
  <si>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</si>
  <si>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</si>
  <si>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</si>
  <si>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</si>
  <si>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</si>
  <si>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</si>
  <si>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</si>
  <si>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</si>
  <si>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</si>
  <si>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</si>
  <si>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</si>
  <si>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</si>
  <si>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</si>
  <si>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</si>
  <si>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</si>
  <si>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</si>
  <si>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</si>
  <si>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</si>
  <si>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</si>
  <si>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</si>
  <si>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</si>
  <si>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</si>
  <si>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</si>
  <si>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</si>
  <si>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</si>
  <si>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</si>
  <si>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</si>
  <si>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</si>
  <si>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</si>
  <si>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</si>
  <si>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</si>
  <si>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</si>
  <si>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</si>
  <si>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</si>
  <si>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</si>
  <si>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</si>
  <si>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</si>
  <si>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</si>
  <si>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</si>
  <si>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</si>
  <si>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</si>
  <si>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</si>
  <si>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</si>
  <si>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</si>
  <si>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</si>
  <si>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</si>
  <si>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</si>
  <si>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</si>
  <si>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</si>
  <si>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</si>
  <si>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</si>
  <si>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</si>
  <si>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</si>
  <si>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</si>
  <si>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</si>
  <si>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</si>
  <si>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</si>
  <si>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</si>
  <si>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</si>
  <si>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</si>
  <si>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</si>
  <si>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</si>
  <si>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</si>
  <si>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</si>
  <si>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</si>
  <si>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</si>
  <si>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</si>
  <si>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</si>
  <si>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</si>
  <si>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</si>
  <si>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</si>
  <si>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</si>
  <si>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</si>
  <si>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</si>
  <si>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</si>
  <si>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</si>
  <si>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</si>
  <si>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</si>
  <si>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</si>
  <si>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</si>
  <si>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</si>
  <si>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</si>
  <si>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</si>
  <si>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</si>
  <si>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</si>
  <si>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</si>
  <si>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</si>
  <si>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</si>
  <si>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</si>
  <si>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</si>
  <si>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</si>
  <si>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</si>
  <si>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</si>
  <si>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</si>
  <si>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</si>
  <si>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</si>
  <si>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</si>
  <si>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</si>
  <si>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</si>
  <si>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</si>
  <si>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</si>
  <si>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</si>
  <si>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</si>
  <si>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</si>
  <si>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</si>
  <si>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</si>
  <si>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</si>
  <si>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</si>
  <si>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</si>
  <si>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</si>
  <si>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</si>
  <si>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</si>
  <si>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</si>
  <si>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</si>
  <si>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</si>
  <si>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</si>
  <si>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</si>
  <si>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</si>
  <si>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</si>
  <si>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</si>
  <si>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</si>
  <si>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</si>
  <si>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</si>
  <si>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</si>
  <si>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</si>
  <si>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</si>
  <si>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</si>
  <si>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</si>
  <si>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</si>
  <si>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</si>
  <si>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</si>
  <si>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</si>
  <si>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</si>
  <si>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</si>
  <si>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</si>
  <si>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</si>
  <si>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</si>
  <si>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</si>
  <si>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</si>
  <si>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</si>
  <si>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</si>
  <si>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</si>
  <si>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</si>
  <si>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</si>
  <si>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</si>
  <si>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</si>
  <si>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</si>
  <si>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</si>
  <si>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</si>
  <si>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</si>
  <si>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</si>
  <si>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</si>
  <si>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</si>
  <si>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</si>
  <si>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</si>
  <si>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</si>
  <si>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</si>
  <si>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</si>
  <si>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</si>
  <si>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</si>
  <si>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</si>
  <si>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</si>
  <si>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</si>
  <si>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</si>
  <si>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</si>
  <si>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</si>
  <si>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</si>
  <si>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</si>
  <si>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</si>
  <si>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</si>
  <si>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</si>
  <si>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</si>
  <si>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</si>
  <si>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</si>
  <si>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</si>
  <si>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</si>
  <si>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</si>
  <si>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</si>
  <si>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</si>
  <si>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</si>
  <si>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</si>
  <si>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</si>
  <si>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</si>
  <si>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</si>
  <si>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</si>
  <si>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</si>
  <si>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</si>
  <si>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</si>
  <si>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</si>
  <si>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</si>
  <si>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</si>
  <si>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</si>
  <si>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</si>
  <si>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</si>
  <si>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</si>
  <si>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</si>
  <si>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</si>
  <si>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</si>
  <si>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</si>
  <si>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</si>
  <si>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</si>
  <si>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</si>
  <si>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</si>
  <si>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</si>
  <si>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</si>
  <si>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</si>
  <si>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</si>
  <si>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</si>
  <si>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</si>
  <si>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</si>
  <si>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</si>
  <si>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</si>
  <si>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</si>
  <si>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</si>
  <si>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</si>
  <si>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</si>
  <si>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</si>
  <si>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</si>
  <si>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</si>
  <si>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</si>
  <si>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</si>
  <si>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</si>
  <si>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</si>
  <si>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</si>
  <si>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</si>
  <si>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</si>
  <si>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</si>
  <si>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</si>
  <si>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</si>
  <si>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</si>
  <si>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</si>
  <si>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</si>
  <si>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</si>
  <si>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</si>
  <si>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</si>
  <si>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</si>
  <si>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</si>
  <si>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</si>
  <si>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</si>
  <si>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</si>
  <si>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</si>
  <si>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</si>
  <si>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</si>
  <si>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</si>
  <si>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</si>
  <si>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</si>
  <si>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</si>
  <si>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</si>
  <si>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</si>
  <si>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</si>
  <si>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</si>
  <si>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</si>
  <si>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</si>
  <si>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</si>
  <si>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</si>
  <si>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</si>
  <si>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</si>
  <si>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</si>
  <si>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</si>
  <si>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</si>
  <si>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</si>
  <si>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</si>
  <si>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</si>
  <si>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</si>
  <si>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</si>
  <si>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</si>
  <si>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</si>
  <si>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</si>
  <si>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</si>
  <si>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</si>
  <si>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</si>
  <si>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</si>
  <si>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</si>
  <si>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</si>
  <si>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</si>
  <si>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</si>
  <si>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</si>
  <si>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</si>
  <si>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</si>
  <si>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</si>
  <si>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</si>
  <si>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</si>
  <si>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</si>
  <si>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</si>
  <si>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</si>
  <si>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</si>
  <si>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</si>
  <si>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</si>
  <si>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</si>
  <si>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</si>
  <si>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</si>
  <si>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</si>
  <si>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</si>
  <si>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</si>
  <si>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</si>
  <si>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</si>
  <si>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</si>
  <si>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</si>
  <si>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</si>
  <si>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</si>
  <si>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</si>
  <si>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</si>
  <si>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</si>
  <si>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</si>
  <si>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</si>
  <si>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</si>
  <si>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</si>
  <si>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</si>
  <si>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</si>
  <si>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</si>
  <si>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</si>
  <si>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</si>
  <si>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</si>
  <si>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</si>
  <si>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</si>
  <si>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</si>
  <si>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</si>
  <si>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</si>
  <si>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</si>
  <si>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</si>
  <si>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</si>
  <si>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</si>
  <si>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</si>
  <si>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</si>
  <si>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</si>
  <si>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</si>
  <si>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</si>
  <si>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</si>
  <si>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</si>
  <si>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</si>
  <si>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</si>
  <si>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</si>
  <si>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</si>
  <si>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</si>
  <si>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</si>
  <si>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</si>
  <si>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</si>
  <si>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</si>
  <si>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</si>
  <si>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</si>
  <si>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</si>
  <si>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</si>
  <si>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</si>
  <si>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</si>
  <si>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</si>
  <si>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</si>
  <si>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</si>
  <si>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</si>
  <si>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</si>
  <si>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</si>
  <si>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</si>
  <si>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</si>
  <si>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</si>
  <si>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</si>
  <si>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</si>
  <si>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</si>
  <si>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</si>
  <si>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</si>
  <si>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</si>
  <si>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</si>
  <si>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</si>
  <si>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</si>
  <si>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</si>
  <si>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</si>
  <si>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</si>
  <si>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</si>
  <si>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</si>
  <si>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</si>
  <si>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</si>
  <si>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</si>
  <si>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</si>
  <si>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</si>
  <si>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</si>
  <si>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</si>
  <si>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</si>
  <si>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</si>
  <si>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</si>
  <si>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</si>
  <si>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</si>
  <si>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</si>
  <si>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</si>
  <si>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</si>
  <si>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</si>
  <si>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</si>
  <si>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</si>
  <si>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</si>
  <si>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</si>
  <si>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</si>
  <si>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</si>
  <si>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</si>
  <si>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</si>
  <si>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</si>
  <si>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</si>
  <si>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</si>
  <si>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</si>
  <si>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</si>
  <si>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</si>
  <si>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</si>
  <si>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</si>
  <si>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</si>
  <si>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</si>
  <si>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</si>
  <si>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</si>
  <si>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</si>
  <si>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</si>
  <si>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</si>
  <si>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</si>
  <si>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</si>
  <si>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</si>
  <si>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</si>
  <si>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</si>
  <si>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</si>
  <si>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</si>
  <si>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</si>
  <si>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</si>
  <si>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</si>
  <si>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</si>
  <si>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</si>
  <si>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</si>
  <si>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</si>
  <si>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</si>
  <si>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</si>
  <si>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</si>
  <si>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</si>
  <si>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</si>
  <si>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</si>
  <si>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</si>
  <si>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</si>
  <si>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</si>
  <si>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</si>
  <si>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</si>
  <si>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</si>
  <si>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</si>
  <si>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</si>
  <si>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</si>
  <si>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</si>
  <si>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</si>
  <si>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</si>
  <si>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</si>
  <si>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</si>
  <si>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</si>
  <si>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</si>
  <si>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</si>
  <si>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</si>
  <si>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</si>
  <si>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</si>
  <si>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</si>
  <si>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</si>
  <si>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</si>
  <si>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</si>
  <si>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</si>
  <si>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</si>
  <si>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</si>
  <si>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</si>
  <si>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</si>
  <si>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</si>
  <si>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</si>
  <si>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</si>
  <si>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</si>
  <si>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</si>
  <si>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</si>
  <si>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</si>
  <si>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</si>
  <si>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</si>
  <si>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</si>
  <si>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</si>
  <si>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</si>
  <si>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</si>
  <si>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</si>
  <si>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</si>
  <si>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</si>
  <si>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</si>
  <si>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</si>
  <si>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</si>
  <si>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</si>
  <si>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</si>
  <si>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</si>
  <si>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</si>
  <si>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</si>
  <si>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</si>
  <si>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</si>
  <si>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</si>
  <si>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</si>
  <si>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</si>
  <si>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</si>
  <si>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</si>
  <si>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</si>
  <si>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</si>
  <si>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</si>
  <si>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</si>
  <si>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</si>
  <si>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</si>
  <si>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</si>
  <si>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</si>
  <si>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</si>
  <si>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</si>
  <si>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</si>
  <si>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</si>
  <si>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</si>
  <si>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</si>
  <si>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</si>
  <si>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</si>
  <si>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</si>
  <si>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</si>
  <si>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</si>
  <si>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</si>
  <si>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</si>
  <si>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</si>
  <si>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</si>
  <si>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</si>
  <si>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</si>
  <si>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</si>
  <si>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</si>
  <si>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</si>
  <si>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</si>
  <si>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</si>
  <si>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</si>
  <si>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</si>
  <si>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</si>
  <si>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</si>
  <si>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</si>
  <si>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</si>
  <si>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</si>
  <si>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</si>
  <si>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</si>
  <si>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</si>
  <si>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</si>
  <si>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</si>
  <si>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</si>
  <si>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</si>
  <si>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</si>
  <si>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</si>
  <si>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</si>
  <si>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</si>
  <si>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</si>
  <si>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</si>
  <si>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</si>
  <si>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</si>
  <si>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</si>
  <si>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</si>
  <si>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</si>
  <si>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</si>
  <si>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</si>
  <si>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</si>
  <si>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</si>
  <si>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</si>
  <si>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</si>
  <si>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</si>
  <si>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</si>
  <si>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</si>
  <si>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</si>
  <si>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</si>
  <si>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</si>
  <si>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</si>
  <si>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</si>
  <si>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</si>
  <si>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</si>
  <si>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</si>
  <si>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</si>
  <si>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</si>
  <si>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</si>
  <si>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</si>
  <si>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</si>
  <si>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</si>
  <si>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</si>
  <si>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</si>
  <si>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</si>
  <si>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</si>
  <si>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</si>
  <si>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</si>
  <si>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</si>
  <si>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</si>
  <si>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</si>
  <si>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</si>
  <si>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</si>
  <si>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</si>
  <si>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</si>
  <si>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</si>
  <si>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</si>
  <si>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</si>
  <si>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</si>
  <si>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</si>
  <si>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</si>
  <si>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</si>
  <si>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</si>
  <si>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</si>
  <si>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</si>
  <si>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</si>
  <si>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</si>
  <si>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</si>
  <si>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</si>
  <si>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</si>
  <si>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</si>
  <si>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</si>
  <si>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</si>
  <si>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</si>
  <si>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</si>
  <si>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</si>
  <si>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</si>
  <si>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</si>
  <si>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</si>
  <si>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</si>
  <si>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</si>
  <si>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</si>
  <si>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</si>
  <si>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</si>
  <si>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</si>
  <si>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</si>
  <si>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</si>
  <si>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</si>
  <si>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</si>
  <si>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</si>
  <si>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</si>
  <si>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</si>
  <si>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</si>
  <si>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</si>
  <si>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</si>
  <si>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</si>
  <si>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</si>
  <si>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</si>
  <si>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</si>
  <si>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</si>
  <si>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</si>
  <si>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</si>
  <si>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</si>
  <si>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</si>
  <si>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</si>
  <si>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</si>
  <si>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</si>
  <si>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</si>
  <si>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</si>
  <si>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</si>
  <si>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</si>
  <si>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</si>
  <si>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</si>
  <si>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</si>
  <si>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</si>
  <si>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</si>
  <si>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</si>
  <si>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</si>
  <si>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</si>
  <si>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</si>
  <si>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</si>
  <si>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</si>
  <si>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</si>
  <si>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</si>
  <si>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</si>
  <si>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</si>
  <si>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</si>
  <si>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</si>
  <si>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</si>
  <si>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</si>
  <si>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</si>
  <si>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</si>
  <si>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</si>
  <si>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</si>
  <si>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</si>
  <si>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</si>
  <si>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</si>
  <si>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</si>
  <si>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</si>
  <si>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</si>
  <si>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</si>
  <si>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</si>
  <si>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</si>
  <si>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</si>
  <si>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</si>
  <si>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</si>
  <si>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</si>
  <si>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</si>
  <si>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</si>
  <si>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</si>
  <si>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</si>
  <si>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</si>
  <si>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</si>
  <si>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</si>
  <si>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</si>
  <si>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</si>
  <si>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</si>
  <si>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</si>
  <si>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</si>
  <si>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</si>
  <si>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</si>
  <si>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</si>
  <si>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</si>
  <si>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</si>
  <si>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</si>
  <si>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</si>
  <si>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</si>
  <si>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</si>
  <si>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</si>
  <si>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</si>
  <si>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</si>
  <si>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</si>
  <si>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</si>
  <si>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</si>
  <si>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Profit of Rs.100/-</t>
  </si>
  <si>
    <t>Profit of Rs.82.5/-</t>
  </si>
  <si>
    <t>MIDCPNIFTY</t>
  </si>
  <si>
    <t>630-640</t>
  </si>
  <si>
    <t>1245-1265</t>
  </si>
  <si>
    <t>160-170</t>
  </si>
  <si>
    <t>PCBL</t>
  </si>
  <si>
    <t>RBA</t>
  </si>
  <si>
    <t>SONACOMS</t>
  </si>
  <si>
    <t>Profit of Rs.8/-</t>
  </si>
  <si>
    <t>Profit of Rs.7/-</t>
  </si>
  <si>
    <t>ZYDUSLIFE</t>
  </si>
  <si>
    <t>2160-2200</t>
  </si>
  <si>
    <t>ALPHA LEON ENTERPRISES LLP</t>
  </si>
  <si>
    <t>218-222</t>
  </si>
  <si>
    <t>Profit of Rs.75/-</t>
  </si>
  <si>
    <t>Buy&lt;&gt;</t>
  </si>
  <si>
    <t>1800-1900</t>
  </si>
  <si>
    <t>2520-2550</t>
  </si>
  <si>
    <t>Profit of Rs.105/-</t>
  </si>
  <si>
    <t xml:space="preserve">SBIN </t>
  </si>
  <si>
    <t>510-520</t>
  </si>
  <si>
    <t>150-160</t>
  </si>
  <si>
    <t>AARTIIND APR FUT</t>
  </si>
  <si>
    <t>Profiit of Rs.210/-</t>
  </si>
  <si>
    <t>PIIND APR FUT</t>
  </si>
  <si>
    <t>NIFTY APR FUT</t>
  </si>
  <si>
    <t>17700-17800</t>
  </si>
  <si>
    <t>420-450</t>
  </si>
  <si>
    <t>2900-2930</t>
  </si>
  <si>
    <t>Profit of Rs.37.5/-</t>
  </si>
  <si>
    <t>PIDILITIND APR FUT</t>
  </si>
  <si>
    <t>SIEMENS APR FUT</t>
  </si>
  <si>
    <t>2440-2480</t>
  </si>
  <si>
    <t>ACC APR FUT</t>
  </si>
  <si>
    <t>HDFCBANK APR FUT</t>
  </si>
  <si>
    <t>1525-1535</t>
  </si>
  <si>
    <t>980-995</t>
  </si>
  <si>
    <t>Retail Research Technical Calls &amp; Fundamental Performance Report for the month of Apr-2022</t>
  </si>
  <si>
    <t>Profit of Rs.17.5/-</t>
  </si>
  <si>
    <t>Profit of Rs.143.5/-</t>
  </si>
  <si>
    <t>Profit of Rs.11.5/-</t>
  </si>
  <si>
    <t>HEROMOTOCO 2220 PE APR</t>
  </si>
  <si>
    <t>NIFTY 17900 PE 07-APR</t>
  </si>
  <si>
    <t>130-160</t>
  </si>
  <si>
    <t>Sell</t>
  </si>
  <si>
    <t>17800-17700</t>
  </si>
  <si>
    <t>Profit of Rs.110/-</t>
  </si>
  <si>
    <t>430-432</t>
  </si>
  <si>
    <t>450-460</t>
  </si>
  <si>
    <t>JSWSTEEL APR FUT</t>
  </si>
  <si>
    <t>750-760</t>
  </si>
  <si>
    <t>Profit of Rs.20/-</t>
  </si>
  <si>
    <t>Loss of Rs.23/-</t>
  </si>
  <si>
    <t>INDUSINDBK APR FUT</t>
  </si>
  <si>
    <t>1000-1015</t>
  </si>
  <si>
    <t>2950-3000</t>
  </si>
  <si>
    <t>75-85</t>
  </si>
  <si>
    <t>285-290</t>
  </si>
  <si>
    <t>HINDALCO APR FUT</t>
  </si>
  <si>
    <t>Profit of Rs.35/-</t>
  </si>
  <si>
    <t>Profit of Rs.85/-</t>
  </si>
  <si>
    <t>Loss of Rs.14/-</t>
  </si>
  <si>
    <t xml:space="preserve">BANKNIFTY 38700 CE 07-APR </t>
  </si>
  <si>
    <t>350-400</t>
  </si>
  <si>
    <t>400-450</t>
  </si>
  <si>
    <t>BANKNIFTY 38200 PE 07-APR</t>
  </si>
  <si>
    <t>Loss of Rs.17/-</t>
  </si>
  <si>
    <t>XTX MARKETS LLP</t>
  </si>
  <si>
    <t>GRAVITON RESEARCH CAPITAL LLP</t>
  </si>
  <si>
    <t>QE SECURITIES</t>
  </si>
  <si>
    <t>Profit of Rs.13.5/-</t>
  </si>
  <si>
    <t>2520-2560</t>
  </si>
  <si>
    <t>4800-5000</t>
  </si>
  <si>
    <t>NIFTY 17800 CE 07-APR</t>
  </si>
  <si>
    <t>140-170</t>
  </si>
  <si>
    <t>BANKNIFTY 37800 CE 07-APR</t>
  </si>
  <si>
    <t>300-400</t>
  </si>
  <si>
    <t>4800-4900</t>
  </si>
  <si>
    <t>465-475</t>
  </si>
  <si>
    <t>INFY APR FUT</t>
  </si>
  <si>
    <t>1870-1900</t>
  </si>
  <si>
    <t>N</t>
  </si>
  <si>
    <t>Profit of Rs.34.5/-</t>
  </si>
  <si>
    <t>Profit of Rs.3.5/-</t>
  </si>
  <si>
    <t>Part profit of Rs.27/-</t>
  </si>
  <si>
    <t>Profit of Rs.63/-</t>
  </si>
  <si>
    <t>114-116</t>
  </si>
  <si>
    <t>1590-1620</t>
  </si>
  <si>
    <t>745-755</t>
  </si>
  <si>
    <t>445-455</t>
  </si>
  <si>
    <t>520-560</t>
  </si>
  <si>
    <t>NIFTY 17900 CE 13-APR</t>
  </si>
  <si>
    <t>100-114</t>
  </si>
  <si>
    <t>Loss of Rs.38/-</t>
  </si>
  <si>
    <t>Loss of Rs.100/-</t>
  </si>
  <si>
    <t>1950-2000</t>
  </si>
  <si>
    <t>HCLTECH APR FUT</t>
  </si>
  <si>
    <t>1190-1200</t>
  </si>
  <si>
    <t>COLPAL APR FUT</t>
  </si>
  <si>
    <t>1610-1630</t>
  </si>
  <si>
    <t>2550-2600</t>
  </si>
  <si>
    <t>165-170</t>
  </si>
  <si>
    <t>Profit of Rs.10/-</t>
  </si>
  <si>
    <t>Profit of Rs.9.5/-</t>
  </si>
  <si>
    <t>Loss of Rs.42/-</t>
  </si>
  <si>
    <t>2570-2620</t>
  </si>
  <si>
    <t>ACC 2140 PE APR</t>
  </si>
  <si>
    <t>75-35</t>
  </si>
  <si>
    <t>NIFTY 17800 CE 13-APR</t>
  </si>
  <si>
    <t>110-130</t>
  </si>
  <si>
    <t>BANKNIFTY 38000 CE 13-APR</t>
  </si>
  <si>
    <t xml:space="preserve">HCLTECH APR FUT </t>
  </si>
  <si>
    <t>1160-1175</t>
  </si>
  <si>
    <t>LT 1820 CE APR</t>
  </si>
  <si>
    <t>45-50</t>
  </si>
  <si>
    <t>ITC APR FUT</t>
  </si>
  <si>
    <t>ITC 280 CE APR</t>
  </si>
  <si>
    <t>NIFTY 17750 CE 13-APR</t>
  </si>
  <si>
    <t>Loss of Rs.80/-</t>
  </si>
  <si>
    <t>Loss of Rs.9/-</t>
  </si>
  <si>
    <t>Loss of Rs.17.5/-</t>
  </si>
  <si>
    <t>Profit of Rs.50/-</t>
  </si>
  <si>
    <t>Loss of Rs.150/-</t>
  </si>
  <si>
    <t>Part profit of Rs.65/-</t>
  </si>
  <si>
    <t>Loss of Rs.12/-</t>
  </si>
  <si>
    <t>Loss of Rs.50/-</t>
  </si>
  <si>
    <t>RELIANCE APR FUT</t>
  </si>
  <si>
    <t>2660-2700</t>
  </si>
  <si>
    <t>170-180</t>
  </si>
  <si>
    <t>17800-17900</t>
  </si>
  <si>
    <t>BANKNIFTY 37600 CE 13-APR</t>
  </si>
  <si>
    <t>250-350</t>
  </si>
  <si>
    <t xml:space="preserve">SBILIFE </t>
  </si>
  <si>
    <t>1180-1200</t>
  </si>
  <si>
    <t>NIFTY 17550 CE 13-APR</t>
  </si>
  <si>
    <t>90-100</t>
  </si>
  <si>
    <t>Loss of Rs.36/-</t>
  </si>
  <si>
    <t>NK SECURITIES RESEARCH PRIVATE LIMITED</t>
  </si>
  <si>
    <t>Profit of Rs.16/-</t>
  </si>
  <si>
    <t>Loss of Rs.2.85/-</t>
  </si>
  <si>
    <t>Loss of Rs.48/-</t>
  </si>
  <si>
    <t xml:space="preserve">NIFTY 17600 PE 13-APR </t>
  </si>
  <si>
    <t>50-60</t>
  </si>
  <si>
    <t>NIFTY 17600 CE 13-APR</t>
  </si>
  <si>
    <t>BANKNIFTY 38000 CE 21-APR</t>
  </si>
  <si>
    <t>500-600</t>
  </si>
  <si>
    <t>Profit of Rs.5-</t>
  </si>
  <si>
    <t>1280-1300</t>
  </si>
  <si>
    <t>1400-1450</t>
  </si>
  <si>
    <t>2580-2610</t>
  </si>
  <si>
    <t>2800-2900</t>
  </si>
  <si>
    <t>BANKNIFTY 38000 CE 13 APR</t>
  </si>
  <si>
    <t>BCLENTERPR</t>
  </si>
  <si>
    <t>ANUSTUP TRADING  PRIVATE LIMITED</t>
  </si>
  <si>
    <t>BANG</t>
  </si>
  <si>
    <t>Bang Overseas Limited</t>
  </si>
  <si>
    <t>RIIL</t>
  </si>
  <si>
    <t>Reliance Indl Infra Ltd</t>
  </si>
  <si>
    <t>Profit of Rs.31.5/-</t>
  </si>
  <si>
    <t>Loss of Rs.74/-</t>
  </si>
  <si>
    <t>ABCAPITAL APR FUT</t>
  </si>
  <si>
    <t>2970-3000</t>
  </si>
  <si>
    <t>118-121</t>
  </si>
  <si>
    <t>2260-2300</t>
  </si>
  <si>
    <t>Profit of Rs.45/-</t>
  </si>
  <si>
    <t>Profit of Rs.2.2/-</t>
  </si>
  <si>
    <t>Loss of Rs.190/-</t>
  </si>
  <si>
    <t>ADVIKCA</t>
  </si>
  <si>
    <t>VANRAJ DADBHAI KAHOR</t>
  </si>
  <si>
    <t>KBCGLOBAL</t>
  </si>
  <si>
    <t>KBC Global Limited</t>
  </si>
  <si>
    <t>Part profit of Rs.265/-</t>
  </si>
  <si>
    <t>Loss of Rs.10.25/-</t>
  </si>
  <si>
    <t>Loss of Rs.3/-</t>
  </si>
  <si>
    <t>Loss of Rs.55/-</t>
  </si>
  <si>
    <t>440-450</t>
  </si>
  <si>
    <t>1120-1130</t>
  </si>
  <si>
    <t>Loss of Rs.15/-</t>
  </si>
  <si>
    <t>Profit of Rs.10-</t>
  </si>
  <si>
    <t>2500-2520</t>
  </si>
  <si>
    <t>2895-2905</t>
  </si>
  <si>
    <t>157-159</t>
  </si>
  <si>
    <t>JUBLFOOD 600 CE APR</t>
  </si>
  <si>
    <t>20-22</t>
  </si>
  <si>
    <t>ALTOLITE ELECTRO SIGNS PRIVATE LIMITED</t>
  </si>
  <si>
    <t>EARUM</t>
  </si>
  <si>
    <t>GGL</t>
  </si>
  <si>
    <t>BP EQUITIES PVT. LTD.</t>
  </si>
  <si>
    <t>KRETTOSYS</t>
  </si>
  <si>
    <t>NAVKARCORP</t>
  </si>
  <si>
    <t>Navkar Corporation Ltd.</t>
  </si>
  <si>
    <t>PARTH INFIN BROKERS PVT LTD</t>
  </si>
  <si>
    <t>VCL</t>
  </si>
  <si>
    <t>Vaxtex Cotfab Limited</t>
  </si>
  <si>
    <t>HBLPOWER</t>
  </si>
  <si>
    <t>HBL Power Systems Limited</t>
  </si>
  <si>
    <t>BANYANTREE GROWTH CAPITAL  L.L.C.</t>
  </si>
  <si>
    <t>Loss of Rs.105/-</t>
  </si>
  <si>
    <t>Loss of Rs.3.65/-</t>
  </si>
  <si>
    <t>CROMPTON APR FUT</t>
  </si>
  <si>
    <t>385-390</t>
  </si>
  <si>
    <t>747-749</t>
  </si>
  <si>
    <t>765-775</t>
  </si>
  <si>
    <t>SBIN APR FUT</t>
  </si>
  <si>
    <t>520-525</t>
  </si>
  <si>
    <t>Loss of Rs.47.5/-</t>
  </si>
  <si>
    <t>NIFTY 17100 PE 21-APR</t>
  </si>
  <si>
    <t>90-110</t>
  </si>
  <si>
    <t>BANKNIFTY 36200 CE 21-APR</t>
  </si>
  <si>
    <t>320-400</t>
  </si>
  <si>
    <t>Profit of Rs.24.5/-</t>
  </si>
  <si>
    <t>Profit of Rs.26.5/-</t>
  </si>
  <si>
    <t>PIDILITIND 2380 CE APR</t>
  </si>
  <si>
    <t>55-70</t>
  </si>
  <si>
    <t>830-900</t>
  </si>
  <si>
    <t>1125-1130</t>
  </si>
  <si>
    <t>1160-1190</t>
  </si>
  <si>
    <t>120.5-121.50</t>
  </si>
  <si>
    <t>17-132</t>
  </si>
  <si>
    <t xml:space="preserve">CANBK </t>
  </si>
  <si>
    <t>233-234</t>
  </si>
  <si>
    <t>242-250</t>
  </si>
  <si>
    <t>212-214</t>
  </si>
  <si>
    <t>KALPESH JAVERILAL OSWAL</t>
  </si>
  <si>
    <t>DHRUV PRADIPKUMAR SHAH</t>
  </si>
  <si>
    <t>YACOOBALI AIYUB MOHAMMED</t>
  </si>
  <si>
    <t>HITTCO</t>
  </si>
  <si>
    <t>JETMALL</t>
  </si>
  <si>
    <t>BHARAT KUMAR PUKHRAJJI</t>
  </si>
  <si>
    <t>ANUSTUP TRADING PRIVATE LIMITED</t>
  </si>
  <si>
    <t>BHAVESH A VORA (HUF)</t>
  </si>
  <si>
    <t>AMRITA JAIN</t>
  </si>
  <si>
    <t>POOJA</t>
  </si>
  <si>
    <t>EPITOME TRADING AND INVESTMENTS</t>
  </si>
  <si>
    <t>REGENCY</t>
  </si>
  <si>
    <t>DHRUVAPANDEY</t>
  </si>
  <si>
    <t>SIPTL</t>
  </si>
  <si>
    <t>VITESSE</t>
  </si>
  <si>
    <t>MANISH NITIN THAKUR</t>
  </si>
  <si>
    <t>RAGINI CHETAN MEHTA</t>
  </si>
  <si>
    <t>ANANT WEALTH CONSULTANTS PRIVATE LIMITED</t>
  </si>
  <si>
    <t>PREETI JAIN</t>
  </si>
  <si>
    <t>SHANI  BHATI</t>
  </si>
  <si>
    <t>Profit of Rs.7.75/-</t>
  </si>
  <si>
    <t>ICICIBANK  APR FUT</t>
  </si>
  <si>
    <t>770-778</t>
  </si>
  <si>
    <t>755-760</t>
  </si>
  <si>
    <t>2380-2384</t>
  </si>
  <si>
    <t>2440-2460</t>
  </si>
  <si>
    <t>1975-1985</t>
  </si>
  <si>
    <t>2050-2100</t>
  </si>
  <si>
    <t>1370-1380</t>
  </si>
  <si>
    <t>381-383</t>
  </si>
  <si>
    <t>395-400</t>
  </si>
  <si>
    <t>NIFTY 17250 PE 21-APR</t>
  </si>
  <si>
    <t>NIFTY 17400 PE 21-APR</t>
  </si>
  <si>
    <t>Loss of Rs.36.5/-</t>
  </si>
  <si>
    <t>Profit of Rs.2/-</t>
  </si>
  <si>
    <t>Profit of Rs.6/-</t>
  </si>
  <si>
    <t>Profit of Rs.7.5/-</t>
  </si>
  <si>
    <t>7NR</t>
  </si>
  <si>
    <t>KAUSHIK SHAH SHARES &amp; SEC. LTD</t>
  </si>
  <si>
    <t>STEPPING STONE CONSTRUCTION PRIVATE LIMITED</t>
  </si>
  <si>
    <t>NISHCHAYA TRADINGS PRIVATE LIMITED</t>
  </si>
  <si>
    <t>ARCFIN</t>
  </si>
  <si>
    <t>BP FINTRADE PRIVATE LIMITED</t>
  </si>
  <si>
    <t>TOPGAIN FINANCE PRIVATE LIMITED</t>
  </si>
  <si>
    <t>RISHIAGARWAL</t>
  </si>
  <si>
    <t>SPARK FINANCE</t>
  </si>
  <si>
    <t>ELIXIR WEALTH MANAGEMENT PRIVATE LIMITED</t>
  </si>
  <si>
    <t>MIDLAND FINANCIAL ADVISORY PRIVATE LIMITED</t>
  </si>
  <si>
    <t>FRANKLIN LEASING AND FINANCE LIMITED</t>
  </si>
  <si>
    <t>B.W.TRADERS</t>
  </si>
  <si>
    <t>ARL</t>
  </si>
  <si>
    <t>SAUMIK KETAN DOSHI</t>
  </si>
  <si>
    <t>ASPIRA</t>
  </si>
  <si>
    <t>VINCENT COMMERCIAL COMPANY LIMITED</t>
  </si>
  <si>
    <t>JITENDRAKUMAR GHEVERCHAND JAIN</t>
  </si>
  <si>
    <t>NITESH CHOPRA</t>
  </si>
  <si>
    <t>DIPAK MATHURBHAI SALVI</t>
  </si>
  <si>
    <t>DARSHANORNA</t>
  </si>
  <si>
    <t>VIVID MERCANTILE LIMITED</t>
  </si>
  <si>
    <t>DML</t>
  </si>
  <si>
    <t>B B COMMERCIAL LTD</t>
  </si>
  <si>
    <t>BHUMISHTH NARENDRABHAI PATEL</t>
  </si>
  <si>
    <t>NARENDRAKUMAR GANGARAMDAS PATEL</t>
  </si>
  <si>
    <t>SUSHILABEN NARENDRAKUMAR PATEL</t>
  </si>
  <si>
    <t>RITU DEVI DAGA</t>
  </si>
  <si>
    <t>EIGHTY</t>
  </si>
  <si>
    <t>EVEXIA</t>
  </si>
  <si>
    <t>GOENKA BUSINESS &amp; FINANCE LIMITED</t>
  </si>
  <si>
    <t>UMANG MUKESHKUMAR SHAH</t>
  </si>
  <si>
    <t>JIMESH BHUPENDRA GANDHI</t>
  </si>
  <si>
    <t>GIANLIFE</t>
  </si>
  <si>
    <t>HARISHKUMAR</t>
  </si>
  <si>
    <t>LALIT DUA (HUF)</t>
  </si>
  <si>
    <t>NICOMAC MACHINERY PRIVATE LIMITED</t>
  </si>
  <si>
    <t>HBSTOCK</t>
  </si>
  <si>
    <t>ARPIT JAIN HUF</t>
  </si>
  <si>
    <t>HEMORGANIC</t>
  </si>
  <si>
    <t>AYAN SHIRISHBHAI SHAH</t>
  </si>
  <si>
    <t>JASBINDER KAUR</t>
  </si>
  <si>
    <t>INNOVATIVE</t>
  </si>
  <si>
    <t>AJAY MEENA</t>
  </si>
  <si>
    <t>PAVITHRA VASUDEVAN</t>
  </si>
  <si>
    <t>NEELAM JILESH CHHEDA</t>
  </si>
  <si>
    <t>DHWANIL D PATEL</t>
  </si>
  <si>
    <t>MANJULABEN DHARMESHBHAI PATEL</t>
  </si>
  <si>
    <t>VORA FINANCIAL SERVICES PVT LTD</t>
  </si>
  <si>
    <t>MITSU</t>
  </si>
  <si>
    <t>NEXPACT LIMITED</t>
  </si>
  <si>
    <t>MNIL</t>
  </si>
  <si>
    <t>SEEMA</t>
  </si>
  <si>
    <t>SHALU</t>
  </si>
  <si>
    <t>VSN GLOBAL TRENDS</t>
  </si>
  <si>
    <t>NAVKAR</t>
  </si>
  <si>
    <t>EFFICENT TIE UP PRIVATE LIMITED</t>
  </si>
  <si>
    <t>ANILKUMAR</t>
  </si>
  <si>
    <t>KESAR TRACOM INDIA LLP</t>
  </si>
  <si>
    <t>OMANSH</t>
  </si>
  <si>
    <t>NARANG</t>
  </si>
  <si>
    <t>ASHISH MITTAL HUF</t>
  </si>
  <si>
    <t>PANTH</t>
  </si>
  <si>
    <t>HANSABEN BHARATKUMAR PATEL</t>
  </si>
  <si>
    <t>PURAV BHARATBHAI PATEL</t>
  </si>
  <si>
    <t>HARISH VERMA</t>
  </si>
  <si>
    <t>SHALPRO</t>
  </si>
  <si>
    <t>TURBOT TRADERS PRIVATE LIMITED</t>
  </si>
  <si>
    <t>SILVERO</t>
  </si>
  <si>
    <t>RATHI KHUBCHAND BHANWARLAL</t>
  </si>
  <si>
    <t>PARESH DHIRAJLAL SHAH</t>
  </si>
  <si>
    <t>VANICOM</t>
  </si>
  <si>
    <t>MITESH KUMAR</t>
  </si>
  <si>
    <t>VEDAVAAG</t>
  </si>
  <si>
    <t>RAHUL DHANRAJ MAHESHWARI (HUF)</t>
  </si>
  <si>
    <t>MONIKA RAJPUT</t>
  </si>
  <si>
    <t>ZENITHSTL</t>
  </si>
  <si>
    <t>AKASH</t>
  </si>
  <si>
    <t>Akash Infra-Projects Ltd</t>
  </si>
  <si>
    <t>Angel One Limited</t>
  </si>
  <si>
    <t>ATALREAL</t>
  </si>
  <si>
    <t>Atal Realtech Limited</t>
  </si>
  <si>
    <t>ADROIT FINANCIAL SERVICES PVT LTD</t>
  </si>
  <si>
    <t>BARBEQUE</t>
  </si>
  <si>
    <t>Barbeque Nation Hosp. Ltd</t>
  </si>
  <si>
    <t>EVEREST FINANCE AND INVESTMENT COMPANY</t>
  </si>
  <si>
    <t>ASHISH RAMESH KACHOLIA</t>
  </si>
  <si>
    <t>BROOKS</t>
  </si>
  <si>
    <t>Brooks Lab Limited</t>
  </si>
  <si>
    <t>MUKUL MAHESHWARI (HUF)</t>
  </si>
  <si>
    <t>CUPID</t>
  </si>
  <si>
    <t>Cupid Limited</t>
  </si>
  <si>
    <t>L7 HITECH PRIVATE LIMITED</t>
  </si>
  <si>
    <t>Future Consumer Ltd</t>
  </si>
  <si>
    <t>SHARE INDIA SECURITIES LIMITED</t>
  </si>
  <si>
    <t>FELIX</t>
  </si>
  <si>
    <t>Felix Industries Ltd.</t>
  </si>
  <si>
    <t>SANJAYKUMAR SARAWAGI</t>
  </si>
  <si>
    <t>HARIOMPIPE</t>
  </si>
  <si>
    <t>Hariom Pipe Industries L</t>
  </si>
  <si>
    <t>SOCIETE GENERALE</t>
  </si>
  <si>
    <t>HBSL</t>
  </si>
  <si>
    <t>HB Stockholdings Limited</t>
  </si>
  <si>
    <t>JSLL</t>
  </si>
  <si>
    <t>Jeena Sikho Lifecare Ltd</t>
  </si>
  <si>
    <t>PERPETUAL ENTERPRISES LLP</t>
  </si>
  <si>
    <t>NKA FINANCIAL SERVICES PVT LTD.</t>
  </si>
  <si>
    <t>MAZE ENTERPRISE</t>
  </si>
  <si>
    <t>KAKATCEM</t>
  </si>
  <si>
    <t>Kakatiya Cements Ltd</t>
  </si>
  <si>
    <t>ALACRITY SECURITIES LTD</t>
  </si>
  <si>
    <t>NIRAJ HARSUKHLAL SANGHAVI</t>
  </si>
  <si>
    <t>MAYBANK KIM ENG SECURITIES PTE LTD</t>
  </si>
  <si>
    <t>CRONY VYAPAR PVT LTD</t>
  </si>
  <si>
    <t>ORTINLAB</t>
  </si>
  <si>
    <t>Ortin Laboratories Ltd</t>
  </si>
  <si>
    <t>SEJALLTD</t>
  </si>
  <si>
    <t>Sejal Glass Limited</t>
  </si>
  <si>
    <t>STATSOL RESEARCH LLP</t>
  </si>
  <si>
    <t>MANSI SHARES &amp; STOCK ADVISORS PVT LTD</t>
  </si>
  <si>
    <t>DIGVIJAY SHIVSHANGBHAI CHAVDA</t>
  </si>
  <si>
    <t>MENU PRIVATE LIMITED</t>
  </si>
  <si>
    <t>MOUNTAIN VENTURES</t>
  </si>
  <si>
    <t>MANSUKH SECURITIES &amp; FINANCE LTD</t>
  </si>
  <si>
    <t>SHIVANG R VACHHETA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</si>
</sst>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49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6" fontId="32" fillId="6" borderId="21" xfId="0" applyNumberFormat="1" applyFont="1" applyFill="1" applyBorder="1" applyAlignment="1">
      <alignment horizontal="center" vertical="center"/>
    </xf>
    <xf numFmtId="43" fontId="32" fillId="14" borderId="21" xfId="0" applyNumberFormat="1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2" fontId="32" fillId="0" borderId="21" xfId="0" applyNumberFormat="1" applyFont="1" applyFill="1" applyBorder="1" applyAlignment="1">
      <alignment horizontal="center" vertical="center"/>
    </xf>
    <xf numFmtId="166" fontId="32" fillId="0" borderId="21" xfId="0" applyNumberFormat="1" applyFont="1" applyFill="1" applyBorder="1" applyAlignment="1">
      <alignment horizontal="center" vertical="center"/>
    </xf>
    <xf numFmtId="43" fontId="32" fillId="0" borderId="21" xfId="0" applyNumberFormat="1" applyFont="1" applyFill="1" applyBorder="1" applyAlignment="1">
      <alignment horizontal="center" vertical="center"/>
    </xf>
    <xf numFmtId="0" fontId="40" fillId="0" borderId="21" xfId="0" applyFont="1" applyFill="1" applyBorder="1" applyAlignment="1"/>
    <xf numFmtId="16" fontId="33" fillId="0" borderId="21" xfId="0" applyNumberFormat="1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  <xf numFmtId="16" fontId="32" fillId="19" borderId="21" xfId="0" applyNumberFormat="1" applyFont="1" applyFill="1" applyBorder="1" applyAlignment="1">
      <alignment horizontal="center" vertical="center"/>
    </xf>
    <xf numFmtId="0" fontId="42" fillId="19" borderId="21" xfId="0" applyFont="1" applyFill="1" applyBorder="1" applyAlignment="1"/>
    <xf numFmtId="0" fontId="31" fillId="19" borderId="21" xfId="0" applyFont="1" applyFill="1" applyBorder="1" applyAlignment="1">
      <alignment horizontal="left" vertical="center"/>
    </xf>
    <xf numFmtId="0" fontId="32" fillId="19" borderId="21" xfId="0" applyFont="1" applyFill="1" applyBorder="1" applyAlignment="1">
      <alignment horizontal="center" vertical="center"/>
    </xf>
    <xf numFmtId="17" fontId="32" fillId="19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42" fillId="20" borderId="21" xfId="0" applyFont="1" applyFill="1" applyBorder="1" applyAlignment="1"/>
    <xf numFmtId="0" fontId="31" fillId="20" borderId="21" xfId="0" applyFont="1" applyFill="1" applyBorder="1" applyAlignment="1">
      <alignment horizontal="left" vertical="center"/>
    </xf>
    <xf numFmtId="0" fontId="32" fillId="20" borderId="21" xfId="0" applyFont="1" applyFill="1" applyBorder="1" applyAlignment="1">
      <alignment horizontal="center" vertical="center"/>
    </xf>
    <xf numFmtId="17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22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8" borderId="2" xfId="0" applyFont="1" applyFill="1" applyBorder="1" applyAlignment="1">
      <alignment horizontal="center" vertical="center"/>
    </xf>
    <xf numFmtId="0" fontId="31" fillId="20" borderId="21" xfId="0" applyFont="1" applyFill="1" applyBorder="1" applyAlignment="1"/>
    <xf numFmtId="17" fontId="31" fillId="20" borderId="21" xfId="0" applyNumberFormat="1" applyFont="1" applyFill="1" applyBorder="1" applyAlignment="1">
      <alignment horizontal="center" vertical="center"/>
    </xf>
    <xf numFmtId="1" fontId="31" fillId="22" borderId="21" xfId="0" applyNumberFormat="1" applyFont="1" applyFill="1" applyBorder="1" applyAlignment="1">
      <alignment horizontal="center" vertical="center"/>
    </xf>
    <xf numFmtId="16" fontId="31" fillId="22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1" xfId="0" applyNumberFormat="1" applyFont="1" applyFill="1" applyBorder="1" applyAlignment="1">
      <alignment horizontal="center" vertical="center" wrapText="1"/>
    </xf>
    <xf numFmtId="16" fontId="32" fillId="21" borderId="1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2" fontId="32" fillId="14" borderId="3" xfId="0" applyNumberFormat="1" applyFont="1" applyFill="1" applyBorder="1" applyAlignment="1">
      <alignment horizontal="center" vertical="center"/>
    </xf>
    <xf numFmtId="0" fontId="31" fillId="19" borderId="24" xfId="0" applyFont="1" applyFill="1" applyBorder="1" applyAlignment="1">
      <alignment horizontal="center" vertical="center"/>
    </xf>
    <xf numFmtId="0" fontId="43" fillId="23" borderId="21" xfId="0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/>
    <xf numFmtId="0" fontId="31" fillId="23" borderId="21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0" fontId="43" fillId="12" borderId="21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0" fontId="32" fillId="21" borderId="2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3" fillId="22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2" fontId="32" fillId="14" borderId="5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2" fontId="31" fillId="22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center"/>
    </xf>
    <xf numFmtId="0" fontId="42" fillId="25" borderId="21" xfId="0" applyFont="1" applyFill="1" applyBorder="1" applyAlignment="1"/>
    <xf numFmtId="0" fontId="31" fillId="25" borderId="21" xfId="0" applyFont="1" applyFill="1" applyBorder="1" applyAlignment="1">
      <alignment horizontal="left" vertical="center"/>
    </xf>
    <xf numFmtId="0" fontId="32" fillId="25" borderId="21" xfId="0" applyFont="1" applyFill="1" applyBorder="1" applyAlignment="1">
      <alignment horizontal="center" vertical="center"/>
    </xf>
    <xf numFmtId="17" fontId="32" fillId="25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21" borderId="25" xfId="0" applyFont="1" applyFill="1" applyBorder="1" applyAlignment="1">
      <alignment horizontal="center" vertical="center"/>
    </xf>
    <xf numFmtId="0" fontId="32" fillId="21" borderId="24" xfId="0" applyFont="1" applyFill="1" applyBorder="1" applyAlignment="1">
      <alignment horizontal="center" vertical="center"/>
    </xf>
    <xf numFmtId="165" fontId="31" fillId="22" borderId="23" xfId="0" applyNumberFormat="1" applyFont="1" applyFill="1" applyBorder="1" applyAlignment="1">
      <alignment horizontal="center" vertical="center"/>
    </xf>
    <xf numFmtId="165" fontId="31" fillId="22" borderId="24" xfId="0" applyNumberFormat="1" applyFont="1" applyFill="1" applyBorder="1" applyAlignment="1">
      <alignment horizontal="center" vertical="center"/>
    </xf>
    <xf numFmtId="0" fontId="32" fillId="22" borderId="23" xfId="0" applyFont="1" applyFill="1" applyBorder="1" applyAlignment="1">
      <alignment horizontal="center" vertical="center"/>
    </xf>
    <xf numFmtId="0" fontId="32" fillId="22" borderId="24" xfId="0" applyFont="1" applyFill="1" applyBorder="1" applyAlignment="1">
      <alignment horizontal="center" vertical="center"/>
    </xf>
    <xf numFmtId="166" fontId="32" fillId="22" borderId="23" xfId="0" applyNumberFormat="1" applyFont="1" applyFill="1" applyBorder="1" applyAlignment="1">
      <alignment horizontal="center" vertical="center"/>
    </xf>
    <xf numFmtId="166" fontId="32" fillId="22" borderId="24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1" fillId="20" borderId="24" xfId="0" applyFont="1" applyFill="1" applyBorder="1" applyAlignment="1">
      <alignment horizontal="center" vertical="center"/>
    </xf>
    <xf numFmtId="0" fontId="31" fillId="21" borderId="23" xfId="0" applyFont="1" applyFill="1" applyBorder="1" applyAlignment="1">
      <alignment horizontal="center" vertical="center"/>
    </xf>
    <xf numFmtId="0" fontId="31" fillId="21" borderId="24" xfId="0" applyFont="1" applyFill="1" applyBorder="1" applyAlignment="1">
      <alignment horizontal="center" vertical="center"/>
    </xf>
    <xf numFmtId="166" fontId="31" fillId="22" borderId="23" xfId="0" applyNumberFormat="1" applyFont="1" applyFill="1" applyBorder="1" applyAlignment="1">
      <alignment horizontal="center" vertical="center"/>
    </xf>
    <xf numFmtId="166" fontId="31" fillId="22" borderId="24" xfId="0" applyNumberFormat="1" applyFont="1" applyFill="1" applyBorder="1" applyAlignment="1">
      <alignment horizontal="center" vertical="center"/>
    </xf>
    <xf numFmtId="0" fontId="31" fillId="22" borderId="26" xfId="0" applyFont="1" applyFill="1" applyBorder="1" applyAlignment="1">
      <alignment horizontal="center" vertical="center"/>
    </xf>
    <xf numFmtId="0" fontId="31" fillId="22" borderId="27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44673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C22" sqref="C2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44673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6" t="s">
        <v>16</v>
      </c>
      <c r="B9" s="468" t="s">
        <v>17</v>
      </c>
      <c r="C9" s="468" t="s">
        <v>18</v>
      </c>
      <c r="D9" s="468" t="s">
        <v>19</v>
      </c>
      <c r="E9" s="23" t="s">
        <v>20</v>
      </c>
      <c r="F9" s="23" t="s">
        <v>21</v>
      </c>
      <c r="G9" s="463" t="s">
        <v>22</v>
      </c>
      <c r="H9" s="464"/>
      <c r="I9" s="465"/>
      <c r="J9" s="463" t="s">
        <v>23</v>
      </c>
      <c r="K9" s="464"/>
      <c r="L9" s="465"/>
      <c r="M9" s="23"/>
      <c r="N9" s="24"/>
      <c r="O9" s="24"/>
      <c r="P9" s="24"/>
    </row>
    <row r="10" spans="1:16" ht="59.25" customHeight="1">
      <c r="A10" s="467"/>
      <c r="B10" s="469"/>
      <c r="C10" s="469"/>
      <c r="D10" s="46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44679</v>
      </c>
      <c r="E11" s="32">
        <v>17410.150000000001</v>
      </c>
      <c r="F11" s="32">
        <v>17357.05</v>
      </c>
      <c r="G11" s="33">
        <v>17275.099999999999</v>
      </c>
      <c r="H11" s="33">
        <v>17140.05</v>
      </c>
      <c r="I11" s="33">
        <v>17058.099999999999</v>
      </c>
      <c r="J11" s="33">
        <v>17492.099999999999</v>
      </c>
      <c r="K11" s="33">
        <v>17574.050000000003</v>
      </c>
      <c r="L11" s="33">
        <v>17709.099999999999</v>
      </c>
      <c r="M11" s="34">
        <v>17439</v>
      </c>
      <c r="N11" s="34">
        <v>17222</v>
      </c>
      <c r="O11" s="35">
        <v>11987050</v>
      </c>
      <c r="P11" s="36">
        <v>8.4334788213211512E-2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44679</v>
      </c>
      <c r="E12" s="37">
        <v>36930.25</v>
      </c>
      <c r="F12" s="37">
        <v>36819.4</v>
      </c>
      <c r="G12" s="38">
        <v>36588.800000000003</v>
      </c>
      <c r="H12" s="38">
        <v>36247.35</v>
      </c>
      <c r="I12" s="38">
        <v>36016.75</v>
      </c>
      <c r="J12" s="38">
        <v>37160.850000000006</v>
      </c>
      <c r="K12" s="38">
        <v>37391.449999999997</v>
      </c>
      <c r="L12" s="38">
        <v>37732.900000000009</v>
      </c>
      <c r="M12" s="28">
        <v>37050</v>
      </c>
      <c r="N12" s="28">
        <v>36477.949999999997</v>
      </c>
      <c r="O12" s="39">
        <v>2649550</v>
      </c>
      <c r="P12" s="40">
        <v>-1.0022885432721498E-2</v>
      </c>
    </row>
    <row r="13" spans="1:16" ht="12.75" customHeight="1">
      <c r="A13" s="28">
        <v>3</v>
      </c>
      <c r="B13" s="29" t="s">
        <v>35</v>
      </c>
      <c r="C13" s="30" t="s">
        <v>826</v>
      </c>
      <c r="D13" s="31">
        <v>44677</v>
      </c>
      <c r="E13" s="37">
        <v>17022.099999999999</v>
      </c>
      <c r="F13" s="37">
        <v>16950.8</v>
      </c>
      <c r="G13" s="38">
        <v>16851.649999999998</v>
      </c>
      <c r="H13" s="38">
        <v>16681.199999999997</v>
      </c>
      <c r="I13" s="38">
        <v>16582.049999999996</v>
      </c>
      <c r="J13" s="38">
        <v>17121.25</v>
      </c>
      <c r="K13" s="38">
        <v>17220.400000000001</v>
      </c>
      <c r="L13" s="38">
        <v>17390.850000000002</v>
      </c>
      <c r="M13" s="28">
        <v>17049.95</v>
      </c>
      <c r="N13" s="28">
        <v>16780.349999999999</v>
      </c>
      <c r="O13" s="39">
        <v>3280</v>
      </c>
      <c r="P13" s="40">
        <v>7.8947368421052627E-2</v>
      </c>
    </row>
    <row r="14" spans="1:16" ht="12.75" customHeight="1">
      <c r="A14" s="28">
        <v>4</v>
      </c>
      <c r="B14" s="29" t="s">
        <v>35</v>
      </c>
      <c r="C14" s="30" t="s">
        <v>856</v>
      </c>
      <c r="D14" s="31">
        <v>44677</v>
      </c>
      <c r="E14" s="37">
        <v>7350.15</v>
      </c>
      <c r="F14" s="37">
        <v>2450.0499999999997</v>
      </c>
      <c r="G14" s="38">
        <v>4900.0999999999995</v>
      </c>
      <c r="H14" s="38">
        <v>2450.0499999999997</v>
      </c>
      <c r="I14" s="38">
        <v>4900.0999999999995</v>
      </c>
      <c r="J14" s="38">
        <v>4900.0999999999995</v>
      </c>
      <c r="K14" s="38">
        <v>2450.0499999999997</v>
      </c>
      <c r="L14" s="38">
        <v>4900.0999999999995</v>
      </c>
      <c r="M14" s="28">
        <v>0</v>
      </c>
      <c r="N14" s="28">
        <v>0</v>
      </c>
      <c r="O14" s="39">
        <v>1575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44679</v>
      </c>
      <c r="E15" s="37">
        <v>945</v>
      </c>
      <c r="F15" s="37">
        <v>947.53333333333342</v>
      </c>
      <c r="G15" s="38">
        <v>940.66666666666686</v>
      </c>
      <c r="H15" s="38">
        <v>936.33333333333348</v>
      </c>
      <c r="I15" s="38">
        <v>929.46666666666692</v>
      </c>
      <c r="J15" s="38">
        <v>951.86666666666679</v>
      </c>
      <c r="K15" s="38">
        <v>958.73333333333335</v>
      </c>
      <c r="L15" s="38">
        <v>963.06666666666672</v>
      </c>
      <c r="M15" s="28">
        <v>954.4</v>
      </c>
      <c r="N15" s="28">
        <v>943.2</v>
      </c>
      <c r="O15" s="39">
        <v>2023850</v>
      </c>
      <c r="P15" s="40">
        <v>4.6593406593406592E-2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44679</v>
      </c>
      <c r="E16" s="37">
        <v>2143.1999999999998</v>
      </c>
      <c r="F16" s="37">
        <v>2144.8666666666663</v>
      </c>
      <c r="G16" s="38">
        <v>2124.7833333333328</v>
      </c>
      <c r="H16" s="38">
        <v>2106.3666666666663</v>
      </c>
      <c r="I16" s="38">
        <v>2086.2833333333328</v>
      </c>
      <c r="J16" s="38">
        <v>2163.2833333333328</v>
      </c>
      <c r="K16" s="38">
        <v>2183.3666666666659</v>
      </c>
      <c r="L16" s="38">
        <v>2201.7833333333328</v>
      </c>
      <c r="M16" s="28">
        <v>2164.9499999999998</v>
      </c>
      <c r="N16" s="28">
        <v>2126.4499999999998</v>
      </c>
      <c r="O16" s="39">
        <v>266250</v>
      </c>
      <c r="P16" s="40">
        <v>2.0114942528735632E-2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44679</v>
      </c>
      <c r="E17" s="37">
        <v>17439.2</v>
      </c>
      <c r="F17" s="37">
        <v>17311.083333333332</v>
      </c>
      <c r="G17" s="38">
        <v>17052.316666666666</v>
      </c>
      <c r="H17" s="38">
        <v>16665.433333333334</v>
      </c>
      <c r="I17" s="38">
        <v>16406.666666666668</v>
      </c>
      <c r="J17" s="38">
        <v>17697.966666666664</v>
      </c>
      <c r="K17" s="38">
        <v>17956.733333333334</v>
      </c>
      <c r="L17" s="38">
        <v>18343.616666666661</v>
      </c>
      <c r="M17" s="28">
        <v>17569.849999999999</v>
      </c>
      <c r="N17" s="28">
        <v>16924.2</v>
      </c>
      <c r="O17" s="39">
        <v>35000</v>
      </c>
      <c r="P17" s="40">
        <v>-4.7619047619047616E-2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44679</v>
      </c>
      <c r="E18" s="37">
        <v>113.65</v>
      </c>
      <c r="F18" s="37">
        <v>112.65000000000002</v>
      </c>
      <c r="G18" s="38">
        <v>111.40000000000003</v>
      </c>
      <c r="H18" s="38">
        <v>109.15000000000002</v>
      </c>
      <c r="I18" s="38">
        <v>107.90000000000003</v>
      </c>
      <c r="J18" s="38">
        <v>114.90000000000003</v>
      </c>
      <c r="K18" s="38">
        <v>116.15</v>
      </c>
      <c r="L18" s="38">
        <v>118.40000000000003</v>
      </c>
      <c r="M18" s="28">
        <v>113.9</v>
      </c>
      <c r="N18" s="28">
        <v>110.4</v>
      </c>
      <c r="O18" s="39">
        <v>22435600</v>
      </c>
      <c r="P18" s="40">
        <v>6.1168113654301503E-3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44679</v>
      </c>
      <c r="E19" s="37">
        <v>293.64999999999998</v>
      </c>
      <c r="F19" s="37">
        <v>294.18333333333334</v>
      </c>
      <c r="G19" s="38">
        <v>291.31666666666666</v>
      </c>
      <c r="H19" s="38">
        <v>288.98333333333335</v>
      </c>
      <c r="I19" s="38">
        <v>286.11666666666667</v>
      </c>
      <c r="J19" s="38">
        <v>296.51666666666665</v>
      </c>
      <c r="K19" s="38">
        <v>299.38333333333333</v>
      </c>
      <c r="L19" s="38">
        <v>301.71666666666664</v>
      </c>
      <c r="M19" s="28">
        <v>297.05</v>
      </c>
      <c r="N19" s="28">
        <v>291.85000000000002</v>
      </c>
      <c r="O19" s="39">
        <v>12009400</v>
      </c>
      <c r="P19" s="40">
        <v>4.5259108395564608E-2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44679</v>
      </c>
      <c r="E20" s="37">
        <v>2269.5</v>
      </c>
      <c r="F20" s="37">
        <v>2249.7833333333333</v>
      </c>
      <c r="G20" s="38">
        <v>2224.5666666666666</v>
      </c>
      <c r="H20" s="38">
        <v>2179.6333333333332</v>
      </c>
      <c r="I20" s="38">
        <v>2154.4166666666665</v>
      </c>
      <c r="J20" s="38">
        <v>2294.7166666666667</v>
      </c>
      <c r="K20" s="38">
        <v>2319.9333333333329</v>
      </c>
      <c r="L20" s="38">
        <v>2364.8666666666668</v>
      </c>
      <c r="M20" s="28">
        <v>2275</v>
      </c>
      <c r="N20" s="28">
        <v>2204.85</v>
      </c>
      <c r="O20" s="39">
        <v>3326000</v>
      </c>
      <c r="P20" s="40">
        <v>-8.0262703076391287E-2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44679</v>
      </c>
      <c r="E21" s="37">
        <v>2292.1999999999998</v>
      </c>
      <c r="F21" s="37">
        <v>2266.3833333333332</v>
      </c>
      <c r="G21" s="38">
        <v>2232.7666666666664</v>
      </c>
      <c r="H21" s="38">
        <v>2173.333333333333</v>
      </c>
      <c r="I21" s="38">
        <v>2139.7166666666662</v>
      </c>
      <c r="J21" s="38">
        <v>2325.8166666666666</v>
      </c>
      <c r="K21" s="38">
        <v>2359.4333333333334</v>
      </c>
      <c r="L21" s="38">
        <v>2418.8666666666668</v>
      </c>
      <c r="M21" s="28">
        <v>2300</v>
      </c>
      <c r="N21" s="28">
        <v>2206.9499999999998</v>
      </c>
      <c r="O21" s="39">
        <v>19820500</v>
      </c>
      <c r="P21" s="40">
        <v>3.5472664106783687E-2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44679</v>
      </c>
      <c r="E22" s="37">
        <v>853.6</v>
      </c>
      <c r="F22" s="37">
        <v>849.5</v>
      </c>
      <c r="G22" s="38">
        <v>837.7</v>
      </c>
      <c r="H22" s="38">
        <v>821.80000000000007</v>
      </c>
      <c r="I22" s="38">
        <v>810.00000000000011</v>
      </c>
      <c r="J22" s="38">
        <v>865.4</v>
      </c>
      <c r="K22" s="38">
        <v>877.19999999999993</v>
      </c>
      <c r="L22" s="38">
        <v>893.09999999999991</v>
      </c>
      <c r="M22" s="28">
        <v>861.3</v>
      </c>
      <c r="N22" s="28">
        <v>833.6</v>
      </c>
      <c r="O22" s="39">
        <v>78098750</v>
      </c>
      <c r="P22" s="40">
        <v>1.8452410060801668E-2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44679</v>
      </c>
      <c r="E23" s="37">
        <v>3417.7</v>
      </c>
      <c r="F23" s="37">
        <v>3426.4</v>
      </c>
      <c r="G23" s="38">
        <v>3389.8</v>
      </c>
      <c r="H23" s="38">
        <v>3361.9</v>
      </c>
      <c r="I23" s="38">
        <v>3325.3</v>
      </c>
      <c r="J23" s="38">
        <v>3454.3</v>
      </c>
      <c r="K23" s="38">
        <v>3490.8999999999996</v>
      </c>
      <c r="L23" s="38">
        <v>3518.8</v>
      </c>
      <c r="M23" s="28">
        <v>3463</v>
      </c>
      <c r="N23" s="28">
        <v>3398.5</v>
      </c>
      <c r="O23" s="39">
        <v>195800</v>
      </c>
      <c r="P23" s="40">
        <v>4.9303322615219719E-2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44679</v>
      </c>
      <c r="E24" s="37">
        <v>572.6</v>
      </c>
      <c r="F24" s="37">
        <v>570.5333333333333</v>
      </c>
      <c r="G24" s="38">
        <v>566.06666666666661</v>
      </c>
      <c r="H24" s="38">
        <v>559.5333333333333</v>
      </c>
      <c r="I24" s="38">
        <v>555.06666666666661</v>
      </c>
      <c r="J24" s="38">
        <v>577.06666666666661</v>
      </c>
      <c r="K24" s="38">
        <v>581.5333333333333</v>
      </c>
      <c r="L24" s="38">
        <v>588.06666666666661</v>
      </c>
      <c r="M24" s="28">
        <v>575</v>
      </c>
      <c r="N24" s="28">
        <v>564</v>
      </c>
      <c r="O24" s="39">
        <v>6970000</v>
      </c>
      <c r="P24" s="40">
        <v>-1.5258547612319864E-2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44679</v>
      </c>
      <c r="E25" s="37">
        <v>378.25</v>
      </c>
      <c r="F25" s="37">
        <v>379.45</v>
      </c>
      <c r="G25" s="38">
        <v>374.09999999999997</v>
      </c>
      <c r="H25" s="38">
        <v>369.95</v>
      </c>
      <c r="I25" s="38">
        <v>364.59999999999997</v>
      </c>
      <c r="J25" s="38">
        <v>383.59999999999997</v>
      </c>
      <c r="K25" s="38">
        <v>388.95</v>
      </c>
      <c r="L25" s="38">
        <v>393.09999999999997</v>
      </c>
      <c r="M25" s="28">
        <v>384.8</v>
      </c>
      <c r="N25" s="28">
        <v>375.3</v>
      </c>
      <c r="O25" s="39">
        <v>31651500</v>
      </c>
      <c r="P25" s="40">
        <v>-2.7882797731568999E-3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44679</v>
      </c>
      <c r="E26" s="37">
        <v>771.75</v>
      </c>
      <c r="F26" s="37">
        <v>762.16666666666663</v>
      </c>
      <c r="G26" s="38">
        <v>751.58333333333326</v>
      </c>
      <c r="H26" s="38">
        <v>731.41666666666663</v>
      </c>
      <c r="I26" s="38">
        <v>720.83333333333326</v>
      </c>
      <c r="J26" s="38">
        <v>782.33333333333326</v>
      </c>
      <c r="K26" s="38">
        <v>792.91666666666652</v>
      </c>
      <c r="L26" s="38">
        <v>813.08333333333326</v>
      </c>
      <c r="M26" s="28">
        <v>772.75</v>
      </c>
      <c r="N26" s="28">
        <v>742</v>
      </c>
      <c r="O26" s="39">
        <v>1705900</v>
      </c>
      <c r="P26" s="40">
        <v>-4.0928768201495477E-2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44679</v>
      </c>
      <c r="E27" s="37">
        <v>4899.1499999999996</v>
      </c>
      <c r="F27" s="37">
        <v>4864.1500000000005</v>
      </c>
      <c r="G27" s="38">
        <v>4809.4500000000007</v>
      </c>
      <c r="H27" s="38">
        <v>4719.75</v>
      </c>
      <c r="I27" s="38">
        <v>4665.05</v>
      </c>
      <c r="J27" s="38">
        <v>4953.8500000000013</v>
      </c>
      <c r="K27" s="38">
        <v>5008.55</v>
      </c>
      <c r="L27" s="38">
        <v>5098.2500000000018</v>
      </c>
      <c r="M27" s="28">
        <v>4918.8500000000004</v>
      </c>
      <c r="N27" s="28">
        <v>4774.45</v>
      </c>
      <c r="O27" s="39">
        <v>1895750</v>
      </c>
      <c r="P27" s="40">
        <v>4.4922144136695603E-2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44679</v>
      </c>
      <c r="E28" s="37">
        <v>204.5</v>
      </c>
      <c r="F28" s="37">
        <v>201.88333333333335</v>
      </c>
      <c r="G28" s="38">
        <v>198.91666666666671</v>
      </c>
      <c r="H28" s="38">
        <v>193.33333333333337</v>
      </c>
      <c r="I28" s="38">
        <v>190.36666666666673</v>
      </c>
      <c r="J28" s="38">
        <v>207.4666666666667</v>
      </c>
      <c r="K28" s="38">
        <v>210.43333333333334</v>
      </c>
      <c r="L28" s="38">
        <v>216.01666666666668</v>
      </c>
      <c r="M28" s="28">
        <v>204.85</v>
      </c>
      <c r="N28" s="28">
        <v>196.3</v>
      </c>
      <c r="O28" s="39">
        <v>13282500</v>
      </c>
      <c r="P28" s="40">
        <v>2.0749279538904899E-2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44679</v>
      </c>
      <c r="E29" s="37">
        <v>128.94999999999999</v>
      </c>
      <c r="F29" s="37">
        <v>129.26666666666665</v>
      </c>
      <c r="G29" s="38">
        <v>128.0333333333333</v>
      </c>
      <c r="H29" s="38">
        <v>127.11666666666665</v>
      </c>
      <c r="I29" s="38">
        <v>125.8833333333333</v>
      </c>
      <c r="J29" s="38">
        <v>130.18333333333331</v>
      </c>
      <c r="K29" s="38">
        <v>131.41666666666666</v>
      </c>
      <c r="L29" s="38">
        <v>132.33333333333331</v>
      </c>
      <c r="M29" s="28">
        <v>130.5</v>
      </c>
      <c r="N29" s="28">
        <v>128.35</v>
      </c>
      <c r="O29" s="39">
        <v>33687000</v>
      </c>
      <c r="P29" s="40">
        <v>6.1994609164420483E-2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44679</v>
      </c>
      <c r="E30" s="37">
        <v>3156.65</v>
      </c>
      <c r="F30" s="37">
        <v>3139.3000000000006</v>
      </c>
      <c r="G30" s="38">
        <v>3101.1500000000015</v>
      </c>
      <c r="H30" s="38">
        <v>3045.650000000001</v>
      </c>
      <c r="I30" s="38">
        <v>3007.5000000000018</v>
      </c>
      <c r="J30" s="38">
        <v>3194.8000000000011</v>
      </c>
      <c r="K30" s="38">
        <v>3232.95</v>
      </c>
      <c r="L30" s="38">
        <v>3288.4500000000007</v>
      </c>
      <c r="M30" s="28">
        <v>3177.45</v>
      </c>
      <c r="N30" s="28">
        <v>3083.8</v>
      </c>
      <c r="O30" s="39">
        <v>5183100</v>
      </c>
      <c r="P30" s="40">
        <v>1.7975182651049518E-3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44679</v>
      </c>
      <c r="E31" s="37">
        <v>2127.25</v>
      </c>
      <c r="F31" s="37">
        <v>2136.5333333333333</v>
      </c>
      <c r="G31" s="38">
        <v>2104.2666666666664</v>
      </c>
      <c r="H31" s="38">
        <v>2081.2833333333333</v>
      </c>
      <c r="I31" s="38">
        <v>2049.0166666666664</v>
      </c>
      <c r="J31" s="38">
        <v>2159.5166666666664</v>
      </c>
      <c r="K31" s="38">
        <v>2191.7833333333338</v>
      </c>
      <c r="L31" s="38">
        <v>2214.7666666666664</v>
      </c>
      <c r="M31" s="28">
        <v>2168.8000000000002</v>
      </c>
      <c r="N31" s="28">
        <v>2113.5500000000002</v>
      </c>
      <c r="O31" s="39">
        <v>679525</v>
      </c>
      <c r="P31" s="40">
        <v>-2.1773555027711798E-2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44679</v>
      </c>
      <c r="E32" s="37">
        <v>9903.35</v>
      </c>
      <c r="F32" s="37">
        <v>9832.8833333333332</v>
      </c>
      <c r="G32" s="38">
        <v>9729.4166666666661</v>
      </c>
      <c r="H32" s="38">
        <v>9555.4833333333336</v>
      </c>
      <c r="I32" s="38">
        <v>9452.0166666666664</v>
      </c>
      <c r="J32" s="38">
        <v>10006.816666666666</v>
      </c>
      <c r="K32" s="38">
        <v>10110.283333333333</v>
      </c>
      <c r="L32" s="38">
        <v>10284.216666666665</v>
      </c>
      <c r="M32" s="28">
        <v>9936.35</v>
      </c>
      <c r="N32" s="28">
        <v>9658.9500000000007</v>
      </c>
      <c r="O32" s="39">
        <v>139275</v>
      </c>
      <c r="P32" s="40">
        <v>-1.849894291754757E-2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44679</v>
      </c>
      <c r="E33" s="37">
        <v>1435.55</v>
      </c>
      <c r="F33" s="37">
        <v>1442.1333333333332</v>
      </c>
      <c r="G33" s="38">
        <v>1416.2166666666665</v>
      </c>
      <c r="H33" s="38">
        <v>1396.8833333333332</v>
      </c>
      <c r="I33" s="38">
        <v>1370.9666666666665</v>
      </c>
      <c r="J33" s="38">
        <v>1461.4666666666665</v>
      </c>
      <c r="K33" s="38">
        <v>1487.3833333333334</v>
      </c>
      <c r="L33" s="38">
        <v>1506.7166666666665</v>
      </c>
      <c r="M33" s="28">
        <v>1468.05</v>
      </c>
      <c r="N33" s="28">
        <v>1422.8</v>
      </c>
      <c r="O33" s="39">
        <v>2884000</v>
      </c>
      <c r="P33" s="40">
        <v>8.5026335590669674E-2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44679</v>
      </c>
      <c r="E34" s="37">
        <v>676.15</v>
      </c>
      <c r="F34" s="37">
        <v>675.31666666666661</v>
      </c>
      <c r="G34" s="38">
        <v>671.68333333333317</v>
      </c>
      <c r="H34" s="38">
        <v>667.21666666666658</v>
      </c>
      <c r="I34" s="38">
        <v>663.58333333333314</v>
      </c>
      <c r="J34" s="38">
        <v>679.78333333333319</v>
      </c>
      <c r="K34" s="38">
        <v>683.41666666666663</v>
      </c>
      <c r="L34" s="38">
        <v>687.88333333333321</v>
      </c>
      <c r="M34" s="28">
        <v>678.95</v>
      </c>
      <c r="N34" s="28">
        <v>670.85</v>
      </c>
      <c r="O34" s="39">
        <v>15858000</v>
      </c>
      <c r="P34" s="40">
        <v>4.7042052744119744E-3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44679</v>
      </c>
      <c r="E35" s="37">
        <v>803.95</v>
      </c>
      <c r="F35" s="37">
        <v>800.86666666666667</v>
      </c>
      <c r="G35" s="38">
        <v>795.43333333333339</v>
      </c>
      <c r="H35" s="38">
        <v>786.91666666666674</v>
      </c>
      <c r="I35" s="38">
        <v>781.48333333333346</v>
      </c>
      <c r="J35" s="38">
        <v>809.38333333333333</v>
      </c>
      <c r="K35" s="38">
        <v>814.81666666666649</v>
      </c>
      <c r="L35" s="38">
        <v>823.33333333333326</v>
      </c>
      <c r="M35" s="28">
        <v>806.3</v>
      </c>
      <c r="N35" s="28">
        <v>792.35</v>
      </c>
      <c r="O35" s="39">
        <v>46731600</v>
      </c>
      <c r="P35" s="40">
        <v>6.6808849603001259E-4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44679</v>
      </c>
      <c r="E36" s="37">
        <v>3705.75</v>
      </c>
      <c r="F36" s="37">
        <v>3706.2333333333336</v>
      </c>
      <c r="G36" s="38">
        <v>3673.4666666666672</v>
      </c>
      <c r="H36" s="38">
        <v>3641.1833333333334</v>
      </c>
      <c r="I36" s="38">
        <v>3608.416666666667</v>
      </c>
      <c r="J36" s="38">
        <v>3738.5166666666673</v>
      </c>
      <c r="K36" s="38">
        <v>3771.2833333333338</v>
      </c>
      <c r="L36" s="38">
        <v>3803.5666666666675</v>
      </c>
      <c r="M36" s="28">
        <v>3739</v>
      </c>
      <c r="N36" s="28">
        <v>3673.95</v>
      </c>
      <c r="O36" s="39">
        <v>2051000</v>
      </c>
      <c r="P36" s="40">
        <v>-3.0380362133916637E-3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44679</v>
      </c>
      <c r="E37" s="37">
        <v>15878.65</v>
      </c>
      <c r="F37" s="37">
        <v>15849.766666666668</v>
      </c>
      <c r="G37" s="38">
        <v>15628.933333333336</v>
      </c>
      <c r="H37" s="38">
        <v>15379.216666666667</v>
      </c>
      <c r="I37" s="38">
        <v>15158.383333333335</v>
      </c>
      <c r="J37" s="38">
        <v>16099.483333333337</v>
      </c>
      <c r="K37" s="38">
        <v>16320.316666666669</v>
      </c>
      <c r="L37" s="38">
        <v>16570.03333333334</v>
      </c>
      <c r="M37" s="28">
        <v>16070.6</v>
      </c>
      <c r="N37" s="28">
        <v>15600.05</v>
      </c>
      <c r="O37" s="39">
        <v>640400</v>
      </c>
      <c r="P37" s="40">
        <v>-4.1209859264442891E-3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44679</v>
      </c>
      <c r="E38" s="37">
        <v>7163.15</v>
      </c>
      <c r="F38" s="37">
        <v>7139.3499999999995</v>
      </c>
      <c r="G38" s="38">
        <v>7070.6999999999989</v>
      </c>
      <c r="H38" s="38">
        <v>6978.2499999999991</v>
      </c>
      <c r="I38" s="38">
        <v>6909.5999999999985</v>
      </c>
      <c r="J38" s="38">
        <v>7231.7999999999993</v>
      </c>
      <c r="K38" s="38">
        <v>7300.4499999999989</v>
      </c>
      <c r="L38" s="38">
        <v>7392.9</v>
      </c>
      <c r="M38" s="28">
        <v>7208</v>
      </c>
      <c r="N38" s="28">
        <v>7046.9</v>
      </c>
      <c r="O38" s="39">
        <v>4083625</v>
      </c>
      <c r="P38" s="40">
        <v>4.58179581795818E-3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44679</v>
      </c>
      <c r="E39" s="37">
        <v>2168.6</v>
      </c>
      <c r="F39" s="37">
        <v>2154</v>
      </c>
      <c r="G39" s="38">
        <v>2118</v>
      </c>
      <c r="H39" s="38">
        <v>2067.4</v>
      </c>
      <c r="I39" s="38">
        <v>2031.4</v>
      </c>
      <c r="J39" s="38">
        <v>2204.6</v>
      </c>
      <c r="K39" s="38">
        <v>2240.6</v>
      </c>
      <c r="L39" s="38">
        <v>2291.1999999999998</v>
      </c>
      <c r="M39" s="28">
        <v>2190</v>
      </c>
      <c r="N39" s="28">
        <v>2103.4</v>
      </c>
      <c r="O39" s="39">
        <v>1230200</v>
      </c>
      <c r="P39" s="40">
        <v>1.3845393110268667E-2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44679</v>
      </c>
      <c r="E40" s="37">
        <v>497.85</v>
      </c>
      <c r="F40" s="37">
        <v>497.61666666666662</v>
      </c>
      <c r="G40" s="38">
        <v>487.73333333333323</v>
      </c>
      <c r="H40" s="38">
        <v>477.61666666666662</v>
      </c>
      <c r="I40" s="38">
        <v>467.73333333333323</v>
      </c>
      <c r="J40" s="38">
        <v>507.73333333333323</v>
      </c>
      <c r="K40" s="38">
        <v>517.61666666666656</v>
      </c>
      <c r="L40" s="38">
        <v>527.73333333333323</v>
      </c>
      <c r="M40" s="28">
        <v>507.5</v>
      </c>
      <c r="N40" s="28">
        <v>487.5</v>
      </c>
      <c r="O40" s="39">
        <v>8131200</v>
      </c>
      <c r="P40" s="40">
        <v>-4.7003525264394828E-3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44679</v>
      </c>
      <c r="E41" s="37">
        <v>337.85</v>
      </c>
      <c r="F41" s="37">
        <v>335.18333333333334</v>
      </c>
      <c r="G41" s="38">
        <v>328.86666666666667</v>
      </c>
      <c r="H41" s="38">
        <v>319.88333333333333</v>
      </c>
      <c r="I41" s="38">
        <v>313.56666666666666</v>
      </c>
      <c r="J41" s="38">
        <v>344.16666666666669</v>
      </c>
      <c r="K41" s="38">
        <v>350.48333333333341</v>
      </c>
      <c r="L41" s="38">
        <v>359.4666666666667</v>
      </c>
      <c r="M41" s="28">
        <v>341.5</v>
      </c>
      <c r="N41" s="28">
        <v>326.2</v>
      </c>
      <c r="O41" s="39">
        <v>38377800</v>
      </c>
      <c r="P41" s="40">
        <v>2.1022890527727229E-2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44679</v>
      </c>
      <c r="E42" s="37">
        <v>114.35</v>
      </c>
      <c r="F42" s="37">
        <v>114.10000000000001</v>
      </c>
      <c r="G42" s="38">
        <v>113.50000000000001</v>
      </c>
      <c r="H42" s="38">
        <v>112.65</v>
      </c>
      <c r="I42" s="38">
        <v>112.05000000000001</v>
      </c>
      <c r="J42" s="38">
        <v>114.95000000000002</v>
      </c>
      <c r="K42" s="38">
        <v>115.55000000000001</v>
      </c>
      <c r="L42" s="38">
        <v>116.40000000000002</v>
      </c>
      <c r="M42" s="28">
        <v>114.7</v>
      </c>
      <c r="N42" s="28">
        <v>113.25</v>
      </c>
      <c r="O42" s="39">
        <v>118883700</v>
      </c>
      <c r="P42" s="40">
        <v>4.7463660634826463E-3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44679</v>
      </c>
      <c r="E43" s="37">
        <v>1955.2</v>
      </c>
      <c r="F43" s="37">
        <v>1949.4166666666667</v>
      </c>
      <c r="G43" s="38">
        <v>1930.4333333333334</v>
      </c>
      <c r="H43" s="38">
        <v>1905.6666666666667</v>
      </c>
      <c r="I43" s="38">
        <v>1886.6833333333334</v>
      </c>
      <c r="J43" s="38">
        <v>1974.1833333333334</v>
      </c>
      <c r="K43" s="38">
        <v>1993.1666666666665</v>
      </c>
      <c r="L43" s="38">
        <v>2017.9333333333334</v>
      </c>
      <c r="M43" s="28">
        <v>1968.4</v>
      </c>
      <c r="N43" s="28">
        <v>1924.65</v>
      </c>
      <c r="O43" s="39">
        <v>1632950</v>
      </c>
      <c r="P43" s="40">
        <v>4.2120042120042119E-2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44679</v>
      </c>
      <c r="E44" s="37">
        <v>253.85</v>
      </c>
      <c r="F44" s="37">
        <v>255.13333333333335</v>
      </c>
      <c r="G44" s="38">
        <v>251.41666666666669</v>
      </c>
      <c r="H44" s="38">
        <v>248.98333333333332</v>
      </c>
      <c r="I44" s="38">
        <v>245.26666666666665</v>
      </c>
      <c r="J44" s="38">
        <v>257.56666666666672</v>
      </c>
      <c r="K44" s="38">
        <v>261.28333333333336</v>
      </c>
      <c r="L44" s="38">
        <v>263.71666666666675</v>
      </c>
      <c r="M44" s="28">
        <v>258.85000000000002</v>
      </c>
      <c r="N44" s="28">
        <v>252.7</v>
      </c>
      <c r="O44" s="39">
        <v>33383000</v>
      </c>
      <c r="P44" s="40">
        <v>3.670049563370309E-2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44679</v>
      </c>
      <c r="E45" s="37">
        <v>717.8</v>
      </c>
      <c r="F45" s="37">
        <v>719.9666666666667</v>
      </c>
      <c r="G45" s="38">
        <v>712.33333333333337</v>
      </c>
      <c r="H45" s="38">
        <v>706.86666666666667</v>
      </c>
      <c r="I45" s="38">
        <v>699.23333333333335</v>
      </c>
      <c r="J45" s="38">
        <v>725.43333333333339</v>
      </c>
      <c r="K45" s="38">
        <v>733.06666666666661</v>
      </c>
      <c r="L45" s="38">
        <v>738.53333333333342</v>
      </c>
      <c r="M45" s="28">
        <v>727.6</v>
      </c>
      <c r="N45" s="28">
        <v>714.5</v>
      </c>
      <c r="O45" s="39">
        <v>4425300</v>
      </c>
      <c r="P45" s="40">
        <v>5.479811221814368E-2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44679</v>
      </c>
      <c r="E46" s="37">
        <v>741.65</v>
      </c>
      <c r="F46" s="37">
        <v>742.06666666666661</v>
      </c>
      <c r="G46" s="38">
        <v>733.13333333333321</v>
      </c>
      <c r="H46" s="38">
        <v>724.61666666666656</v>
      </c>
      <c r="I46" s="38">
        <v>715.68333333333317</v>
      </c>
      <c r="J46" s="38">
        <v>750.58333333333326</v>
      </c>
      <c r="K46" s="38">
        <v>759.51666666666665</v>
      </c>
      <c r="L46" s="38">
        <v>768.0333333333333</v>
      </c>
      <c r="M46" s="28">
        <v>751</v>
      </c>
      <c r="N46" s="28">
        <v>733.55</v>
      </c>
      <c r="O46" s="39">
        <v>5866500</v>
      </c>
      <c r="P46" s="40">
        <v>3.9054197662061634E-2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44679</v>
      </c>
      <c r="E47" s="37">
        <v>734.95</v>
      </c>
      <c r="F47" s="37">
        <v>736.08333333333337</v>
      </c>
      <c r="G47" s="38">
        <v>728.2166666666667</v>
      </c>
      <c r="H47" s="38">
        <v>721.48333333333335</v>
      </c>
      <c r="I47" s="38">
        <v>713.61666666666667</v>
      </c>
      <c r="J47" s="38">
        <v>742.81666666666672</v>
      </c>
      <c r="K47" s="38">
        <v>750.68333333333328</v>
      </c>
      <c r="L47" s="38">
        <v>757.41666666666674</v>
      </c>
      <c r="M47" s="28">
        <v>743.95</v>
      </c>
      <c r="N47" s="28">
        <v>729.35</v>
      </c>
      <c r="O47" s="39">
        <v>47896150</v>
      </c>
      <c r="P47" s="40">
        <v>-2.4570975293594133E-2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44679</v>
      </c>
      <c r="E48" s="37">
        <v>54.85</v>
      </c>
      <c r="F48" s="37">
        <v>54.783333333333331</v>
      </c>
      <c r="G48" s="38">
        <v>54.316666666666663</v>
      </c>
      <c r="H48" s="38">
        <v>53.783333333333331</v>
      </c>
      <c r="I48" s="38">
        <v>53.316666666666663</v>
      </c>
      <c r="J48" s="38">
        <v>55.316666666666663</v>
      </c>
      <c r="K48" s="38">
        <v>55.783333333333331</v>
      </c>
      <c r="L48" s="38">
        <v>56.316666666666663</v>
      </c>
      <c r="M48" s="28">
        <v>55.25</v>
      </c>
      <c r="N48" s="28">
        <v>54.25</v>
      </c>
      <c r="O48" s="39">
        <v>110890500</v>
      </c>
      <c r="P48" s="40">
        <v>2.009079493866512E-2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44679</v>
      </c>
      <c r="E49" s="37">
        <v>373.7</v>
      </c>
      <c r="F49" s="37">
        <v>366.18333333333334</v>
      </c>
      <c r="G49" s="38">
        <v>357.2166666666667</v>
      </c>
      <c r="H49" s="38">
        <v>340.73333333333335</v>
      </c>
      <c r="I49" s="38">
        <v>331.76666666666671</v>
      </c>
      <c r="J49" s="38">
        <v>382.66666666666669</v>
      </c>
      <c r="K49" s="38">
        <v>391.63333333333327</v>
      </c>
      <c r="L49" s="38">
        <v>408.11666666666667</v>
      </c>
      <c r="M49" s="28">
        <v>375.15</v>
      </c>
      <c r="N49" s="28">
        <v>349.7</v>
      </c>
      <c r="O49" s="39">
        <v>15251300</v>
      </c>
      <c r="P49" s="40">
        <v>4.5239596469104665E-2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44679</v>
      </c>
      <c r="E50" s="37">
        <v>14694.4</v>
      </c>
      <c r="F50" s="37">
        <v>14627.35</v>
      </c>
      <c r="G50" s="38">
        <v>14537</v>
      </c>
      <c r="H50" s="38">
        <v>14379.6</v>
      </c>
      <c r="I50" s="38">
        <v>14289.25</v>
      </c>
      <c r="J50" s="38">
        <v>14784.75</v>
      </c>
      <c r="K50" s="38">
        <v>14875.100000000002</v>
      </c>
      <c r="L50" s="38">
        <v>15032.5</v>
      </c>
      <c r="M50" s="28">
        <v>14717.7</v>
      </c>
      <c r="N50" s="28">
        <v>14469.95</v>
      </c>
      <c r="O50" s="39">
        <v>152650</v>
      </c>
      <c r="P50" s="40">
        <v>1.3612217795484728E-2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44679</v>
      </c>
      <c r="E51" s="37">
        <v>397.45</v>
      </c>
      <c r="F51" s="37">
        <v>395.60000000000008</v>
      </c>
      <c r="G51" s="38">
        <v>392.20000000000016</v>
      </c>
      <c r="H51" s="38">
        <v>386.9500000000001</v>
      </c>
      <c r="I51" s="38">
        <v>383.55000000000018</v>
      </c>
      <c r="J51" s="38">
        <v>400.85000000000014</v>
      </c>
      <c r="K51" s="38">
        <v>404.25000000000011</v>
      </c>
      <c r="L51" s="38">
        <v>409.50000000000011</v>
      </c>
      <c r="M51" s="28">
        <v>399</v>
      </c>
      <c r="N51" s="28">
        <v>390.35</v>
      </c>
      <c r="O51" s="39">
        <v>19233000</v>
      </c>
      <c r="P51" s="40">
        <v>-1.3661958829502446E-2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44679</v>
      </c>
      <c r="E52" s="37">
        <v>3365.4</v>
      </c>
      <c r="F52" s="37">
        <v>3339.1666666666665</v>
      </c>
      <c r="G52" s="38">
        <v>3301.2333333333331</v>
      </c>
      <c r="H52" s="38">
        <v>3237.0666666666666</v>
      </c>
      <c r="I52" s="38">
        <v>3199.1333333333332</v>
      </c>
      <c r="J52" s="38">
        <v>3403.333333333333</v>
      </c>
      <c r="K52" s="38">
        <v>3441.2666666666664</v>
      </c>
      <c r="L52" s="38">
        <v>3505.4333333333329</v>
      </c>
      <c r="M52" s="28">
        <v>3377.1</v>
      </c>
      <c r="N52" s="28">
        <v>3275</v>
      </c>
      <c r="O52" s="39">
        <v>1466600</v>
      </c>
      <c r="P52" s="40">
        <v>3.325348738903762E-2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44679</v>
      </c>
      <c r="E53" s="37">
        <v>432.2</v>
      </c>
      <c r="F53" s="37">
        <v>429.45</v>
      </c>
      <c r="G53" s="38">
        <v>423.34999999999997</v>
      </c>
      <c r="H53" s="38">
        <v>414.5</v>
      </c>
      <c r="I53" s="38">
        <v>408.4</v>
      </c>
      <c r="J53" s="38">
        <v>438.29999999999995</v>
      </c>
      <c r="K53" s="38">
        <v>444.4</v>
      </c>
      <c r="L53" s="38">
        <v>453.24999999999994</v>
      </c>
      <c r="M53" s="28">
        <v>435.55</v>
      </c>
      <c r="N53" s="28">
        <v>420.6</v>
      </c>
      <c r="O53" s="39">
        <v>4360200</v>
      </c>
      <c r="P53" s="40">
        <v>-6.7556296914095079E-2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44679</v>
      </c>
      <c r="E54" s="37">
        <v>238.75</v>
      </c>
      <c r="F54" s="37">
        <v>237.70000000000002</v>
      </c>
      <c r="G54" s="38">
        <v>236.05000000000004</v>
      </c>
      <c r="H54" s="38">
        <v>233.35000000000002</v>
      </c>
      <c r="I54" s="38">
        <v>231.70000000000005</v>
      </c>
      <c r="J54" s="38">
        <v>240.40000000000003</v>
      </c>
      <c r="K54" s="38">
        <v>242.05</v>
      </c>
      <c r="L54" s="38">
        <v>244.75000000000003</v>
      </c>
      <c r="M54" s="28">
        <v>239.35</v>
      </c>
      <c r="N54" s="28">
        <v>235</v>
      </c>
      <c r="O54" s="39">
        <v>45133200</v>
      </c>
      <c r="P54" s="40">
        <v>-2.6252983293556086E-3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44679</v>
      </c>
      <c r="E55" s="37">
        <v>639.6</v>
      </c>
      <c r="F55" s="37">
        <v>641.9666666666667</v>
      </c>
      <c r="G55" s="38">
        <v>633.13333333333344</v>
      </c>
      <c r="H55" s="38">
        <v>626.66666666666674</v>
      </c>
      <c r="I55" s="38">
        <v>617.83333333333348</v>
      </c>
      <c r="J55" s="38">
        <v>648.43333333333339</v>
      </c>
      <c r="K55" s="38">
        <v>657.26666666666665</v>
      </c>
      <c r="L55" s="38">
        <v>663.73333333333335</v>
      </c>
      <c r="M55" s="28">
        <v>650.79999999999995</v>
      </c>
      <c r="N55" s="28">
        <v>635.5</v>
      </c>
      <c r="O55" s="39">
        <v>3284775</v>
      </c>
      <c r="P55" s="40">
        <v>6.2724014336917565E-3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44679</v>
      </c>
      <c r="E56" s="37">
        <v>478.25</v>
      </c>
      <c r="F56" s="37">
        <v>470.5333333333333</v>
      </c>
      <c r="G56" s="38">
        <v>459.26666666666659</v>
      </c>
      <c r="H56" s="38">
        <v>440.2833333333333</v>
      </c>
      <c r="I56" s="38">
        <v>429.01666666666659</v>
      </c>
      <c r="J56" s="38">
        <v>489.51666666666659</v>
      </c>
      <c r="K56" s="38">
        <v>500.78333333333325</v>
      </c>
      <c r="L56" s="38">
        <v>519.76666666666665</v>
      </c>
      <c r="M56" s="28">
        <v>481.8</v>
      </c>
      <c r="N56" s="28">
        <v>451.55</v>
      </c>
      <c r="O56" s="39">
        <v>3573000</v>
      </c>
      <c r="P56" s="40">
        <v>3.1168831168831169E-2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44679</v>
      </c>
      <c r="E57" s="37">
        <v>723.35</v>
      </c>
      <c r="F57" s="37">
        <v>721.31666666666672</v>
      </c>
      <c r="G57" s="38">
        <v>713.93333333333339</v>
      </c>
      <c r="H57" s="38">
        <v>704.51666666666665</v>
      </c>
      <c r="I57" s="38">
        <v>697.13333333333333</v>
      </c>
      <c r="J57" s="38">
        <v>730.73333333333346</v>
      </c>
      <c r="K57" s="38">
        <v>738.1166666666669</v>
      </c>
      <c r="L57" s="38">
        <v>747.53333333333353</v>
      </c>
      <c r="M57" s="28">
        <v>728.7</v>
      </c>
      <c r="N57" s="28">
        <v>711.9</v>
      </c>
      <c r="O57" s="39">
        <v>9041250</v>
      </c>
      <c r="P57" s="40">
        <v>1.3167110239529345E-2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44679</v>
      </c>
      <c r="E58" s="37">
        <v>1001.4</v>
      </c>
      <c r="F58" s="37">
        <v>1008.9666666666667</v>
      </c>
      <c r="G58" s="38">
        <v>991.93333333333339</v>
      </c>
      <c r="H58" s="38">
        <v>982.4666666666667</v>
      </c>
      <c r="I58" s="38">
        <v>965.43333333333339</v>
      </c>
      <c r="J58" s="38">
        <v>1018.4333333333334</v>
      </c>
      <c r="K58" s="38">
        <v>1035.4666666666667</v>
      </c>
      <c r="L58" s="38">
        <v>1044.9333333333334</v>
      </c>
      <c r="M58" s="28">
        <v>1026</v>
      </c>
      <c r="N58" s="28">
        <v>999.5</v>
      </c>
      <c r="O58" s="39">
        <v>8983000</v>
      </c>
      <c r="P58" s="40">
        <v>4.903597996052831E-2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44679</v>
      </c>
      <c r="E59" s="37">
        <v>207.05</v>
      </c>
      <c r="F59" s="37">
        <v>205.33333333333334</v>
      </c>
      <c r="G59" s="38">
        <v>202.66666666666669</v>
      </c>
      <c r="H59" s="38">
        <v>198.28333333333333</v>
      </c>
      <c r="I59" s="38">
        <v>195.61666666666667</v>
      </c>
      <c r="J59" s="38">
        <v>209.7166666666667</v>
      </c>
      <c r="K59" s="38">
        <v>212.38333333333338</v>
      </c>
      <c r="L59" s="38">
        <v>216.76666666666671</v>
      </c>
      <c r="M59" s="28">
        <v>208</v>
      </c>
      <c r="N59" s="28">
        <v>200.95</v>
      </c>
      <c r="O59" s="39">
        <v>50983800</v>
      </c>
      <c r="P59" s="40">
        <v>0.10244301153392063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44679</v>
      </c>
      <c r="E60" s="37">
        <v>4099</v>
      </c>
      <c r="F60" s="37">
        <v>4070</v>
      </c>
      <c r="G60" s="38">
        <v>4029</v>
      </c>
      <c r="H60" s="38">
        <v>3959</v>
      </c>
      <c r="I60" s="38">
        <v>3918</v>
      </c>
      <c r="J60" s="38">
        <v>4140</v>
      </c>
      <c r="K60" s="38">
        <v>4181</v>
      </c>
      <c r="L60" s="38">
        <v>4251</v>
      </c>
      <c r="M60" s="28">
        <v>4111</v>
      </c>
      <c r="N60" s="28">
        <v>4000</v>
      </c>
      <c r="O60" s="39">
        <v>993100</v>
      </c>
      <c r="P60" s="40">
        <v>2.7309403124030206E-2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44679</v>
      </c>
      <c r="E61" s="37">
        <v>1551.9</v>
      </c>
      <c r="F61" s="37">
        <v>1547.5833333333333</v>
      </c>
      <c r="G61" s="38">
        <v>1535.1666666666665</v>
      </c>
      <c r="H61" s="38">
        <v>1518.4333333333332</v>
      </c>
      <c r="I61" s="38">
        <v>1506.0166666666664</v>
      </c>
      <c r="J61" s="38">
        <v>1564.3166666666666</v>
      </c>
      <c r="K61" s="38">
        <v>1576.7333333333331</v>
      </c>
      <c r="L61" s="38">
        <v>1593.4666666666667</v>
      </c>
      <c r="M61" s="28">
        <v>1560</v>
      </c>
      <c r="N61" s="28">
        <v>1530.85</v>
      </c>
      <c r="O61" s="39">
        <v>2417800</v>
      </c>
      <c r="P61" s="40">
        <v>1.4688601645123384E-2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44679</v>
      </c>
      <c r="E62" s="37">
        <v>658.6</v>
      </c>
      <c r="F62" s="37">
        <v>659.21666666666658</v>
      </c>
      <c r="G62" s="38">
        <v>651.43333333333317</v>
      </c>
      <c r="H62" s="38">
        <v>644.26666666666654</v>
      </c>
      <c r="I62" s="38">
        <v>636.48333333333312</v>
      </c>
      <c r="J62" s="38">
        <v>666.38333333333321</v>
      </c>
      <c r="K62" s="38">
        <v>674.16666666666674</v>
      </c>
      <c r="L62" s="38">
        <v>681.33333333333326</v>
      </c>
      <c r="M62" s="28">
        <v>667</v>
      </c>
      <c r="N62" s="28">
        <v>652.04999999999995</v>
      </c>
      <c r="O62" s="39">
        <v>6112800</v>
      </c>
      <c r="P62" s="40">
        <v>4.3375394321766561E-3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44679</v>
      </c>
      <c r="E63" s="37">
        <v>842.5</v>
      </c>
      <c r="F63" s="37">
        <v>840.93333333333339</v>
      </c>
      <c r="G63" s="38">
        <v>823.96666666666681</v>
      </c>
      <c r="H63" s="38">
        <v>805.43333333333339</v>
      </c>
      <c r="I63" s="38">
        <v>788.46666666666681</v>
      </c>
      <c r="J63" s="38">
        <v>859.46666666666681</v>
      </c>
      <c r="K63" s="38">
        <v>876.43333333333351</v>
      </c>
      <c r="L63" s="38">
        <v>894.96666666666681</v>
      </c>
      <c r="M63" s="28">
        <v>857.9</v>
      </c>
      <c r="N63" s="28">
        <v>822.4</v>
      </c>
      <c r="O63" s="39">
        <v>1365625</v>
      </c>
      <c r="P63" s="40">
        <v>0.1125254582484725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44679</v>
      </c>
      <c r="E64" s="37">
        <v>382</v>
      </c>
      <c r="F64" s="37">
        <v>383.3</v>
      </c>
      <c r="G64" s="38">
        <v>378.8</v>
      </c>
      <c r="H64" s="38">
        <v>375.6</v>
      </c>
      <c r="I64" s="38">
        <v>371.1</v>
      </c>
      <c r="J64" s="38">
        <v>386.5</v>
      </c>
      <c r="K64" s="38">
        <v>391</v>
      </c>
      <c r="L64" s="38">
        <v>394.2</v>
      </c>
      <c r="M64" s="28">
        <v>387.8</v>
      </c>
      <c r="N64" s="28">
        <v>380.1</v>
      </c>
      <c r="O64" s="39">
        <v>5309700</v>
      </c>
      <c r="P64" s="40">
        <v>3.8734667527437053E-2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44679</v>
      </c>
      <c r="E65" s="37">
        <v>137.65</v>
      </c>
      <c r="F65" s="37">
        <v>136.91666666666666</v>
      </c>
      <c r="G65" s="38">
        <v>135.18333333333331</v>
      </c>
      <c r="H65" s="38">
        <v>132.71666666666664</v>
      </c>
      <c r="I65" s="38">
        <v>130.98333333333329</v>
      </c>
      <c r="J65" s="38">
        <v>139.38333333333333</v>
      </c>
      <c r="K65" s="38">
        <v>141.11666666666667</v>
      </c>
      <c r="L65" s="38">
        <v>143.58333333333334</v>
      </c>
      <c r="M65" s="28">
        <v>138.65</v>
      </c>
      <c r="N65" s="28">
        <v>134.44999999999999</v>
      </c>
      <c r="O65" s="39">
        <v>12971000</v>
      </c>
      <c r="P65" s="40">
        <v>1.3123359580052493E-3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44679</v>
      </c>
      <c r="E66" s="37">
        <v>1091.7</v>
      </c>
      <c r="F66" s="37">
        <v>1096.9333333333334</v>
      </c>
      <c r="G66" s="38">
        <v>1077.7666666666669</v>
      </c>
      <c r="H66" s="38">
        <v>1063.8333333333335</v>
      </c>
      <c r="I66" s="38">
        <v>1044.666666666667</v>
      </c>
      <c r="J66" s="38">
        <v>1110.8666666666668</v>
      </c>
      <c r="K66" s="38">
        <v>1130.0333333333333</v>
      </c>
      <c r="L66" s="38">
        <v>1143.9666666666667</v>
      </c>
      <c r="M66" s="28">
        <v>1116.0999999999999</v>
      </c>
      <c r="N66" s="28">
        <v>1083</v>
      </c>
      <c r="O66" s="39">
        <v>1794600</v>
      </c>
      <c r="P66" s="40">
        <v>3.316062176165803E-2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44679</v>
      </c>
      <c r="E67" s="37">
        <v>561.54999999999995</v>
      </c>
      <c r="F67" s="37">
        <v>558.58333333333337</v>
      </c>
      <c r="G67" s="38">
        <v>553.86666666666679</v>
      </c>
      <c r="H67" s="38">
        <v>546.18333333333339</v>
      </c>
      <c r="I67" s="38">
        <v>541.46666666666681</v>
      </c>
      <c r="J67" s="38">
        <v>566.26666666666677</v>
      </c>
      <c r="K67" s="38">
        <v>570.98333333333323</v>
      </c>
      <c r="L67" s="38">
        <v>578.66666666666674</v>
      </c>
      <c r="M67" s="28">
        <v>563.29999999999995</v>
      </c>
      <c r="N67" s="28">
        <v>550.9</v>
      </c>
      <c r="O67" s="39">
        <v>11513750</v>
      </c>
      <c r="P67" s="40">
        <v>2.2762602709304906E-2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44679</v>
      </c>
      <c r="E68" s="37">
        <v>1616.95</v>
      </c>
      <c r="F68" s="37">
        <v>1615.45</v>
      </c>
      <c r="G68" s="38">
        <v>1601.5</v>
      </c>
      <c r="H68" s="38">
        <v>1586.05</v>
      </c>
      <c r="I68" s="38">
        <v>1572.1</v>
      </c>
      <c r="J68" s="38">
        <v>1630.9</v>
      </c>
      <c r="K68" s="38">
        <v>1644.8500000000004</v>
      </c>
      <c r="L68" s="38">
        <v>1660.3000000000002</v>
      </c>
      <c r="M68" s="28">
        <v>1629.4</v>
      </c>
      <c r="N68" s="28">
        <v>1600</v>
      </c>
      <c r="O68" s="39">
        <v>1249000</v>
      </c>
      <c r="P68" s="40">
        <v>1.4004465191800285E-2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44679</v>
      </c>
      <c r="E69" s="37">
        <v>2297.5500000000002</v>
      </c>
      <c r="F69" s="37">
        <v>2282.1166666666668</v>
      </c>
      <c r="G69" s="38">
        <v>2255.0333333333338</v>
      </c>
      <c r="H69" s="38">
        <v>2212.5166666666669</v>
      </c>
      <c r="I69" s="38">
        <v>2185.4333333333338</v>
      </c>
      <c r="J69" s="38">
        <v>2324.6333333333337</v>
      </c>
      <c r="K69" s="38">
        <v>2351.7166666666667</v>
      </c>
      <c r="L69" s="38">
        <v>2394.2333333333336</v>
      </c>
      <c r="M69" s="28">
        <v>2309.1999999999998</v>
      </c>
      <c r="N69" s="28">
        <v>2239.6</v>
      </c>
      <c r="O69" s="39">
        <v>1803250</v>
      </c>
      <c r="P69" s="40">
        <v>2.1237434517910235E-2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44679</v>
      </c>
      <c r="E70" s="37">
        <v>292.75</v>
      </c>
      <c r="F70" s="37">
        <v>292.06666666666666</v>
      </c>
      <c r="G70" s="38">
        <v>288.88333333333333</v>
      </c>
      <c r="H70" s="38">
        <v>285.01666666666665</v>
      </c>
      <c r="I70" s="38">
        <v>281.83333333333331</v>
      </c>
      <c r="J70" s="38">
        <v>295.93333333333334</v>
      </c>
      <c r="K70" s="38">
        <v>299.11666666666662</v>
      </c>
      <c r="L70" s="38">
        <v>302.98333333333335</v>
      </c>
      <c r="M70" s="28">
        <v>295.25</v>
      </c>
      <c r="N70" s="28">
        <v>288.2</v>
      </c>
      <c r="O70" s="39">
        <v>13650500</v>
      </c>
      <c r="P70" s="40">
        <v>1.0728882833787467E-2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44679</v>
      </c>
      <c r="E71" s="37">
        <v>4535.3</v>
      </c>
      <c r="F71" s="37">
        <v>4512.3833333333332</v>
      </c>
      <c r="G71" s="38">
        <v>4469.7666666666664</v>
      </c>
      <c r="H71" s="38">
        <v>4404.2333333333336</v>
      </c>
      <c r="I71" s="38">
        <v>4361.6166666666668</v>
      </c>
      <c r="J71" s="38">
        <v>4577.9166666666661</v>
      </c>
      <c r="K71" s="38">
        <v>4620.5333333333328</v>
      </c>
      <c r="L71" s="38">
        <v>4686.0666666666657</v>
      </c>
      <c r="M71" s="28">
        <v>4555</v>
      </c>
      <c r="N71" s="28">
        <v>4446.8500000000004</v>
      </c>
      <c r="O71" s="39">
        <v>2076200</v>
      </c>
      <c r="P71" s="40">
        <v>-1.2367995433355532E-2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44679</v>
      </c>
      <c r="E72" s="37">
        <v>4271.6000000000004</v>
      </c>
      <c r="F72" s="37">
        <v>4263.1333333333341</v>
      </c>
      <c r="G72" s="38">
        <v>4229.7166666666681</v>
      </c>
      <c r="H72" s="38">
        <v>4187.8333333333339</v>
      </c>
      <c r="I72" s="38">
        <v>4154.4166666666679</v>
      </c>
      <c r="J72" s="38">
        <v>4305.0166666666682</v>
      </c>
      <c r="K72" s="38">
        <v>4338.4333333333343</v>
      </c>
      <c r="L72" s="38">
        <v>4380.3166666666684</v>
      </c>
      <c r="M72" s="28">
        <v>4296.55</v>
      </c>
      <c r="N72" s="28">
        <v>4221.25</v>
      </c>
      <c r="O72" s="39">
        <v>704875</v>
      </c>
      <c r="P72" s="40">
        <v>1.129842180774749E-2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44679</v>
      </c>
      <c r="E73" s="37">
        <v>390.15</v>
      </c>
      <c r="F73" s="37">
        <v>387.25</v>
      </c>
      <c r="G73" s="38">
        <v>383.6</v>
      </c>
      <c r="H73" s="38">
        <v>377.05</v>
      </c>
      <c r="I73" s="38">
        <v>373.40000000000003</v>
      </c>
      <c r="J73" s="38">
        <v>393.8</v>
      </c>
      <c r="K73" s="38">
        <v>397.45</v>
      </c>
      <c r="L73" s="38">
        <v>404</v>
      </c>
      <c r="M73" s="28">
        <v>390.9</v>
      </c>
      <c r="N73" s="28">
        <v>380.7</v>
      </c>
      <c r="O73" s="39">
        <v>40250100</v>
      </c>
      <c r="P73" s="40">
        <v>2.4828803092047221E-2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44679</v>
      </c>
      <c r="E74" s="37">
        <v>4335.2</v>
      </c>
      <c r="F74" s="37">
        <v>4340.9833333333336</v>
      </c>
      <c r="G74" s="38">
        <v>4319.2166666666672</v>
      </c>
      <c r="H74" s="38">
        <v>4303.2333333333336</v>
      </c>
      <c r="I74" s="38">
        <v>4281.4666666666672</v>
      </c>
      <c r="J74" s="38">
        <v>4356.9666666666672</v>
      </c>
      <c r="K74" s="38">
        <v>4378.7333333333336</v>
      </c>
      <c r="L74" s="38">
        <v>4394.7166666666672</v>
      </c>
      <c r="M74" s="28">
        <v>4362.75</v>
      </c>
      <c r="N74" s="28">
        <v>4325</v>
      </c>
      <c r="O74" s="39">
        <v>2745375</v>
      </c>
      <c r="P74" s="40">
        <v>-1.2987596620528492E-2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44679</v>
      </c>
      <c r="E75" s="37">
        <v>2651.5</v>
      </c>
      <c r="F75" s="37">
        <v>2623.6166666666663</v>
      </c>
      <c r="G75" s="38">
        <v>2569.3333333333326</v>
      </c>
      <c r="H75" s="38">
        <v>2487.1666666666661</v>
      </c>
      <c r="I75" s="38">
        <v>2432.8833333333323</v>
      </c>
      <c r="J75" s="38">
        <v>2705.7833333333328</v>
      </c>
      <c r="K75" s="38">
        <v>2760.0666666666666</v>
      </c>
      <c r="L75" s="38">
        <v>2842.2333333333331</v>
      </c>
      <c r="M75" s="28">
        <v>2677.9</v>
      </c>
      <c r="N75" s="28">
        <v>2541.4499999999998</v>
      </c>
      <c r="O75" s="39">
        <v>3526600</v>
      </c>
      <c r="P75" s="40">
        <v>5.1994153267905616E-2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44679</v>
      </c>
      <c r="E76" s="37">
        <v>1592.4</v>
      </c>
      <c r="F76" s="37">
        <v>1573.95</v>
      </c>
      <c r="G76" s="38">
        <v>1552.8000000000002</v>
      </c>
      <c r="H76" s="38">
        <v>1513.2</v>
      </c>
      <c r="I76" s="38">
        <v>1492.0500000000002</v>
      </c>
      <c r="J76" s="38">
        <v>1613.5500000000002</v>
      </c>
      <c r="K76" s="38">
        <v>1634.7000000000003</v>
      </c>
      <c r="L76" s="38">
        <v>1674.3000000000002</v>
      </c>
      <c r="M76" s="28">
        <v>1595.1</v>
      </c>
      <c r="N76" s="28">
        <v>1534.35</v>
      </c>
      <c r="O76" s="39">
        <v>3908850</v>
      </c>
      <c r="P76" s="40">
        <v>-5.1514747097290807E-2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44679</v>
      </c>
      <c r="E77" s="37">
        <v>156.9</v>
      </c>
      <c r="F77" s="37">
        <v>156.48333333333332</v>
      </c>
      <c r="G77" s="38">
        <v>155.71666666666664</v>
      </c>
      <c r="H77" s="38">
        <v>154.53333333333333</v>
      </c>
      <c r="I77" s="38">
        <v>153.76666666666665</v>
      </c>
      <c r="J77" s="38">
        <v>157.66666666666663</v>
      </c>
      <c r="K77" s="38">
        <v>158.43333333333334</v>
      </c>
      <c r="L77" s="38">
        <v>159.61666666666662</v>
      </c>
      <c r="M77" s="28">
        <v>157.25</v>
      </c>
      <c r="N77" s="28">
        <v>155.30000000000001</v>
      </c>
      <c r="O77" s="39">
        <v>22003200</v>
      </c>
      <c r="P77" s="40">
        <v>-5.8555627846454128E-3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44679</v>
      </c>
      <c r="E78" s="37">
        <v>96.9</v>
      </c>
      <c r="F78" s="37">
        <v>96.65000000000002</v>
      </c>
      <c r="G78" s="38">
        <v>96.100000000000037</v>
      </c>
      <c r="H78" s="38">
        <v>95.300000000000011</v>
      </c>
      <c r="I78" s="38">
        <v>94.750000000000028</v>
      </c>
      <c r="J78" s="38">
        <v>97.450000000000045</v>
      </c>
      <c r="K78" s="38">
        <v>98.000000000000028</v>
      </c>
      <c r="L78" s="38">
        <v>98.800000000000054</v>
      </c>
      <c r="M78" s="28">
        <v>97.2</v>
      </c>
      <c r="N78" s="28">
        <v>95.85</v>
      </c>
      <c r="O78" s="39">
        <v>72460000</v>
      </c>
      <c r="P78" s="40">
        <v>4.620271440947156E-2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44679</v>
      </c>
      <c r="E79" s="37">
        <v>129.30000000000001</v>
      </c>
      <c r="F79" s="37">
        <v>129.04999999999998</v>
      </c>
      <c r="G79" s="38">
        <v>128.39999999999998</v>
      </c>
      <c r="H79" s="38">
        <v>127.5</v>
      </c>
      <c r="I79" s="38">
        <v>126.85</v>
      </c>
      <c r="J79" s="38">
        <v>129.94999999999996</v>
      </c>
      <c r="K79" s="38">
        <v>130.6</v>
      </c>
      <c r="L79" s="38">
        <v>131.49999999999994</v>
      </c>
      <c r="M79" s="28">
        <v>129.69999999999999</v>
      </c>
      <c r="N79" s="28">
        <v>128.15</v>
      </c>
      <c r="O79" s="39">
        <v>12415000</v>
      </c>
      <c r="P79" s="40">
        <v>1.0582010582010581E-2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44679</v>
      </c>
      <c r="E80" s="37">
        <v>164.6</v>
      </c>
      <c r="F80" s="37">
        <v>163.6</v>
      </c>
      <c r="G80" s="38">
        <v>162</v>
      </c>
      <c r="H80" s="38">
        <v>159.4</v>
      </c>
      <c r="I80" s="38">
        <v>157.80000000000001</v>
      </c>
      <c r="J80" s="38">
        <v>166.2</v>
      </c>
      <c r="K80" s="38">
        <v>167.79999999999995</v>
      </c>
      <c r="L80" s="38">
        <v>170.39999999999998</v>
      </c>
      <c r="M80" s="28">
        <v>165.2</v>
      </c>
      <c r="N80" s="28">
        <v>161</v>
      </c>
      <c r="O80" s="39">
        <v>34928600</v>
      </c>
      <c r="P80" s="40">
        <v>8.632138114209828E-2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44679</v>
      </c>
      <c r="E81" s="37">
        <v>454.9</v>
      </c>
      <c r="F81" s="37">
        <v>457.08333333333331</v>
      </c>
      <c r="G81" s="38">
        <v>451.81666666666661</v>
      </c>
      <c r="H81" s="38">
        <v>448.73333333333329</v>
      </c>
      <c r="I81" s="38">
        <v>443.46666666666658</v>
      </c>
      <c r="J81" s="38">
        <v>460.16666666666663</v>
      </c>
      <c r="K81" s="38">
        <v>465.43333333333339</v>
      </c>
      <c r="L81" s="38">
        <v>468.51666666666665</v>
      </c>
      <c r="M81" s="28">
        <v>462.35</v>
      </c>
      <c r="N81" s="28">
        <v>454</v>
      </c>
      <c r="O81" s="39">
        <v>6705650</v>
      </c>
      <c r="P81" s="40">
        <v>6.346890388473464E-2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44679</v>
      </c>
      <c r="E82" s="37">
        <v>38</v>
      </c>
      <c r="F82" s="37">
        <v>37.783333333333339</v>
      </c>
      <c r="G82" s="38">
        <v>37.416666666666679</v>
      </c>
      <c r="H82" s="38">
        <v>36.833333333333343</v>
      </c>
      <c r="I82" s="38">
        <v>36.466666666666683</v>
      </c>
      <c r="J82" s="38">
        <v>38.366666666666674</v>
      </c>
      <c r="K82" s="38">
        <v>38.733333333333334</v>
      </c>
      <c r="L82" s="38">
        <v>39.31666666666667</v>
      </c>
      <c r="M82" s="28">
        <v>38.15</v>
      </c>
      <c r="N82" s="28">
        <v>37.200000000000003</v>
      </c>
      <c r="O82" s="39">
        <v>113355000</v>
      </c>
      <c r="P82" s="40">
        <v>1.1646586345381526E-2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44679</v>
      </c>
      <c r="E83" s="37">
        <v>882.35</v>
      </c>
      <c r="F83" s="37">
        <v>882.71666666666658</v>
      </c>
      <c r="G83" s="38">
        <v>872.93333333333317</v>
      </c>
      <c r="H83" s="38">
        <v>863.51666666666654</v>
      </c>
      <c r="I83" s="38">
        <v>853.73333333333312</v>
      </c>
      <c r="J83" s="38">
        <v>892.13333333333321</v>
      </c>
      <c r="K83" s="38">
        <v>901.91666666666674</v>
      </c>
      <c r="L83" s="38">
        <v>911.33333333333326</v>
      </c>
      <c r="M83" s="28">
        <v>892.5</v>
      </c>
      <c r="N83" s="28">
        <v>873.3</v>
      </c>
      <c r="O83" s="39">
        <v>3653000</v>
      </c>
      <c r="P83" s="40">
        <v>0.14367114367114367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44679</v>
      </c>
      <c r="E84" s="37">
        <v>800.25</v>
      </c>
      <c r="F84" s="37">
        <v>802.79999999999984</v>
      </c>
      <c r="G84" s="38">
        <v>793.24999999999966</v>
      </c>
      <c r="H84" s="38">
        <v>786.24999999999977</v>
      </c>
      <c r="I84" s="38">
        <v>776.69999999999959</v>
      </c>
      <c r="J84" s="38">
        <v>809.79999999999973</v>
      </c>
      <c r="K84" s="38">
        <v>819.34999999999991</v>
      </c>
      <c r="L84" s="38">
        <v>826.3499999999998</v>
      </c>
      <c r="M84" s="28">
        <v>812.35</v>
      </c>
      <c r="N84" s="28">
        <v>795.8</v>
      </c>
      <c r="O84" s="39">
        <v>5982500</v>
      </c>
      <c r="P84" s="40">
        <v>9.2787853226486711E-3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44679</v>
      </c>
      <c r="E85" s="37">
        <v>1598.45</v>
      </c>
      <c r="F85" s="37">
        <v>1597.8</v>
      </c>
      <c r="G85" s="38">
        <v>1585.85</v>
      </c>
      <c r="H85" s="38">
        <v>1573.25</v>
      </c>
      <c r="I85" s="38">
        <v>1561.3</v>
      </c>
      <c r="J85" s="38">
        <v>1610.3999999999999</v>
      </c>
      <c r="K85" s="38">
        <v>1622.3500000000001</v>
      </c>
      <c r="L85" s="38">
        <v>1634.9499999999998</v>
      </c>
      <c r="M85" s="28">
        <v>1609.75</v>
      </c>
      <c r="N85" s="28">
        <v>1585.2</v>
      </c>
      <c r="O85" s="39">
        <v>4225325</v>
      </c>
      <c r="P85" s="40">
        <v>1.1908468244084683E-2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44679</v>
      </c>
      <c r="E86" s="37">
        <v>291.75</v>
      </c>
      <c r="F86" s="37">
        <v>291.68333333333334</v>
      </c>
      <c r="G86" s="38">
        <v>290.31666666666666</v>
      </c>
      <c r="H86" s="38">
        <v>288.88333333333333</v>
      </c>
      <c r="I86" s="38">
        <v>287.51666666666665</v>
      </c>
      <c r="J86" s="38">
        <v>293.11666666666667</v>
      </c>
      <c r="K86" s="38">
        <v>294.48333333333335</v>
      </c>
      <c r="L86" s="38">
        <v>295.91666666666669</v>
      </c>
      <c r="M86" s="28">
        <v>293.05</v>
      </c>
      <c r="N86" s="28">
        <v>290.25</v>
      </c>
      <c r="O86" s="39">
        <v>11938100</v>
      </c>
      <c r="P86" s="40">
        <v>2.652272424363588E-2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44679</v>
      </c>
      <c r="E87" s="37">
        <v>1767.7</v>
      </c>
      <c r="F87" s="37">
        <v>1760.2666666666667</v>
      </c>
      <c r="G87" s="38">
        <v>1746.9333333333334</v>
      </c>
      <c r="H87" s="38">
        <v>1726.1666666666667</v>
      </c>
      <c r="I87" s="38">
        <v>1712.8333333333335</v>
      </c>
      <c r="J87" s="38">
        <v>1781.0333333333333</v>
      </c>
      <c r="K87" s="38">
        <v>1794.3666666666668</v>
      </c>
      <c r="L87" s="38">
        <v>1815.1333333333332</v>
      </c>
      <c r="M87" s="28">
        <v>1773.6</v>
      </c>
      <c r="N87" s="28">
        <v>1739.5</v>
      </c>
      <c r="O87" s="39">
        <v>9654850</v>
      </c>
      <c r="P87" s="40">
        <v>1.0389223045185664E-2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44679</v>
      </c>
      <c r="E88" s="37">
        <v>279.7</v>
      </c>
      <c r="F88" s="37">
        <v>279.71666666666664</v>
      </c>
      <c r="G88" s="38">
        <v>277.7833333333333</v>
      </c>
      <c r="H88" s="38">
        <v>275.86666666666667</v>
      </c>
      <c r="I88" s="38">
        <v>273.93333333333334</v>
      </c>
      <c r="J88" s="38">
        <v>281.63333333333327</v>
      </c>
      <c r="K88" s="38">
        <v>283.56666666666655</v>
      </c>
      <c r="L88" s="38">
        <v>285.48333333333323</v>
      </c>
      <c r="M88" s="28">
        <v>281.64999999999998</v>
      </c>
      <c r="N88" s="28">
        <v>277.8</v>
      </c>
      <c r="O88" s="39">
        <v>2881500</v>
      </c>
      <c r="P88" s="40">
        <v>3.1021897810218978E-2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44679</v>
      </c>
      <c r="E89" s="37">
        <v>523.29999999999995</v>
      </c>
      <c r="F89" s="37">
        <v>521.75</v>
      </c>
      <c r="G89" s="38">
        <v>518.9</v>
      </c>
      <c r="H89" s="38">
        <v>514.5</v>
      </c>
      <c r="I89" s="38">
        <v>511.65</v>
      </c>
      <c r="J89" s="38">
        <v>526.15</v>
      </c>
      <c r="K89" s="38">
        <v>528.99999999999989</v>
      </c>
      <c r="L89" s="38">
        <v>533.4</v>
      </c>
      <c r="M89" s="28">
        <v>524.6</v>
      </c>
      <c r="N89" s="28">
        <v>517.35</v>
      </c>
      <c r="O89" s="39">
        <v>3266250</v>
      </c>
      <c r="P89" s="40">
        <v>-1.3962264150943397E-2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44679</v>
      </c>
      <c r="E90" s="37">
        <v>1682.45</v>
      </c>
      <c r="F90" s="37">
        <v>1689.6833333333334</v>
      </c>
      <c r="G90" s="38">
        <v>1667.5666666666668</v>
      </c>
      <c r="H90" s="38">
        <v>1652.6833333333334</v>
      </c>
      <c r="I90" s="38">
        <v>1630.5666666666668</v>
      </c>
      <c r="J90" s="38">
        <v>1704.5666666666668</v>
      </c>
      <c r="K90" s="38">
        <v>1726.6833333333336</v>
      </c>
      <c r="L90" s="38">
        <v>1741.5666666666668</v>
      </c>
      <c r="M90" s="28">
        <v>1711.8</v>
      </c>
      <c r="N90" s="28">
        <v>1674.8</v>
      </c>
      <c r="O90" s="39">
        <v>2478075</v>
      </c>
      <c r="P90" s="40">
        <v>5.5898226676946803E-3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44679</v>
      </c>
      <c r="E91" s="37">
        <v>1324.9</v>
      </c>
      <c r="F91" s="37">
        <v>1317.9166666666667</v>
      </c>
      <c r="G91" s="38">
        <v>1304.9833333333336</v>
      </c>
      <c r="H91" s="38">
        <v>1285.0666666666668</v>
      </c>
      <c r="I91" s="38">
        <v>1272.1333333333337</v>
      </c>
      <c r="J91" s="38">
        <v>1337.8333333333335</v>
      </c>
      <c r="K91" s="38">
        <v>1350.7666666666664</v>
      </c>
      <c r="L91" s="38">
        <v>1370.6833333333334</v>
      </c>
      <c r="M91" s="28">
        <v>1330.85</v>
      </c>
      <c r="N91" s="28">
        <v>1298</v>
      </c>
      <c r="O91" s="39">
        <v>5184500</v>
      </c>
      <c r="P91" s="40">
        <v>2.9794418512265369E-2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44679</v>
      </c>
      <c r="E92" s="37">
        <v>1091.3</v>
      </c>
      <c r="F92" s="37">
        <v>1086.2166666666665</v>
      </c>
      <c r="G92" s="38">
        <v>1076.133333333333</v>
      </c>
      <c r="H92" s="38">
        <v>1060.9666666666665</v>
      </c>
      <c r="I92" s="38">
        <v>1050.883333333333</v>
      </c>
      <c r="J92" s="38">
        <v>1101.383333333333</v>
      </c>
      <c r="K92" s="38">
        <v>1111.4666666666665</v>
      </c>
      <c r="L92" s="38">
        <v>1126.633333333333</v>
      </c>
      <c r="M92" s="28">
        <v>1096.3</v>
      </c>
      <c r="N92" s="28">
        <v>1071.05</v>
      </c>
      <c r="O92" s="39">
        <v>22330700</v>
      </c>
      <c r="P92" s="40">
        <v>-6.7872598773311751E-3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44679</v>
      </c>
      <c r="E93" s="37">
        <v>2230.9</v>
      </c>
      <c r="F93" s="37">
        <v>2220.8333333333335</v>
      </c>
      <c r="G93" s="38">
        <v>2195.0666666666671</v>
      </c>
      <c r="H93" s="38">
        <v>2159.2333333333336</v>
      </c>
      <c r="I93" s="38">
        <v>2133.4666666666672</v>
      </c>
      <c r="J93" s="38">
        <v>2256.666666666667</v>
      </c>
      <c r="K93" s="38">
        <v>2282.4333333333334</v>
      </c>
      <c r="L93" s="38">
        <v>2318.2666666666669</v>
      </c>
      <c r="M93" s="28">
        <v>2246.6</v>
      </c>
      <c r="N93" s="28">
        <v>2185</v>
      </c>
      <c r="O93" s="39">
        <v>27810600</v>
      </c>
      <c r="P93" s="40">
        <v>-3.0739633215532924E-2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44679</v>
      </c>
      <c r="E94" s="37">
        <v>2099.1</v>
      </c>
      <c r="F94" s="37">
        <v>2100.1999999999998</v>
      </c>
      <c r="G94" s="38">
        <v>2085.8499999999995</v>
      </c>
      <c r="H94" s="38">
        <v>2072.5999999999995</v>
      </c>
      <c r="I94" s="38">
        <v>2058.2499999999991</v>
      </c>
      <c r="J94" s="38">
        <v>2113.4499999999998</v>
      </c>
      <c r="K94" s="38">
        <v>2127.8000000000002</v>
      </c>
      <c r="L94" s="38">
        <v>2141.0500000000002</v>
      </c>
      <c r="M94" s="28">
        <v>2114.5500000000002</v>
      </c>
      <c r="N94" s="28">
        <v>2086.9499999999998</v>
      </c>
      <c r="O94" s="39">
        <v>3603600</v>
      </c>
      <c r="P94" s="40">
        <v>7.8341013824884786E-2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44679</v>
      </c>
      <c r="E95" s="37">
        <v>1380.65</v>
      </c>
      <c r="F95" s="37">
        <v>1375.2166666666665</v>
      </c>
      <c r="G95" s="38">
        <v>1364.1833333333329</v>
      </c>
      <c r="H95" s="38">
        <v>1347.7166666666665</v>
      </c>
      <c r="I95" s="38">
        <v>1336.6833333333329</v>
      </c>
      <c r="J95" s="38">
        <v>1391.6833333333329</v>
      </c>
      <c r="K95" s="38">
        <v>1402.7166666666662</v>
      </c>
      <c r="L95" s="38">
        <v>1419.1833333333329</v>
      </c>
      <c r="M95" s="28">
        <v>1386.25</v>
      </c>
      <c r="N95" s="28">
        <v>1358.75</v>
      </c>
      <c r="O95" s="39">
        <v>88644600</v>
      </c>
      <c r="P95" s="40">
        <v>4.4232077488742749E-2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44679</v>
      </c>
      <c r="E96" s="37">
        <v>570.9</v>
      </c>
      <c r="F96" s="37">
        <v>567.99999999999989</v>
      </c>
      <c r="G96" s="38">
        <v>559.69999999999982</v>
      </c>
      <c r="H96" s="38">
        <v>548.49999999999989</v>
      </c>
      <c r="I96" s="38">
        <v>540.19999999999982</v>
      </c>
      <c r="J96" s="38">
        <v>579.19999999999982</v>
      </c>
      <c r="K96" s="38">
        <v>587.49999999999977</v>
      </c>
      <c r="L96" s="38">
        <v>598.69999999999982</v>
      </c>
      <c r="M96" s="28">
        <v>576.29999999999995</v>
      </c>
      <c r="N96" s="28">
        <v>556.79999999999995</v>
      </c>
      <c r="O96" s="39">
        <v>24847900</v>
      </c>
      <c r="P96" s="40">
        <v>-3.2508137741990746E-2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44679</v>
      </c>
      <c r="E97" s="37">
        <v>2321.0500000000002</v>
      </c>
      <c r="F97" s="37">
        <v>2310.6333333333332</v>
      </c>
      <c r="G97" s="38">
        <v>2294.0166666666664</v>
      </c>
      <c r="H97" s="38">
        <v>2266.9833333333331</v>
      </c>
      <c r="I97" s="38">
        <v>2250.3666666666663</v>
      </c>
      <c r="J97" s="38">
        <v>2337.6666666666665</v>
      </c>
      <c r="K97" s="38">
        <v>2354.2833333333333</v>
      </c>
      <c r="L97" s="38">
        <v>2381.3166666666666</v>
      </c>
      <c r="M97" s="28">
        <v>2327.25</v>
      </c>
      <c r="N97" s="28">
        <v>2283.6</v>
      </c>
      <c r="O97" s="39">
        <v>3822600</v>
      </c>
      <c r="P97" s="40">
        <v>4.0185958553305492E-3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44679</v>
      </c>
      <c r="E98" s="37">
        <v>541.25</v>
      </c>
      <c r="F98" s="37">
        <v>539.73333333333335</v>
      </c>
      <c r="G98" s="38">
        <v>532.51666666666665</v>
      </c>
      <c r="H98" s="38">
        <v>523.7833333333333</v>
      </c>
      <c r="I98" s="38">
        <v>516.56666666666661</v>
      </c>
      <c r="J98" s="38">
        <v>548.4666666666667</v>
      </c>
      <c r="K98" s="38">
        <v>555.68333333333339</v>
      </c>
      <c r="L98" s="38">
        <v>564.41666666666674</v>
      </c>
      <c r="M98" s="28">
        <v>546.95000000000005</v>
      </c>
      <c r="N98" s="28">
        <v>531</v>
      </c>
      <c r="O98" s="39">
        <v>27410350</v>
      </c>
      <c r="P98" s="40">
        <v>2.3112109782521467E-2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44679</v>
      </c>
      <c r="E99" s="37">
        <v>122</v>
      </c>
      <c r="F99" s="37">
        <v>121.95</v>
      </c>
      <c r="G99" s="38">
        <v>121.10000000000001</v>
      </c>
      <c r="H99" s="38">
        <v>120.2</v>
      </c>
      <c r="I99" s="38">
        <v>119.35000000000001</v>
      </c>
      <c r="J99" s="38">
        <v>122.85000000000001</v>
      </c>
      <c r="K99" s="38">
        <v>123.7</v>
      </c>
      <c r="L99" s="38">
        <v>124.60000000000001</v>
      </c>
      <c r="M99" s="28">
        <v>122.8</v>
      </c>
      <c r="N99" s="28">
        <v>121.05</v>
      </c>
      <c r="O99" s="39">
        <v>17982600</v>
      </c>
      <c r="P99" s="40">
        <v>1.4556040756914119E-2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44679</v>
      </c>
      <c r="E100" s="37">
        <v>301.39999999999998</v>
      </c>
      <c r="F100" s="37">
        <v>301.08333333333331</v>
      </c>
      <c r="G100" s="38">
        <v>297.51666666666665</v>
      </c>
      <c r="H100" s="38">
        <v>293.63333333333333</v>
      </c>
      <c r="I100" s="38">
        <v>290.06666666666666</v>
      </c>
      <c r="J100" s="38">
        <v>304.96666666666664</v>
      </c>
      <c r="K100" s="38">
        <v>308.53333333333336</v>
      </c>
      <c r="L100" s="38">
        <v>312.41666666666663</v>
      </c>
      <c r="M100" s="28">
        <v>304.64999999999998</v>
      </c>
      <c r="N100" s="28">
        <v>297.2</v>
      </c>
      <c r="O100" s="39">
        <v>14914800</v>
      </c>
      <c r="P100" s="40">
        <v>6.7233384853168474E-2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44679</v>
      </c>
      <c r="E101" s="37">
        <v>2197.9</v>
      </c>
      <c r="F101" s="37">
        <v>2189.4833333333331</v>
      </c>
      <c r="G101" s="38">
        <v>2175.1166666666663</v>
      </c>
      <c r="H101" s="38">
        <v>2152.333333333333</v>
      </c>
      <c r="I101" s="38">
        <v>2137.9666666666662</v>
      </c>
      <c r="J101" s="38">
        <v>2212.2666666666664</v>
      </c>
      <c r="K101" s="38">
        <v>2226.6333333333332</v>
      </c>
      <c r="L101" s="38">
        <v>2249.4166666666665</v>
      </c>
      <c r="M101" s="28">
        <v>2203.85</v>
      </c>
      <c r="N101" s="28">
        <v>2166.6999999999998</v>
      </c>
      <c r="O101" s="39">
        <v>10818000</v>
      </c>
      <c r="P101" s="40">
        <v>-2.4060191074183335E-2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44679</v>
      </c>
      <c r="E102" s="37">
        <v>40650.15</v>
      </c>
      <c r="F102" s="37">
        <v>40315.033333333333</v>
      </c>
      <c r="G102" s="38">
        <v>39846.566666666666</v>
      </c>
      <c r="H102" s="38">
        <v>39042.98333333333</v>
      </c>
      <c r="I102" s="38">
        <v>38574.516666666663</v>
      </c>
      <c r="J102" s="38">
        <v>41118.616666666669</v>
      </c>
      <c r="K102" s="38">
        <v>41587.083333333328</v>
      </c>
      <c r="L102" s="38">
        <v>42390.666666666672</v>
      </c>
      <c r="M102" s="28">
        <v>40783.5</v>
      </c>
      <c r="N102" s="28">
        <v>39511.449999999997</v>
      </c>
      <c r="O102" s="39">
        <v>6795</v>
      </c>
      <c r="P102" s="40">
        <v>5.8411214953271028E-2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44679</v>
      </c>
      <c r="E103" s="37">
        <v>162.75</v>
      </c>
      <c r="F103" s="37">
        <v>162.1</v>
      </c>
      <c r="G103" s="38">
        <v>159.89999999999998</v>
      </c>
      <c r="H103" s="38">
        <v>157.04999999999998</v>
      </c>
      <c r="I103" s="38">
        <v>154.84999999999997</v>
      </c>
      <c r="J103" s="38">
        <v>164.95</v>
      </c>
      <c r="K103" s="38">
        <v>167.14999999999998</v>
      </c>
      <c r="L103" s="38">
        <v>170</v>
      </c>
      <c r="M103" s="28">
        <v>164.3</v>
      </c>
      <c r="N103" s="28">
        <v>159.25</v>
      </c>
      <c r="O103" s="39">
        <v>40758800</v>
      </c>
      <c r="P103" s="40">
        <v>-9.4176147065471259E-3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44679</v>
      </c>
      <c r="E104" s="37">
        <v>764.1</v>
      </c>
      <c r="F104" s="37">
        <v>760.58333333333337</v>
      </c>
      <c r="G104" s="38">
        <v>755.2166666666667</v>
      </c>
      <c r="H104" s="38">
        <v>746.33333333333337</v>
      </c>
      <c r="I104" s="38">
        <v>740.9666666666667</v>
      </c>
      <c r="J104" s="38">
        <v>769.4666666666667</v>
      </c>
      <c r="K104" s="38">
        <v>774.83333333333326</v>
      </c>
      <c r="L104" s="38">
        <v>783.7166666666667</v>
      </c>
      <c r="M104" s="28">
        <v>765.95</v>
      </c>
      <c r="N104" s="28">
        <v>751.7</v>
      </c>
      <c r="O104" s="39">
        <v>104920750</v>
      </c>
      <c r="P104" s="40">
        <v>-8.8456492654604025E-3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44679</v>
      </c>
      <c r="E105" s="37">
        <v>1406.9</v>
      </c>
      <c r="F105" s="37">
        <v>1397.05</v>
      </c>
      <c r="G105" s="38">
        <v>1378</v>
      </c>
      <c r="H105" s="38">
        <v>1349.1000000000001</v>
      </c>
      <c r="I105" s="38">
        <v>1330.0500000000002</v>
      </c>
      <c r="J105" s="38">
        <v>1425.9499999999998</v>
      </c>
      <c r="K105" s="38">
        <v>1444.9999999999995</v>
      </c>
      <c r="L105" s="38">
        <v>1473.8999999999996</v>
      </c>
      <c r="M105" s="28">
        <v>1416.1</v>
      </c>
      <c r="N105" s="28">
        <v>1368.15</v>
      </c>
      <c r="O105" s="39">
        <v>2926975</v>
      </c>
      <c r="P105" s="40">
        <v>2.653152481740945E-2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44679</v>
      </c>
      <c r="E106" s="37">
        <v>533.79999999999995</v>
      </c>
      <c r="F106" s="37">
        <v>534.13333333333333</v>
      </c>
      <c r="G106" s="38">
        <v>528.66666666666663</v>
      </c>
      <c r="H106" s="38">
        <v>523.5333333333333</v>
      </c>
      <c r="I106" s="38">
        <v>518.06666666666661</v>
      </c>
      <c r="J106" s="38">
        <v>539.26666666666665</v>
      </c>
      <c r="K106" s="38">
        <v>544.73333333333335</v>
      </c>
      <c r="L106" s="38">
        <v>549.86666666666667</v>
      </c>
      <c r="M106" s="28">
        <v>539.6</v>
      </c>
      <c r="N106" s="28">
        <v>529</v>
      </c>
      <c r="O106" s="39">
        <v>5864250</v>
      </c>
      <c r="P106" s="40">
        <v>-7.8670219515289946E-3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44679</v>
      </c>
      <c r="E107" s="37">
        <v>10.050000000000001</v>
      </c>
      <c r="F107" s="37">
        <v>10.066666666666666</v>
      </c>
      <c r="G107" s="38">
        <v>9.9333333333333336</v>
      </c>
      <c r="H107" s="38">
        <v>9.8166666666666664</v>
      </c>
      <c r="I107" s="38">
        <v>9.6833333333333336</v>
      </c>
      <c r="J107" s="38">
        <v>10.183333333333334</v>
      </c>
      <c r="K107" s="38">
        <v>10.316666666666666</v>
      </c>
      <c r="L107" s="38">
        <v>10.433333333333334</v>
      </c>
      <c r="M107" s="28">
        <v>10.199999999999999</v>
      </c>
      <c r="N107" s="28">
        <v>9.9499999999999993</v>
      </c>
      <c r="O107" s="39">
        <v>807240000</v>
      </c>
      <c r="P107" s="40">
        <v>4.484914378907312E-2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44679</v>
      </c>
      <c r="E108" s="37">
        <v>59.75</v>
      </c>
      <c r="F108" s="37">
        <v>59.483333333333327</v>
      </c>
      <c r="G108" s="38">
        <v>58.716666666666654</v>
      </c>
      <c r="H108" s="38">
        <v>57.68333333333333</v>
      </c>
      <c r="I108" s="38">
        <v>56.916666666666657</v>
      </c>
      <c r="J108" s="38">
        <v>60.516666666666652</v>
      </c>
      <c r="K108" s="38">
        <v>61.283333333333317</v>
      </c>
      <c r="L108" s="38">
        <v>62.316666666666649</v>
      </c>
      <c r="M108" s="28">
        <v>60.25</v>
      </c>
      <c r="N108" s="28">
        <v>58.45</v>
      </c>
      <c r="O108" s="39">
        <v>120910000</v>
      </c>
      <c r="P108" s="40">
        <v>5.7552698329397356E-2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44679</v>
      </c>
      <c r="E109" s="37">
        <v>40.950000000000003</v>
      </c>
      <c r="F109" s="37">
        <v>40.75</v>
      </c>
      <c r="G109" s="38">
        <v>40.450000000000003</v>
      </c>
      <c r="H109" s="38">
        <v>39.950000000000003</v>
      </c>
      <c r="I109" s="38">
        <v>39.650000000000006</v>
      </c>
      <c r="J109" s="38">
        <v>41.25</v>
      </c>
      <c r="K109" s="38">
        <v>41.55</v>
      </c>
      <c r="L109" s="38">
        <v>42.05</v>
      </c>
      <c r="M109" s="28">
        <v>41.05</v>
      </c>
      <c r="N109" s="28">
        <v>40.25</v>
      </c>
      <c r="O109" s="39">
        <v>250271700</v>
      </c>
      <c r="P109" s="40">
        <v>4.6604465487629393E-2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44679</v>
      </c>
      <c r="E110" s="37">
        <v>235</v>
      </c>
      <c r="F110" s="37">
        <v>235.33333333333334</v>
      </c>
      <c r="G110" s="38">
        <v>233.26666666666668</v>
      </c>
      <c r="H110" s="38">
        <v>231.53333333333333</v>
      </c>
      <c r="I110" s="38">
        <v>229.46666666666667</v>
      </c>
      <c r="J110" s="38">
        <v>237.06666666666669</v>
      </c>
      <c r="K110" s="38">
        <v>239.13333333333335</v>
      </c>
      <c r="L110" s="38">
        <v>240.8666666666667</v>
      </c>
      <c r="M110" s="28">
        <v>237.4</v>
      </c>
      <c r="N110" s="28">
        <v>233.6</v>
      </c>
      <c r="O110" s="39">
        <v>42457500</v>
      </c>
      <c r="P110" s="40">
        <v>3.3217740463588247E-2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44679</v>
      </c>
      <c r="E111" s="37">
        <v>380.35</v>
      </c>
      <c r="F111" s="37">
        <v>379.2</v>
      </c>
      <c r="G111" s="38">
        <v>376.29999999999995</v>
      </c>
      <c r="H111" s="38">
        <v>372.24999999999994</v>
      </c>
      <c r="I111" s="38">
        <v>369.34999999999991</v>
      </c>
      <c r="J111" s="38">
        <v>383.25</v>
      </c>
      <c r="K111" s="38">
        <v>386.15</v>
      </c>
      <c r="L111" s="38">
        <v>390.20000000000005</v>
      </c>
      <c r="M111" s="28">
        <v>382.1</v>
      </c>
      <c r="N111" s="28">
        <v>375.15</v>
      </c>
      <c r="O111" s="39">
        <v>17583500</v>
      </c>
      <c r="P111" s="40">
        <v>1.9939384271813687E-2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44679</v>
      </c>
      <c r="E112" s="37">
        <v>244.3</v>
      </c>
      <c r="F112" s="37">
        <v>243.91666666666666</v>
      </c>
      <c r="G112" s="38">
        <v>239.23333333333332</v>
      </c>
      <c r="H112" s="38">
        <v>234.16666666666666</v>
      </c>
      <c r="I112" s="38">
        <v>229.48333333333332</v>
      </c>
      <c r="J112" s="38">
        <v>248.98333333333332</v>
      </c>
      <c r="K112" s="38">
        <v>253.66666666666666</v>
      </c>
      <c r="L112" s="38">
        <v>258.73333333333335</v>
      </c>
      <c r="M112" s="28">
        <v>248.6</v>
      </c>
      <c r="N112" s="28">
        <v>238.85</v>
      </c>
      <c r="O112" s="39">
        <v>24148088</v>
      </c>
      <c r="P112" s="40">
        <v>2.9492455418381344E-2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44679</v>
      </c>
      <c r="E113" s="37">
        <v>214.8</v>
      </c>
      <c r="F113" s="37">
        <v>214.45000000000002</v>
      </c>
      <c r="G113" s="38">
        <v>212.90000000000003</v>
      </c>
      <c r="H113" s="38">
        <v>211.00000000000003</v>
      </c>
      <c r="I113" s="38">
        <v>209.45000000000005</v>
      </c>
      <c r="J113" s="38">
        <v>216.35000000000002</v>
      </c>
      <c r="K113" s="38">
        <v>217.90000000000003</v>
      </c>
      <c r="L113" s="38">
        <v>219.8</v>
      </c>
      <c r="M113" s="28">
        <v>216</v>
      </c>
      <c r="N113" s="28">
        <v>212.55</v>
      </c>
      <c r="O113" s="39">
        <v>14647900</v>
      </c>
      <c r="P113" s="40">
        <v>-4.3366844076483347E-3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44679</v>
      </c>
      <c r="E114" s="37">
        <v>4788.7</v>
      </c>
      <c r="F114" s="37">
        <v>4803.7833333333328</v>
      </c>
      <c r="G114" s="38">
        <v>4688.6666666666661</v>
      </c>
      <c r="H114" s="38">
        <v>4588.6333333333332</v>
      </c>
      <c r="I114" s="38">
        <v>4473.5166666666664</v>
      </c>
      <c r="J114" s="38">
        <v>4903.8166666666657</v>
      </c>
      <c r="K114" s="38">
        <v>5018.9333333333325</v>
      </c>
      <c r="L114" s="38">
        <v>5118.9666666666653</v>
      </c>
      <c r="M114" s="28">
        <v>4918.8999999999996</v>
      </c>
      <c r="N114" s="28">
        <v>4703.75</v>
      </c>
      <c r="O114" s="39">
        <v>357600</v>
      </c>
      <c r="P114" s="40">
        <v>6.4523331100692125E-2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44679</v>
      </c>
      <c r="E115" s="37">
        <v>1943</v>
      </c>
      <c r="F115" s="37">
        <v>1933.4166666666667</v>
      </c>
      <c r="G115" s="38">
        <v>1908.4833333333336</v>
      </c>
      <c r="H115" s="38">
        <v>1873.9666666666669</v>
      </c>
      <c r="I115" s="38">
        <v>1849.0333333333338</v>
      </c>
      <c r="J115" s="38">
        <v>1967.9333333333334</v>
      </c>
      <c r="K115" s="38">
        <v>1992.8666666666663</v>
      </c>
      <c r="L115" s="38">
        <v>2027.3833333333332</v>
      </c>
      <c r="M115" s="28">
        <v>1958.35</v>
      </c>
      <c r="N115" s="28">
        <v>1898.9</v>
      </c>
      <c r="O115" s="39">
        <v>2657750</v>
      </c>
      <c r="P115" s="40">
        <v>3.3741734733566703E-2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44679</v>
      </c>
      <c r="E116" s="37">
        <v>989.75</v>
      </c>
      <c r="F116" s="37">
        <v>986.30000000000007</v>
      </c>
      <c r="G116" s="38">
        <v>979.60000000000014</v>
      </c>
      <c r="H116" s="38">
        <v>969.45</v>
      </c>
      <c r="I116" s="38">
        <v>962.75000000000011</v>
      </c>
      <c r="J116" s="38">
        <v>996.45000000000016</v>
      </c>
      <c r="K116" s="38">
        <v>1003.1500000000002</v>
      </c>
      <c r="L116" s="38">
        <v>1013.3000000000002</v>
      </c>
      <c r="M116" s="28">
        <v>993</v>
      </c>
      <c r="N116" s="28">
        <v>976.15</v>
      </c>
      <c r="O116" s="39">
        <v>25263000</v>
      </c>
      <c r="P116" s="40">
        <v>5.7032865188564913E-4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44679</v>
      </c>
      <c r="E117" s="37">
        <v>217.2</v>
      </c>
      <c r="F117" s="37">
        <v>217.13333333333335</v>
      </c>
      <c r="G117" s="38">
        <v>216.3666666666667</v>
      </c>
      <c r="H117" s="38">
        <v>215.53333333333336</v>
      </c>
      <c r="I117" s="38">
        <v>214.76666666666671</v>
      </c>
      <c r="J117" s="38">
        <v>217.9666666666667</v>
      </c>
      <c r="K117" s="38">
        <v>218.73333333333335</v>
      </c>
      <c r="L117" s="38">
        <v>219.56666666666669</v>
      </c>
      <c r="M117" s="28">
        <v>217.9</v>
      </c>
      <c r="N117" s="28">
        <v>216.3</v>
      </c>
      <c r="O117" s="39">
        <v>16710400</v>
      </c>
      <c r="P117" s="40">
        <v>-5.996002664890073E-3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44679</v>
      </c>
      <c r="E118" s="37">
        <v>1617.05</v>
      </c>
      <c r="F118" s="37">
        <v>1610.1166666666668</v>
      </c>
      <c r="G118" s="38">
        <v>1595.2333333333336</v>
      </c>
      <c r="H118" s="38">
        <v>1573.4166666666667</v>
      </c>
      <c r="I118" s="38">
        <v>1558.5333333333335</v>
      </c>
      <c r="J118" s="38">
        <v>1631.9333333333336</v>
      </c>
      <c r="K118" s="38">
        <v>1646.8166666666668</v>
      </c>
      <c r="L118" s="38">
        <v>1668.6333333333337</v>
      </c>
      <c r="M118" s="28">
        <v>1625</v>
      </c>
      <c r="N118" s="28">
        <v>1588.3</v>
      </c>
      <c r="O118" s="39">
        <v>44533500</v>
      </c>
      <c r="P118" s="40">
        <v>1.4502163022901389E-2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44679</v>
      </c>
      <c r="E119" s="37">
        <v>846.25</v>
      </c>
      <c r="F119" s="37">
        <v>850.7833333333333</v>
      </c>
      <c r="G119" s="38">
        <v>836.61666666666656</v>
      </c>
      <c r="H119" s="38">
        <v>826.98333333333323</v>
      </c>
      <c r="I119" s="38">
        <v>812.81666666666649</v>
      </c>
      <c r="J119" s="38">
        <v>860.41666666666663</v>
      </c>
      <c r="K119" s="38">
        <v>874.58333333333337</v>
      </c>
      <c r="L119" s="38">
        <v>884.2166666666667</v>
      </c>
      <c r="M119" s="28">
        <v>864.95</v>
      </c>
      <c r="N119" s="28">
        <v>841.15</v>
      </c>
      <c r="O119" s="39">
        <v>1794000</v>
      </c>
      <c r="P119" s="40">
        <v>1.8305661983822902E-2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44679</v>
      </c>
      <c r="E120" s="37">
        <v>135.19999999999999</v>
      </c>
      <c r="F120" s="37">
        <v>134.78333333333333</v>
      </c>
      <c r="G120" s="38">
        <v>134.01666666666665</v>
      </c>
      <c r="H120" s="38">
        <v>132.83333333333331</v>
      </c>
      <c r="I120" s="38">
        <v>132.06666666666663</v>
      </c>
      <c r="J120" s="38">
        <v>135.96666666666667</v>
      </c>
      <c r="K120" s="38">
        <v>136.73333333333338</v>
      </c>
      <c r="L120" s="38">
        <v>137.91666666666669</v>
      </c>
      <c r="M120" s="28">
        <v>135.55000000000001</v>
      </c>
      <c r="N120" s="28">
        <v>133.6</v>
      </c>
      <c r="O120" s="39">
        <v>60209500</v>
      </c>
      <c r="P120" s="40">
        <v>2.8308170515097691E-2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44679</v>
      </c>
      <c r="E121" s="37">
        <v>1032.8</v>
      </c>
      <c r="F121" s="37">
        <v>1029.8666666666668</v>
      </c>
      <c r="G121" s="38">
        <v>1024.7333333333336</v>
      </c>
      <c r="H121" s="38">
        <v>1016.6666666666667</v>
      </c>
      <c r="I121" s="38">
        <v>1011.5333333333335</v>
      </c>
      <c r="J121" s="38">
        <v>1037.9333333333336</v>
      </c>
      <c r="K121" s="38">
        <v>1043.0666666666668</v>
      </c>
      <c r="L121" s="38">
        <v>1051.1333333333337</v>
      </c>
      <c r="M121" s="28">
        <v>1035</v>
      </c>
      <c r="N121" s="28">
        <v>1021.8</v>
      </c>
      <c r="O121" s="39">
        <v>757800</v>
      </c>
      <c r="P121" s="40">
        <v>-8.2449941107184919E-3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44679</v>
      </c>
      <c r="E122" s="37">
        <v>757.1</v>
      </c>
      <c r="F122" s="37">
        <v>752.23333333333323</v>
      </c>
      <c r="G122" s="38">
        <v>745.46666666666647</v>
      </c>
      <c r="H122" s="38">
        <v>733.83333333333326</v>
      </c>
      <c r="I122" s="38">
        <v>727.06666666666649</v>
      </c>
      <c r="J122" s="38">
        <v>763.86666666666645</v>
      </c>
      <c r="K122" s="38">
        <v>770.6333333333331</v>
      </c>
      <c r="L122" s="38">
        <v>782.26666666666642</v>
      </c>
      <c r="M122" s="28">
        <v>759</v>
      </c>
      <c r="N122" s="28">
        <v>740.6</v>
      </c>
      <c r="O122" s="39">
        <v>15015000</v>
      </c>
      <c r="P122" s="40">
        <v>-2.7321165400748214E-2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44679</v>
      </c>
      <c r="E123" s="37">
        <v>261.35000000000002</v>
      </c>
      <c r="F123" s="37">
        <v>262.31666666666666</v>
      </c>
      <c r="G123" s="38">
        <v>259.5333333333333</v>
      </c>
      <c r="H123" s="38">
        <v>257.71666666666664</v>
      </c>
      <c r="I123" s="38">
        <v>254.93333333333328</v>
      </c>
      <c r="J123" s="38">
        <v>264.13333333333333</v>
      </c>
      <c r="K123" s="38">
        <v>266.91666666666674</v>
      </c>
      <c r="L123" s="38">
        <v>268.73333333333335</v>
      </c>
      <c r="M123" s="28">
        <v>265.10000000000002</v>
      </c>
      <c r="N123" s="28">
        <v>260.5</v>
      </c>
      <c r="O123" s="39">
        <v>119974400</v>
      </c>
      <c r="P123" s="40">
        <v>-4.830917874396135E-3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44679</v>
      </c>
      <c r="E124" s="37">
        <v>542.6</v>
      </c>
      <c r="F124" s="37">
        <v>541.25</v>
      </c>
      <c r="G124" s="38">
        <v>524.5</v>
      </c>
      <c r="H124" s="38">
        <v>506.4</v>
      </c>
      <c r="I124" s="38">
        <v>489.65</v>
      </c>
      <c r="J124" s="38">
        <v>559.35</v>
      </c>
      <c r="K124" s="38">
        <v>576.1</v>
      </c>
      <c r="L124" s="38">
        <v>594.20000000000005</v>
      </c>
      <c r="M124" s="28">
        <v>558</v>
      </c>
      <c r="N124" s="28">
        <v>523.15</v>
      </c>
      <c r="O124" s="39">
        <v>32807500</v>
      </c>
      <c r="P124" s="40">
        <v>2.3634945397815913E-2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44679</v>
      </c>
      <c r="E125" s="37">
        <v>2722.55</v>
      </c>
      <c r="F125" s="37">
        <v>2734.5166666666664</v>
      </c>
      <c r="G125" s="38">
        <v>2701.583333333333</v>
      </c>
      <c r="H125" s="38">
        <v>2680.6166666666668</v>
      </c>
      <c r="I125" s="38">
        <v>2647.6833333333334</v>
      </c>
      <c r="J125" s="38">
        <v>2755.4833333333327</v>
      </c>
      <c r="K125" s="38">
        <v>2788.4166666666661</v>
      </c>
      <c r="L125" s="38">
        <v>2809.3833333333323</v>
      </c>
      <c r="M125" s="28">
        <v>2767.45</v>
      </c>
      <c r="N125" s="28">
        <v>2713.55</v>
      </c>
      <c r="O125" s="39">
        <v>329525</v>
      </c>
      <c r="P125" s="40">
        <v>6.8065796937039139E-2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44679</v>
      </c>
      <c r="E126" s="37">
        <v>736.4</v>
      </c>
      <c r="F126" s="37">
        <v>736.4666666666667</v>
      </c>
      <c r="G126" s="38">
        <v>726.93333333333339</v>
      </c>
      <c r="H126" s="38">
        <v>717.4666666666667</v>
      </c>
      <c r="I126" s="38">
        <v>707.93333333333339</v>
      </c>
      <c r="J126" s="38">
        <v>745.93333333333339</v>
      </c>
      <c r="K126" s="38">
        <v>755.4666666666667</v>
      </c>
      <c r="L126" s="38">
        <v>764.93333333333339</v>
      </c>
      <c r="M126" s="28">
        <v>746</v>
      </c>
      <c r="N126" s="28">
        <v>727</v>
      </c>
      <c r="O126" s="39">
        <v>29890350</v>
      </c>
      <c r="P126" s="40">
        <v>4.0814475533989389E-3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44679</v>
      </c>
      <c r="E127" s="37">
        <v>595</v>
      </c>
      <c r="F127" s="37">
        <v>583.18333333333328</v>
      </c>
      <c r="G127" s="38">
        <v>565.81666666666661</v>
      </c>
      <c r="H127" s="38">
        <v>536.63333333333333</v>
      </c>
      <c r="I127" s="38">
        <v>519.26666666666665</v>
      </c>
      <c r="J127" s="38">
        <v>612.36666666666656</v>
      </c>
      <c r="K127" s="38">
        <v>629.73333333333312</v>
      </c>
      <c r="L127" s="38">
        <v>658.91666666666652</v>
      </c>
      <c r="M127" s="28">
        <v>600.54999999999995</v>
      </c>
      <c r="N127" s="28">
        <v>554</v>
      </c>
      <c r="O127" s="39">
        <v>9894375</v>
      </c>
      <c r="P127" s="40">
        <v>5.9731842155429883E-3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44679</v>
      </c>
      <c r="E128" s="37">
        <v>1761.45</v>
      </c>
      <c r="F128" s="37">
        <v>1752.7333333333333</v>
      </c>
      <c r="G128" s="38">
        <v>1732.7666666666667</v>
      </c>
      <c r="H128" s="38">
        <v>1704.0833333333333</v>
      </c>
      <c r="I128" s="38">
        <v>1684.1166666666666</v>
      </c>
      <c r="J128" s="38">
        <v>1781.4166666666667</v>
      </c>
      <c r="K128" s="38">
        <v>1801.3833333333334</v>
      </c>
      <c r="L128" s="38">
        <v>1830.0666666666668</v>
      </c>
      <c r="M128" s="28">
        <v>1772.7</v>
      </c>
      <c r="N128" s="28">
        <v>1724.05</v>
      </c>
      <c r="O128" s="39">
        <v>17018400</v>
      </c>
      <c r="P128" s="40">
        <v>-3.4427978122234075E-2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44679</v>
      </c>
      <c r="E129" s="37">
        <v>88.9</v>
      </c>
      <c r="F129" s="37">
        <v>86.866666666666674</v>
      </c>
      <c r="G129" s="38">
        <v>83.583333333333343</v>
      </c>
      <c r="H129" s="38">
        <v>78.266666666666666</v>
      </c>
      <c r="I129" s="38">
        <v>74.983333333333334</v>
      </c>
      <c r="J129" s="38">
        <v>92.183333333333351</v>
      </c>
      <c r="K129" s="38">
        <v>95.466666666666683</v>
      </c>
      <c r="L129" s="38">
        <v>100.78333333333336</v>
      </c>
      <c r="M129" s="28">
        <v>90.15</v>
      </c>
      <c r="N129" s="28">
        <v>81.55</v>
      </c>
      <c r="O129" s="39">
        <v>56230124</v>
      </c>
      <c r="P129" s="40">
        <v>0.20087669144272918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44679</v>
      </c>
      <c r="E130" s="37">
        <v>2785.55</v>
      </c>
      <c r="F130" s="37">
        <v>2781.7166666666667</v>
      </c>
      <c r="G130" s="38">
        <v>2746.4833333333336</v>
      </c>
      <c r="H130" s="38">
        <v>2707.416666666667</v>
      </c>
      <c r="I130" s="38">
        <v>2672.1833333333338</v>
      </c>
      <c r="J130" s="38">
        <v>2820.7833333333333</v>
      </c>
      <c r="K130" s="38">
        <v>2856.016666666666</v>
      </c>
      <c r="L130" s="38">
        <v>2895.083333333333</v>
      </c>
      <c r="M130" s="28">
        <v>2816.95</v>
      </c>
      <c r="N130" s="28">
        <v>2742.65</v>
      </c>
      <c r="O130" s="39">
        <v>771750</v>
      </c>
      <c r="P130" s="40">
        <v>-2.8939918213274615E-2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44679</v>
      </c>
      <c r="E131" s="37">
        <v>613.4</v>
      </c>
      <c r="F131" s="37">
        <v>612.4</v>
      </c>
      <c r="G131" s="38">
        <v>609.59999999999991</v>
      </c>
      <c r="H131" s="38">
        <v>605.79999999999995</v>
      </c>
      <c r="I131" s="38">
        <v>602.99999999999989</v>
      </c>
      <c r="J131" s="38">
        <v>616.19999999999993</v>
      </c>
      <c r="K131" s="38">
        <v>618.99999999999989</v>
      </c>
      <c r="L131" s="38">
        <v>622.79999999999995</v>
      </c>
      <c r="M131" s="28">
        <v>615.20000000000005</v>
      </c>
      <c r="N131" s="28">
        <v>608.6</v>
      </c>
      <c r="O131" s="39">
        <v>8126100</v>
      </c>
      <c r="P131" s="40">
        <v>2.7657637150011381E-2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44679</v>
      </c>
      <c r="E132" s="37">
        <v>382.4</v>
      </c>
      <c r="F132" s="37">
        <v>381.23333333333329</v>
      </c>
      <c r="G132" s="38">
        <v>378.26666666666659</v>
      </c>
      <c r="H132" s="38">
        <v>374.13333333333333</v>
      </c>
      <c r="I132" s="38">
        <v>371.16666666666663</v>
      </c>
      <c r="J132" s="38">
        <v>385.36666666666656</v>
      </c>
      <c r="K132" s="38">
        <v>388.33333333333326</v>
      </c>
      <c r="L132" s="38">
        <v>392.46666666666653</v>
      </c>
      <c r="M132" s="28">
        <v>384.2</v>
      </c>
      <c r="N132" s="28">
        <v>377.1</v>
      </c>
      <c r="O132" s="39">
        <v>23386000</v>
      </c>
      <c r="P132" s="40">
        <v>-2.2569589567834156E-2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44679</v>
      </c>
      <c r="E133" s="37">
        <v>1718.5</v>
      </c>
      <c r="F133" s="37">
        <v>1716.8833333333332</v>
      </c>
      <c r="G133" s="38">
        <v>1704.0166666666664</v>
      </c>
      <c r="H133" s="38">
        <v>1689.5333333333333</v>
      </c>
      <c r="I133" s="38">
        <v>1676.6666666666665</v>
      </c>
      <c r="J133" s="38">
        <v>1731.3666666666663</v>
      </c>
      <c r="K133" s="38">
        <v>1744.2333333333331</v>
      </c>
      <c r="L133" s="38">
        <v>1758.7166666666662</v>
      </c>
      <c r="M133" s="28">
        <v>1729.75</v>
      </c>
      <c r="N133" s="28">
        <v>1702.4</v>
      </c>
      <c r="O133" s="39">
        <v>14289900</v>
      </c>
      <c r="P133" s="40">
        <v>6.6021305034630806E-3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44679</v>
      </c>
      <c r="E134" s="37">
        <v>5095.6000000000004</v>
      </c>
      <c r="F134" s="37">
        <v>5119.416666666667</v>
      </c>
      <c r="G134" s="38">
        <v>4982.9333333333343</v>
      </c>
      <c r="H134" s="38">
        <v>4870.2666666666673</v>
      </c>
      <c r="I134" s="38">
        <v>4733.7833333333347</v>
      </c>
      <c r="J134" s="38">
        <v>5232.0833333333339</v>
      </c>
      <c r="K134" s="38">
        <v>5368.5666666666657</v>
      </c>
      <c r="L134" s="38">
        <v>5481.2333333333336</v>
      </c>
      <c r="M134" s="28">
        <v>5255.9</v>
      </c>
      <c r="N134" s="28">
        <v>5006.75</v>
      </c>
      <c r="O134" s="39">
        <v>1809600</v>
      </c>
      <c r="P134" s="40">
        <v>0.23784116560640262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44679</v>
      </c>
      <c r="E135" s="37">
        <v>4255.8</v>
      </c>
      <c r="F135" s="37">
        <v>4237.7833333333328</v>
      </c>
      <c r="G135" s="38">
        <v>4195.5666666666657</v>
      </c>
      <c r="H135" s="38">
        <v>4135.333333333333</v>
      </c>
      <c r="I135" s="38">
        <v>4093.1166666666659</v>
      </c>
      <c r="J135" s="38">
        <v>4298.0166666666655</v>
      </c>
      <c r="K135" s="38">
        <v>4340.2333333333327</v>
      </c>
      <c r="L135" s="38">
        <v>4400.4666666666653</v>
      </c>
      <c r="M135" s="28">
        <v>4280</v>
      </c>
      <c r="N135" s="28">
        <v>4177.55</v>
      </c>
      <c r="O135" s="39">
        <v>1007800</v>
      </c>
      <c r="P135" s="40">
        <v>-2.1363371528452128E-2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44679</v>
      </c>
      <c r="E136" s="37">
        <v>784.9</v>
      </c>
      <c r="F136" s="37">
        <v>782.70000000000016</v>
      </c>
      <c r="G136" s="38">
        <v>778.15000000000032</v>
      </c>
      <c r="H136" s="38">
        <v>771.4000000000002</v>
      </c>
      <c r="I136" s="38">
        <v>766.85000000000036</v>
      </c>
      <c r="J136" s="38">
        <v>789.45000000000027</v>
      </c>
      <c r="K136" s="38">
        <v>794.00000000000023</v>
      </c>
      <c r="L136" s="38">
        <v>800.75000000000023</v>
      </c>
      <c r="M136" s="28">
        <v>787.25</v>
      </c>
      <c r="N136" s="28">
        <v>775.95</v>
      </c>
      <c r="O136" s="39">
        <v>8536550</v>
      </c>
      <c r="P136" s="40">
        <v>1.9076610857432775E-2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44679</v>
      </c>
      <c r="E137" s="37">
        <v>913.65</v>
      </c>
      <c r="F137" s="37">
        <v>904.6</v>
      </c>
      <c r="G137" s="38">
        <v>892.35</v>
      </c>
      <c r="H137" s="38">
        <v>871.05</v>
      </c>
      <c r="I137" s="38">
        <v>858.8</v>
      </c>
      <c r="J137" s="38">
        <v>925.90000000000009</v>
      </c>
      <c r="K137" s="38">
        <v>938.15000000000009</v>
      </c>
      <c r="L137" s="38">
        <v>959.45000000000016</v>
      </c>
      <c r="M137" s="28">
        <v>916.85</v>
      </c>
      <c r="N137" s="28">
        <v>883.3</v>
      </c>
      <c r="O137" s="39">
        <v>12029500</v>
      </c>
      <c r="P137" s="40">
        <v>4.417304654271479E-2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44679</v>
      </c>
      <c r="E138" s="37">
        <v>180.3</v>
      </c>
      <c r="F138" s="37">
        <v>179.95000000000002</v>
      </c>
      <c r="G138" s="38">
        <v>177.60000000000002</v>
      </c>
      <c r="H138" s="38">
        <v>174.9</v>
      </c>
      <c r="I138" s="38">
        <v>172.55</v>
      </c>
      <c r="J138" s="38">
        <v>182.65000000000003</v>
      </c>
      <c r="K138" s="38">
        <v>185</v>
      </c>
      <c r="L138" s="38">
        <v>187.70000000000005</v>
      </c>
      <c r="M138" s="28">
        <v>182.3</v>
      </c>
      <c r="N138" s="28">
        <v>177.25</v>
      </c>
      <c r="O138" s="39">
        <v>35848000</v>
      </c>
      <c r="P138" s="40">
        <v>5.6341348420556339E-2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44679</v>
      </c>
      <c r="E139" s="37">
        <v>121.6</v>
      </c>
      <c r="F139" s="37">
        <v>119.83333333333333</v>
      </c>
      <c r="G139" s="38">
        <v>117.71666666666665</v>
      </c>
      <c r="H139" s="38">
        <v>113.83333333333333</v>
      </c>
      <c r="I139" s="38">
        <v>111.71666666666665</v>
      </c>
      <c r="J139" s="38">
        <v>123.71666666666665</v>
      </c>
      <c r="K139" s="38">
        <v>125.83333333333333</v>
      </c>
      <c r="L139" s="38">
        <v>129.71666666666664</v>
      </c>
      <c r="M139" s="28">
        <v>121.95</v>
      </c>
      <c r="N139" s="28">
        <v>115.95</v>
      </c>
      <c r="O139" s="39">
        <v>34530000</v>
      </c>
      <c r="P139" s="40">
        <v>-6.3881215469613261E-3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44679</v>
      </c>
      <c r="E140" s="37">
        <v>518.9</v>
      </c>
      <c r="F140" s="37">
        <v>518.08333333333337</v>
      </c>
      <c r="G140" s="38">
        <v>515.2166666666667</v>
      </c>
      <c r="H140" s="38">
        <v>511.5333333333333</v>
      </c>
      <c r="I140" s="38">
        <v>508.66666666666663</v>
      </c>
      <c r="J140" s="38">
        <v>521.76666666666677</v>
      </c>
      <c r="K140" s="38">
        <v>524.63333333333333</v>
      </c>
      <c r="L140" s="38">
        <v>528.31666666666683</v>
      </c>
      <c r="M140" s="28">
        <v>520.95000000000005</v>
      </c>
      <c r="N140" s="28">
        <v>514.4</v>
      </c>
      <c r="O140" s="39">
        <v>7949000</v>
      </c>
      <c r="P140" s="40">
        <v>-6.8715642178910543E-3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44679</v>
      </c>
      <c r="E141" s="37">
        <v>7893.7</v>
      </c>
      <c r="F141" s="37">
        <v>7836.2333333333336</v>
      </c>
      <c r="G141" s="38">
        <v>7762.4666666666672</v>
      </c>
      <c r="H141" s="38">
        <v>7631.2333333333336</v>
      </c>
      <c r="I141" s="38">
        <v>7557.4666666666672</v>
      </c>
      <c r="J141" s="38">
        <v>7967.4666666666672</v>
      </c>
      <c r="K141" s="38">
        <v>8041.2333333333336</v>
      </c>
      <c r="L141" s="38">
        <v>8172.4666666666672</v>
      </c>
      <c r="M141" s="28">
        <v>7910</v>
      </c>
      <c r="N141" s="28">
        <v>7705</v>
      </c>
      <c r="O141" s="39">
        <v>2361200</v>
      </c>
      <c r="P141" s="40">
        <v>7.7632239514399154E-2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44679</v>
      </c>
      <c r="E142" s="37">
        <v>875.2</v>
      </c>
      <c r="F142" s="37">
        <v>874.25</v>
      </c>
      <c r="G142" s="38">
        <v>866.75</v>
      </c>
      <c r="H142" s="38">
        <v>858.3</v>
      </c>
      <c r="I142" s="38">
        <v>850.8</v>
      </c>
      <c r="J142" s="38">
        <v>882.7</v>
      </c>
      <c r="K142" s="38">
        <v>890.2</v>
      </c>
      <c r="L142" s="38">
        <v>898.65000000000009</v>
      </c>
      <c r="M142" s="28">
        <v>881.75</v>
      </c>
      <c r="N142" s="28">
        <v>865.8</v>
      </c>
      <c r="O142" s="39">
        <v>13860000</v>
      </c>
      <c r="P142" s="40">
        <v>1.4827018121911038E-2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44679</v>
      </c>
      <c r="E143" s="37">
        <v>1388.4</v>
      </c>
      <c r="F143" s="37">
        <v>1379.9666666666665</v>
      </c>
      <c r="G143" s="38">
        <v>1363.4333333333329</v>
      </c>
      <c r="H143" s="38">
        <v>1338.4666666666665</v>
      </c>
      <c r="I143" s="38">
        <v>1321.9333333333329</v>
      </c>
      <c r="J143" s="38">
        <v>1404.9333333333329</v>
      </c>
      <c r="K143" s="38">
        <v>1421.4666666666662</v>
      </c>
      <c r="L143" s="38">
        <v>1446.4333333333329</v>
      </c>
      <c r="M143" s="28">
        <v>1396.5</v>
      </c>
      <c r="N143" s="28">
        <v>1355</v>
      </c>
      <c r="O143" s="39">
        <v>2204300</v>
      </c>
      <c r="P143" s="40">
        <v>-1.7166042446941324E-2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44679</v>
      </c>
      <c r="E144" s="37">
        <v>2480.35</v>
      </c>
      <c r="F144" s="37">
        <v>2495.5499999999997</v>
      </c>
      <c r="G144" s="38">
        <v>2449.7999999999993</v>
      </c>
      <c r="H144" s="38">
        <v>2419.2499999999995</v>
      </c>
      <c r="I144" s="38">
        <v>2373.4999999999991</v>
      </c>
      <c r="J144" s="38">
        <v>2526.0999999999995</v>
      </c>
      <c r="K144" s="38">
        <v>2571.8500000000004</v>
      </c>
      <c r="L144" s="38">
        <v>2602.3999999999996</v>
      </c>
      <c r="M144" s="28">
        <v>2541.3000000000002</v>
      </c>
      <c r="N144" s="28">
        <v>2465</v>
      </c>
      <c r="O144" s="39">
        <v>441200</v>
      </c>
      <c r="P144" s="40">
        <v>-3.1181379007465964E-2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44679</v>
      </c>
      <c r="E145" s="37">
        <v>750.25</v>
      </c>
      <c r="F145" s="37">
        <v>751.41666666666663</v>
      </c>
      <c r="G145" s="38">
        <v>742.2833333333333</v>
      </c>
      <c r="H145" s="38">
        <v>734.31666666666672</v>
      </c>
      <c r="I145" s="38">
        <v>725.18333333333339</v>
      </c>
      <c r="J145" s="38">
        <v>759.38333333333321</v>
      </c>
      <c r="K145" s="38">
        <v>768.51666666666665</v>
      </c>
      <c r="L145" s="38">
        <v>776.48333333333312</v>
      </c>
      <c r="M145" s="28">
        <v>760.55</v>
      </c>
      <c r="N145" s="28">
        <v>743.45</v>
      </c>
      <c r="O145" s="39">
        <v>1992900</v>
      </c>
      <c r="P145" s="40">
        <v>4.4989775051124746E-2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44679</v>
      </c>
      <c r="E146" s="37">
        <v>826.9</v>
      </c>
      <c r="F146" s="37">
        <v>822.86666666666667</v>
      </c>
      <c r="G146" s="38">
        <v>817.0333333333333</v>
      </c>
      <c r="H146" s="38">
        <v>807.16666666666663</v>
      </c>
      <c r="I146" s="38">
        <v>801.33333333333326</v>
      </c>
      <c r="J146" s="38">
        <v>832.73333333333335</v>
      </c>
      <c r="K146" s="38">
        <v>838.56666666666661</v>
      </c>
      <c r="L146" s="38">
        <v>848.43333333333339</v>
      </c>
      <c r="M146" s="28">
        <v>828.7</v>
      </c>
      <c r="N146" s="28">
        <v>813</v>
      </c>
      <c r="O146" s="39">
        <v>2916000</v>
      </c>
      <c r="P146" s="40">
        <v>-1.3398294762484775E-2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44679</v>
      </c>
      <c r="E147" s="37">
        <v>3742.3</v>
      </c>
      <c r="F147" s="37">
        <v>3715.4833333333336</v>
      </c>
      <c r="G147" s="38">
        <v>3683.8666666666672</v>
      </c>
      <c r="H147" s="38">
        <v>3625.4333333333338</v>
      </c>
      <c r="I147" s="38">
        <v>3593.8166666666675</v>
      </c>
      <c r="J147" s="38">
        <v>3773.916666666667</v>
      </c>
      <c r="K147" s="38">
        <v>3805.5333333333338</v>
      </c>
      <c r="L147" s="38">
        <v>3863.9666666666667</v>
      </c>
      <c r="M147" s="28">
        <v>3747.1</v>
      </c>
      <c r="N147" s="28">
        <v>3657.05</v>
      </c>
      <c r="O147" s="39">
        <v>3139000</v>
      </c>
      <c r="P147" s="40">
        <v>1.7174335709656513E-2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44679</v>
      </c>
      <c r="E148" s="37">
        <v>141.65</v>
      </c>
      <c r="F148" s="37">
        <v>140.51666666666668</v>
      </c>
      <c r="G148" s="38">
        <v>138.48333333333335</v>
      </c>
      <c r="H148" s="38">
        <v>135.31666666666666</v>
      </c>
      <c r="I148" s="38">
        <v>133.28333333333333</v>
      </c>
      <c r="J148" s="38">
        <v>143.68333333333337</v>
      </c>
      <c r="K148" s="38">
        <v>145.71666666666673</v>
      </c>
      <c r="L148" s="38">
        <v>148.88333333333338</v>
      </c>
      <c r="M148" s="28">
        <v>142.55000000000001</v>
      </c>
      <c r="N148" s="28">
        <v>137.35</v>
      </c>
      <c r="O148" s="39">
        <v>29375500</v>
      </c>
      <c r="P148" s="40">
        <v>2.1667681071211198E-2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44679</v>
      </c>
      <c r="E149" s="37">
        <v>2911</v>
      </c>
      <c r="F149" s="37">
        <v>2902.5500000000006</v>
      </c>
      <c r="G149" s="38">
        <v>2876.5000000000014</v>
      </c>
      <c r="H149" s="38">
        <v>2842.0000000000009</v>
      </c>
      <c r="I149" s="38">
        <v>2815.9500000000016</v>
      </c>
      <c r="J149" s="38">
        <v>2937.0500000000011</v>
      </c>
      <c r="K149" s="38">
        <v>2963.1000000000004</v>
      </c>
      <c r="L149" s="38">
        <v>2997.6000000000008</v>
      </c>
      <c r="M149" s="28">
        <v>2928.6</v>
      </c>
      <c r="N149" s="28">
        <v>2868.05</v>
      </c>
      <c r="O149" s="39">
        <v>1647625</v>
      </c>
      <c r="P149" s="40">
        <v>7.7063041849513006E-3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44679</v>
      </c>
      <c r="E150" s="37">
        <v>69757.45</v>
      </c>
      <c r="F150" s="37">
        <v>69190.766666666663</v>
      </c>
      <c r="G150" s="38">
        <v>68141.68333333332</v>
      </c>
      <c r="H150" s="38">
        <v>66525.916666666657</v>
      </c>
      <c r="I150" s="38">
        <v>65476.833333333314</v>
      </c>
      <c r="J150" s="38">
        <v>70806.533333333326</v>
      </c>
      <c r="K150" s="38">
        <v>71855.616666666669</v>
      </c>
      <c r="L150" s="38">
        <v>73471.383333333331</v>
      </c>
      <c r="M150" s="28">
        <v>70239.850000000006</v>
      </c>
      <c r="N150" s="28">
        <v>67575</v>
      </c>
      <c r="O150" s="39">
        <v>108530</v>
      </c>
      <c r="P150" s="40">
        <v>2.9572128269106366E-3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44679</v>
      </c>
      <c r="E151" s="37">
        <v>1317.15</v>
      </c>
      <c r="F151" s="37">
        <v>1315.75</v>
      </c>
      <c r="G151" s="38">
        <v>1301.5</v>
      </c>
      <c r="H151" s="38">
        <v>1285.8499999999999</v>
      </c>
      <c r="I151" s="38">
        <v>1271.5999999999999</v>
      </c>
      <c r="J151" s="38">
        <v>1331.4</v>
      </c>
      <c r="K151" s="38">
        <v>1345.65</v>
      </c>
      <c r="L151" s="38">
        <v>1361.3000000000002</v>
      </c>
      <c r="M151" s="28">
        <v>1330</v>
      </c>
      <c r="N151" s="28">
        <v>1300.0999999999999</v>
      </c>
      <c r="O151" s="39">
        <v>3669375</v>
      </c>
      <c r="P151" s="40">
        <v>1.1474054165805251E-2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44679</v>
      </c>
      <c r="E152" s="37">
        <v>332.35</v>
      </c>
      <c r="F152" s="37">
        <v>331.51666666666671</v>
      </c>
      <c r="G152" s="38">
        <v>327.43333333333339</v>
      </c>
      <c r="H152" s="38">
        <v>322.51666666666671</v>
      </c>
      <c r="I152" s="38">
        <v>318.43333333333339</v>
      </c>
      <c r="J152" s="38">
        <v>336.43333333333339</v>
      </c>
      <c r="K152" s="38">
        <v>340.51666666666677</v>
      </c>
      <c r="L152" s="38">
        <v>345.43333333333339</v>
      </c>
      <c r="M152" s="28">
        <v>335.6</v>
      </c>
      <c r="N152" s="28">
        <v>326.60000000000002</v>
      </c>
      <c r="O152" s="39">
        <v>2731200</v>
      </c>
      <c r="P152" s="40">
        <v>2.7075812274368231E-2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44679</v>
      </c>
      <c r="E153" s="37">
        <v>119.3</v>
      </c>
      <c r="F153" s="37">
        <v>118.84999999999998</v>
      </c>
      <c r="G153" s="38">
        <v>117.59999999999997</v>
      </c>
      <c r="H153" s="38">
        <v>115.89999999999999</v>
      </c>
      <c r="I153" s="38">
        <v>114.64999999999998</v>
      </c>
      <c r="J153" s="38">
        <v>120.54999999999995</v>
      </c>
      <c r="K153" s="38">
        <v>121.79999999999998</v>
      </c>
      <c r="L153" s="38">
        <v>123.49999999999994</v>
      </c>
      <c r="M153" s="28">
        <v>120.1</v>
      </c>
      <c r="N153" s="28">
        <v>117.15</v>
      </c>
      <c r="O153" s="39">
        <v>81940000</v>
      </c>
      <c r="P153" s="40">
        <v>-2.65576088054125E-2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44679</v>
      </c>
      <c r="E154" s="37">
        <v>4647.2</v>
      </c>
      <c r="F154" s="37">
        <v>4649.9833333333327</v>
      </c>
      <c r="G154" s="38">
        <v>4602.616666666665</v>
      </c>
      <c r="H154" s="38">
        <v>4558.0333333333319</v>
      </c>
      <c r="I154" s="38">
        <v>4510.6666666666642</v>
      </c>
      <c r="J154" s="38">
        <v>4694.5666666666657</v>
      </c>
      <c r="K154" s="38">
        <v>4741.9333333333325</v>
      </c>
      <c r="L154" s="38">
        <v>4786.5166666666664</v>
      </c>
      <c r="M154" s="28">
        <v>4697.3500000000004</v>
      </c>
      <c r="N154" s="28">
        <v>4605.3999999999996</v>
      </c>
      <c r="O154" s="39">
        <v>1422625</v>
      </c>
      <c r="P154" s="40">
        <v>1.7796458594169201E-2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44679</v>
      </c>
      <c r="E155" s="37">
        <v>4064.75</v>
      </c>
      <c r="F155" s="37">
        <v>4025.1333333333332</v>
      </c>
      <c r="G155" s="38">
        <v>3972.2666666666664</v>
      </c>
      <c r="H155" s="38">
        <v>3879.7833333333333</v>
      </c>
      <c r="I155" s="38">
        <v>3826.9166666666665</v>
      </c>
      <c r="J155" s="38">
        <v>4117.6166666666668</v>
      </c>
      <c r="K155" s="38">
        <v>4170.4833333333336</v>
      </c>
      <c r="L155" s="38">
        <v>4262.9666666666662</v>
      </c>
      <c r="M155" s="28">
        <v>4078</v>
      </c>
      <c r="N155" s="28">
        <v>3932.65</v>
      </c>
      <c r="O155" s="39">
        <v>349425</v>
      </c>
      <c r="P155" s="40">
        <v>-6.7827130852340933E-2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44679</v>
      </c>
      <c r="E156" s="37">
        <v>39.9</v>
      </c>
      <c r="F156" s="37">
        <v>39.783333333333331</v>
      </c>
      <c r="G156" s="38">
        <v>39.516666666666666</v>
      </c>
      <c r="H156" s="38">
        <v>39.133333333333333</v>
      </c>
      <c r="I156" s="38">
        <v>38.866666666666667</v>
      </c>
      <c r="J156" s="38">
        <v>40.166666666666664</v>
      </c>
      <c r="K156" s="38">
        <v>40.43333333333333</v>
      </c>
      <c r="L156" s="38">
        <v>40.816666666666663</v>
      </c>
      <c r="M156" s="28">
        <v>40.049999999999997</v>
      </c>
      <c r="N156" s="28">
        <v>39.4</v>
      </c>
      <c r="O156" s="39">
        <v>31992000</v>
      </c>
      <c r="P156" s="40">
        <v>5.919745729042511E-2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44679</v>
      </c>
      <c r="E157" s="37">
        <v>18260.55</v>
      </c>
      <c r="F157" s="37">
        <v>18224.766666666666</v>
      </c>
      <c r="G157" s="38">
        <v>17813.083333333332</v>
      </c>
      <c r="H157" s="38">
        <v>17365.616666666665</v>
      </c>
      <c r="I157" s="38">
        <v>16953.933333333331</v>
      </c>
      <c r="J157" s="38">
        <v>18672.233333333334</v>
      </c>
      <c r="K157" s="38">
        <v>19083.916666666668</v>
      </c>
      <c r="L157" s="38">
        <v>19531.383333333335</v>
      </c>
      <c r="M157" s="28">
        <v>18636.45</v>
      </c>
      <c r="N157" s="28">
        <v>17777.3</v>
      </c>
      <c r="O157" s="39">
        <v>304075</v>
      </c>
      <c r="P157" s="40">
        <v>3.3126645714771086E-2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44679</v>
      </c>
      <c r="E158" s="37">
        <v>170</v>
      </c>
      <c r="F158" s="37">
        <v>169.15</v>
      </c>
      <c r="G158" s="38">
        <v>167.75</v>
      </c>
      <c r="H158" s="38">
        <v>165.5</v>
      </c>
      <c r="I158" s="38">
        <v>164.1</v>
      </c>
      <c r="J158" s="38">
        <v>171.4</v>
      </c>
      <c r="K158" s="38">
        <v>172.80000000000004</v>
      </c>
      <c r="L158" s="38">
        <v>175.05</v>
      </c>
      <c r="M158" s="28">
        <v>170.55</v>
      </c>
      <c r="N158" s="28">
        <v>166.9</v>
      </c>
      <c r="O158" s="39">
        <v>59864500</v>
      </c>
      <c r="P158" s="40">
        <v>1.7939230855477072E-3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44679</v>
      </c>
      <c r="E159" s="37">
        <v>162.65</v>
      </c>
      <c r="F159" s="37">
        <v>162.08333333333334</v>
      </c>
      <c r="G159" s="38">
        <v>160.86666666666667</v>
      </c>
      <c r="H159" s="38">
        <v>159.08333333333334</v>
      </c>
      <c r="I159" s="38">
        <v>157.86666666666667</v>
      </c>
      <c r="J159" s="38">
        <v>163.86666666666667</v>
      </c>
      <c r="K159" s="38">
        <v>165.08333333333331</v>
      </c>
      <c r="L159" s="38">
        <v>166.86666666666667</v>
      </c>
      <c r="M159" s="28">
        <v>163.30000000000001</v>
      </c>
      <c r="N159" s="28">
        <v>160.30000000000001</v>
      </c>
      <c r="O159" s="39">
        <v>82855200</v>
      </c>
      <c r="P159" s="40">
        <v>4.9076212471131642E-2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44679</v>
      </c>
      <c r="E160" s="37">
        <v>983.5</v>
      </c>
      <c r="F160" s="37">
        <v>976.38333333333333</v>
      </c>
      <c r="G160" s="38">
        <v>963.11666666666667</v>
      </c>
      <c r="H160" s="38">
        <v>942.73333333333335</v>
      </c>
      <c r="I160" s="38">
        <v>929.4666666666667</v>
      </c>
      <c r="J160" s="38">
        <v>996.76666666666665</v>
      </c>
      <c r="K160" s="38">
        <v>1010.0333333333333</v>
      </c>
      <c r="L160" s="38">
        <v>1030.4166666666665</v>
      </c>
      <c r="M160" s="28">
        <v>989.65</v>
      </c>
      <c r="N160" s="28">
        <v>956</v>
      </c>
      <c r="O160" s="39">
        <v>4271400</v>
      </c>
      <c r="P160" s="40">
        <v>3.0395136778115502E-2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44679</v>
      </c>
      <c r="E161" s="37">
        <v>3545</v>
      </c>
      <c r="F161" s="37">
        <v>3539.6666666666665</v>
      </c>
      <c r="G161" s="38">
        <v>3519.333333333333</v>
      </c>
      <c r="H161" s="38">
        <v>3493.6666666666665</v>
      </c>
      <c r="I161" s="38">
        <v>3473.333333333333</v>
      </c>
      <c r="J161" s="38">
        <v>3565.333333333333</v>
      </c>
      <c r="K161" s="38">
        <v>3585.6666666666661</v>
      </c>
      <c r="L161" s="38">
        <v>3611.333333333333</v>
      </c>
      <c r="M161" s="28">
        <v>3560</v>
      </c>
      <c r="N161" s="28">
        <v>3514</v>
      </c>
      <c r="O161" s="39">
        <v>485875</v>
      </c>
      <c r="P161" s="40">
        <v>2.2625624835569586E-2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44679</v>
      </c>
      <c r="E162" s="37">
        <v>174.8</v>
      </c>
      <c r="F162" s="37">
        <v>175.5</v>
      </c>
      <c r="G162" s="38">
        <v>173.9</v>
      </c>
      <c r="H162" s="38">
        <v>173</v>
      </c>
      <c r="I162" s="38">
        <v>171.4</v>
      </c>
      <c r="J162" s="38">
        <v>176.4</v>
      </c>
      <c r="K162" s="38">
        <v>178.00000000000003</v>
      </c>
      <c r="L162" s="38">
        <v>178.9</v>
      </c>
      <c r="M162" s="28">
        <v>177.1</v>
      </c>
      <c r="N162" s="28">
        <v>174.6</v>
      </c>
      <c r="O162" s="39">
        <v>65950500</v>
      </c>
      <c r="P162" s="40">
        <v>-1.6082711085582999E-2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44679</v>
      </c>
      <c r="E163" s="37">
        <v>46006.7</v>
      </c>
      <c r="F163" s="37">
        <v>45942.35</v>
      </c>
      <c r="G163" s="38">
        <v>45677.149999999994</v>
      </c>
      <c r="H163" s="38">
        <v>45347.6</v>
      </c>
      <c r="I163" s="38">
        <v>45082.399999999994</v>
      </c>
      <c r="J163" s="38">
        <v>46271.899999999994</v>
      </c>
      <c r="K163" s="38">
        <v>46537.099999999991</v>
      </c>
      <c r="L163" s="38">
        <v>46866.649999999994</v>
      </c>
      <c r="M163" s="28">
        <v>46207.55</v>
      </c>
      <c r="N163" s="28">
        <v>45612.800000000003</v>
      </c>
      <c r="O163" s="39">
        <v>84960</v>
      </c>
      <c r="P163" s="40">
        <v>4.2553191489361703E-3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44679</v>
      </c>
      <c r="E164" s="37">
        <v>2247.8000000000002</v>
      </c>
      <c r="F164" s="37">
        <v>2246.2999999999997</v>
      </c>
      <c r="G164" s="38">
        <v>2233.5999999999995</v>
      </c>
      <c r="H164" s="38">
        <v>2219.3999999999996</v>
      </c>
      <c r="I164" s="38">
        <v>2206.6999999999994</v>
      </c>
      <c r="J164" s="38">
        <v>2260.4999999999995</v>
      </c>
      <c r="K164" s="38">
        <v>2273.1999999999994</v>
      </c>
      <c r="L164" s="38">
        <v>2287.3999999999996</v>
      </c>
      <c r="M164" s="28">
        <v>2259</v>
      </c>
      <c r="N164" s="28">
        <v>2232.1</v>
      </c>
      <c r="O164" s="39">
        <v>3184775</v>
      </c>
      <c r="P164" s="40">
        <v>4.286357496623143E-2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44679</v>
      </c>
      <c r="E165" s="37">
        <v>4031.6</v>
      </c>
      <c r="F165" s="37">
        <v>4027.6666666666665</v>
      </c>
      <c r="G165" s="38">
        <v>3994.7833333333328</v>
      </c>
      <c r="H165" s="38">
        <v>3957.9666666666662</v>
      </c>
      <c r="I165" s="38">
        <v>3925.0833333333326</v>
      </c>
      <c r="J165" s="38">
        <v>4064.4833333333331</v>
      </c>
      <c r="K165" s="38">
        <v>4097.3666666666668</v>
      </c>
      <c r="L165" s="38">
        <v>4134.1833333333334</v>
      </c>
      <c r="M165" s="28">
        <v>4060.55</v>
      </c>
      <c r="N165" s="28">
        <v>3990.85</v>
      </c>
      <c r="O165" s="39">
        <v>608100</v>
      </c>
      <c r="P165" s="40">
        <v>3.7093885904323359E-2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44679</v>
      </c>
      <c r="E166" s="37">
        <v>210.85</v>
      </c>
      <c r="F166" s="37">
        <v>209.44999999999996</v>
      </c>
      <c r="G166" s="38">
        <v>207.69999999999993</v>
      </c>
      <c r="H166" s="38">
        <v>204.54999999999998</v>
      </c>
      <c r="I166" s="38">
        <v>202.79999999999995</v>
      </c>
      <c r="J166" s="38">
        <v>212.59999999999991</v>
      </c>
      <c r="K166" s="38">
        <v>214.34999999999997</v>
      </c>
      <c r="L166" s="38">
        <v>217.49999999999989</v>
      </c>
      <c r="M166" s="28">
        <v>211.2</v>
      </c>
      <c r="N166" s="28">
        <v>206.3</v>
      </c>
      <c r="O166" s="39">
        <v>18009000</v>
      </c>
      <c r="P166" s="40">
        <v>-3.9827255278310943E-2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44679</v>
      </c>
      <c r="E167" s="37">
        <v>119.4</v>
      </c>
      <c r="F167" s="37">
        <v>119.28333333333335</v>
      </c>
      <c r="G167" s="38">
        <v>118.66666666666669</v>
      </c>
      <c r="H167" s="38">
        <v>117.93333333333334</v>
      </c>
      <c r="I167" s="38">
        <v>117.31666666666668</v>
      </c>
      <c r="J167" s="38">
        <v>120.01666666666669</v>
      </c>
      <c r="K167" s="38">
        <v>120.63333333333334</v>
      </c>
      <c r="L167" s="38">
        <v>121.3666666666667</v>
      </c>
      <c r="M167" s="28">
        <v>119.9</v>
      </c>
      <c r="N167" s="28">
        <v>118.55</v>
      </c>
      <c r="O167" s="39">
        <v>44088200</v>
      </c>
      <c r="P167" s="40">
        <v>-1.2640449438202246E-3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44679</v>
      </c>
      <c r="E168" s="37">
        <v>4459.7</v>
      </c>
      <c r="F168" s="37">
        <v>4443.5999999999995</v>
      </c>
      <c r="G168" s="38">
        <v>4417.1499999999987</v>
      </c>
      <c r="H168" s="38">
        <v>4374.5999999999995</v>
      </c>
      <c r="I168" s="38">
        <v>4348.1499999999987</v>
      </c>
      <c r="J168" s="38">
        <v>4486.1499999999987</v>
      </c>
      <c r="K168" s="38">
        <v>4512.5999999999995</v>
      </c>
      <c r="L168" s="38">
        <v>4555.1499999999987</v>
      </c>
      <c r="M168" s="28">
        <v>4470.05</v>
      </c>
      <c r="N168" s="28">
        <v>4401.05</v>
      </c>
      <c r="O168" s="39">
        <v>113750</v>
      </c>
      <c r="P168" s="40">
        <v>-2.0452099031216361E-2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44679</v>
      </c>
      <c r="E169" s="37">
        <v>2410.85</v>
      </c>
      <c r="F169" s="37">
        <v>2401.6666666666665</v>
      </c>
      <c r="G169" s="38">
        <v>2383.333333333333</v>
      </c>
      <c r="H169" s="38">
        <v>2355.8166666666666</v>
      </c>
      <c r="I169" s="38">
        <v>2337.4833333333331</v>
      </c>
      <c r="J169" s="38">
        <v>2429.1833333333329</v>
      </c>
      <c r="K169" s="38">
        <v>2447.516666666666</v>
      </c>
      <c r="L169" s="38">
        <v>2475.0333333333328</v>
      </c>
      <c r="M169" s="28">
        <v>2420</v>
      </c>
      <c r="N169" s="28">
        <v>2374.15</v>
      </c>
      <c r="O169" s="39">
        <v>2943250</v>
      </c>
      <c r="P169" s="40">
        <v>-3.3017270572299356E-3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44679</v>
      </c>
      <c r="E170" s="37">
        <v>2886.45</v>
      </c>
      <c r="F170" s="37">
        <v>2880.0666666666671</v>
      </c>
      <c r="G170" s="38">
        <v>2865.1333333333341</v>
      </c>
      <c r="H170" s="38">
        <v>2843.8166666666671</v>
      </c>
      <c r="I170" s="38">
        <v>2828.8833333333341</v>
      </c>
      <c r="J170" s="38">
        <v>2901.3833333333341</v>
      </c>
      <c r="K170" s="38">
        <v>2916.3166666666675</v>
      </c>
      <c r="L170" s="38">
        <v>2937.6333333333341</v>
      </c>
      <c r="M170" s="28">
        <v>2895</v>
      </c>
      <c r="N170" s="28">
        <v>2858.75</v>
      </c>
      <c r="O170" s="39">
        <v>1559500</v>
      </c>
      <c r="P170" s="40">
        <v>1.2005191434133679E-2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44679</v>
      </c>
      <c r="E171" s="37">
        <v>36.049999999999997</v>
      </c>
      <c r="F171" s="37">
        <v>36.016666666666666</v>
      </c>
      <c r="G171" s="38">
        <v>35.833333333333329</v>
      </c>
      <c r="H171" s="38">
        <v>35.61666666666666</v>
      </c>
      <c r="I171" s="38">
        <v>35.433333333333323</v>
      </c>
      <c r="J171" s="38">
        <v>36.233333333333334</v>
      </c>
      <c r="K171" s="38">
        <v>36.416666666666671</v>
      </c>
      <c r="L171" s="38">
        <v>36.63333333333334</v>
      </c>
      <c r="M171" s="28">
        <v>36.200000000000003</v>
      </c>
      <c r="N171" s="28">
        <v>35.799999999999997</v>
      </c>
      <c r="O171" s="39">
        <v>243024000</v>
      </c>
      <c r="P171" s="40">
        <v>1.3613613613613613E-2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44679</v>
      </c>
      <c r="E172" s="37">
        <v>2752.4</v>
      </c>
      <c r="F172" s="37">
        <v>2722.1166666666668</v>
      </c>
      <c r="G172" s="38">
        <v>2684.2833333333338</v>
      </c>
      <c r="H172" s="38">
        <v>2616.166666666667</v>
      </c>
      <c r="I172" s="38">
        <v>2578.3333333333339</v>
      </c>
      <c r="J172" s="38">
        <v>2790.2333333333336</v>
      </c>
      <c r="K172" s="38">
        <v>2828.0666666666666</v>
      </c>
      <c r="L172" s="38">
        <v>2896.1833333333334</v>
      </c>
      <c r="M172" s="28">
        <v>2759.95</v>
      </c>
      <c r="N172" s="28">
        <v>2654</v>
      </c>
      <c r="O172" s="39">
        <v>726000</v>
      </c>
      <c r="P172" s="40">
        <v>9.6511101042138656E-2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44679</v>
      </c>
      <c r="E173" s="37">
        <v>228</v>
      </c>
      <c r="F173" s="37">
        <v>227.75</v>
      </c>
      <c r="G173" s="38">
        <v>226.3</v>
      </c>
      <c r="H173" s="38">
        <v>224.60000000000002</v>
      </c>
      <c r="I173" s="38">
        <v>223.15000000000003</v>
      </c>
      <c r="J173" s="38">
        <v>229.45</v>
      </c>
      <c r="K173" s="38">
        <v>230.89999999999998</v>
      </c>
      <c r="L173" s="38">
        <v>232.59999999999997</v>
      </c>
      <c r="M173" s="28">
        <v>229.2</v>
      </c>
      <c r="N173" s="28">
        <v>226.05</v>
      </c>
      <c r="O173" s="39">
        <v>39773514</v>
      </c>
      <c r="P173" s="40">
        <v>1.5799509670389539E-2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44679</v>
      </c>
      <c r="E174" s="37">
        <v>1786.9</v>
      </c>
      <c r="F174" s="37">
        <v>1804.2833333333335</v>
      </c>
      <c r="G174" s="38">
        <v>1764.7666666666671</v>
      </c>
      <c r="H174" s="38">
        <v>1742.6333333333337</v>
      </c>
      <c r="I174" s="38">
        <v>1703.1166666666672</v>
      </c>
      <c r="J174" s="38">
        <v>1826.416666666667</v>
      </c>
      <c r="K174" s="38">
        <v>1865.9333333333334</v>
      </c>
      <c r="L174" s="38">
        <v>1888.0666666666668</v>
      </c>
      <c r="M174" s="28">
        <v>1843.8</v>
      </c>
      <c r="N174" s="28">
        <v>1782.15</v>
      </c>
      <c r="O174" s="39">
        <v>2620673</v>
      </c>
      <c r="P174" s="40">
        <v>1.8184693232131562E-2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44679</v>
      </c>
      <c r="E175" s="37">
        <v>183.45</v>
      </c>
      <c r="F175" s="37">
        <v>182.88333333333333</v>
      </c>
      <c r="G175" s="38">
        <v>181.26666666666665</v>
      </c>
      <c r="H175" s="38">
        <v>179.08333333333331</v>
      </c>
      <c r="I175" s="38">
        <v>177.46666666666664</v>
      </c>
      <c r="J175" s="38">
        <v>185.06666666666666</v>
      </c>
      <c r="K175" s="38">
        <v>186.68333333333334</v>
      </c>
      <c r="L175" s="38">
        <v>188.86666666666667</v>
      </c>
      <c r="M175" s="28">
        <v>184.5</v>
      </c>
      <c r="N175" s="28">
        <v>180.7</v>
      </c>
      <c r="O175" s="39">
        <v>6612500</v>
      </c>
      <c r="P175" s="40">
        <v>-1.8867924528301887E-3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44679</v>
      </c>
      <c r="E176" s="37">
        <v>811.25</v>
      </c>
      <c r="F176" s="37">
        <v>811.4</v>
      </c>
      <c r="G176" s="38">
        <v>806.3</v>
      </c>
      <c r="H176" s="38">
        <v>801.35</v>
      </c>
      <c r="I176" s="38">
        <v>796.25</v>
      </c>
      <c r="J176" s="38">
        <v>816.34999999999991</v>
      </c>
      <c r="K176" s="38">
        <v>821.45</v>
      </c>
      <c r="L176" s="38">
        <v>826.39999999999986</v>
      </c>
      <c r="M176" s="28">
        <v>816.5</v>
      </c>
      <c r="N176" s="28">
        <v>806.45</v>
      </c>
      <c r="O176" s="39">
        <v>2727650</v>
      </c>
      <c r="P176" s="40">
        <v>8.1683945962928058E-3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44679</v>
      </c>
      <c r="E177" s="37">
        <v>127.1</v>
      </c>
      <c r="F177" s="37">
        <v>128.39999999999998</v>
      </c>
      <c r="G177" s="38">
        <v>123.59999999999997</v>
      </c>
      <c r="H177" s="38">
        <v>120.1</v>
      </c>
      <c r="I177" s="38">
        <v>115.29999999999998</v>
      </c>
      <c r="J177" s="38">
        <v>131.89999999999995</v>
      </c>
      <c r="K177" s="38">
        <v>136.69999999999996</v>
      </c>
      <c r="L177" s="38">
        <v>140.19999999999993</v>
      </c>
      <c r="M177" s="28">
        <v>133.19999999999999</v>
      </c>
      <c r="N177" s="28">
        <v>124.9</v>
      </c>
      <c r="O177" s="39">
        <v>54314100</v>
      </c>
      <c r="P177" s="40">
        <v>0.1206246634356489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44679</v>
      </c>
      <c r="E178" s="37">
        <v>130.35</v>
      </c>
      <c r="F178" s="37">
        <v>130</v>
      </c>
      <c r="G178" s="38">
        <v>129.4</v>
      </c>
      <c r="H178" s="38">
        <v>128.45000000000002</v>
      </c>
      <c r="I178" s="38">
        <v>127.85000000000002</v>
      </c>
      <c r="J178" s="38">
        <v>130.94999999999999</v>
      </c>
      <c r="K178" s="38">
        <v>131.55000000000001</v>
      </c>
      <c r="L178" s="38">
        <v>132.49999999999997</v>
      </c>
      <c r="M178" s="28">
        <v>130.6</v>
      </c>
      <c r="N178" s="28">
        <v>129.05000000000001</v>
      </c>
      <c r="O178" s="39">
        <v>31860000</v>
      </c>
      <c r="P178" s="40">
        <v>7.7813626874169671E-3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44679</v>
      </c>
      <c r="E179" s="37">
        <v>2781.5</v>
      </c>
      <c r="F179" s="37">
        <v>2767.9</v>
      </c>
      <c r="G179" s="38">
        <v>2747</v>
      </c>
      <c r="H179" s="38">
        <v>2712.5</v>
      </c>
      <c r="I179" s="38">
        <v>2691.6</v>
      </c>
      <c r="J179" s="38">
        <v>2802.4</v>
      </c>
      <c r="K179" s="38">
        <v>2823.3000000000006</v>
      </c>
      <c r="L179" s="38">
        <v>2857.8</v>
      </c>
      <c r="M179" s="28">
        <v>2788.8</v>
      </c>
      <c r="N179" s="28">
        <v>2733.4</v>
      </c>
      <c r="O179" s="39">
        <v>35253500</v>
      </c>
      <c r="P179" s="40">
        <v>2.0536507372535084E-3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44679</v>
      </c>
      <c r="E180" s="37">
        <v>103.35</v>
      </c>
      <c r="F180" s="37">
        <v>102.68333333333332</v>
      </c>
      <c r="G180" s="38">
        <v>101.26666666666665</v>
      </c>
      <c r="H180" s="38">
        <v>99.183333333333323</v>
      </c>
      <c r="I180" s="38">
        <v>97.766666666666652</v>
      </c>
      <c r="J180" s="38">
        <v>104.76666666666665</v>
      </c>
      <c r="K180" s="38">
        <v>106.18333333333331</v>
      </c>
      <c r="L180" s="38">
        <v>108.26666666666665</v>
      </c>
      <c r="M180" s="28">
        <v>104.1</v>
      </c>
      <c r="N180" s="28">
        <v>100.6</v>
      </c>
      <c r="O180" s="39">
        <v>158987250</v>
      </c>
      <c r="P180" s="40">
        <v>2.3452788649706457E-2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44679</v>
      </c>
      <c r="E181" s="37">
        <v>798.65</v>
      </c>
      <c r="F181" s="37">
        <v>798.2166666666667</v>
      </c>
      <c r="G181" s="38">
        <v>793.18333333333339</v>
      </c>
      <c r="H181" s="38">
        <v>787.7166666666667</v>
      </c>
      <c r="I181" s="38">
        <v>782.68333333333339</v>
      </c>
      <c r="J181" s="38">
        <v>803.68333333333339</v>
      </c>
      <c r="K181" s="38">
        <v>808.7166666666667</v>
      </c>
      <c r="L181" s="38">
        <v>814.18333333333339</v>
      </c>
      <c r="M181" s="28">
        <v>803.25</v>
      </c>
      <c r="N181" s="28">
        <v>792.75</v>
      </c>
      <c r="O181" s="39">
        <v>8246500</v>
      </c>
      <c r="P181" s="40">
        <v>7.0417964693665624E-2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44679</v>
      </c>
      <c r="E182" s="37">
        <v>1144.4000000000001</v>
      </c>
      <c r="F182" s="37">
        <v>1139.4833333333333</v>
      </c>
      <c r="G182" s="38">
        <v>1130.1666666666667</v>
      </c>
      <c r="H182" s="38">
        <v>1115.9333333333334</v>
      </c>
      <c r="I182" s="38">
        <v>1106.6166666666668</v>
      </c>
      <c r="J182" s="38">
        <v>1153.7166666666667</v>
      </c>
      <c r="K182" s="38">
        <v>1163.0333333333333</v>
      </c>
      <c r="L182" s="38">
        <v>1177.2666666666667</v>
      </c>
      <c r="M182" s="28">
        <v>1148.8</v>
      </c>
      <c r="N182" s="28">
        <v>1125.25</v>
      </c>
      <c r="O182" s="39">
        <v>7142250</v>
      </c>
      <c r="P182" s="40">
        <v>-9.7743579078714768E-3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44679</v>
      </c>
      <c r="E183" s="37">
        <v>518</v>
      </c>
      <c r="F183" s="37">
        <v>516.68333333333328</v>
      </c>
      <c r="G183" s="38">
        <v>513.76666666666654</v>
      </c>
      <c r="H183" s="38">
        <v>509.5333333333333</v>
      </c>
      <c r="I183" s="38">
        <v>506.61666666666656</v>
      </c>
      <c r="J183" s="38">
        <v>520.91666666666652</v>
      </c>
      <c r="K183" s="38">
        <v>523.83333333333326</v>
      </c>
      <c r="L183" s="38">
        <v>528.06666666666649</v>
      </c>
      <c r="M183" s="28">
        <v>519.6</v>
      </c>
      <c r="N183" s="28">
        <v>512.45000000000005</v>
      </c>
      <c r="O183" s="39">
        <v>66778500</v>
      </c>
      <c r="P183" s="40">
        <v>-3.0994928498356659E-2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44679</v>
      </c>
      <c r="E184" s="37">
        <v>26131.75</v>
      </c>
      <c r="F184" s="37">
        <v>26004.416666666668</v>
      </c>
      <c r="G184" s="38">
        <v>25814.283333333336</v>
      </c>
      <c r="H184" s="38">
        <v>25496.816666666669</v>
      </c>
      <c r="I184" s="38">
        <v>25306.683333333338</v>
      </c>
      <c r="J184" s="38">
        <v>26321.883333333335</v>
      </c>
      <c r="K184" s="38">
        <v>26512.016666666666</v>
      </c>
      <c r="L184" s="38">
        <v>26829.483333333334</v>
      </c>
      <c r="M184" s="28">
        <v>26194.55</v>
      </c>
      <c r="N184" s="28">
        <v>25686.95</v>
      </c>
      <c r="O184" s="39">
        <v>188225</v>
      </c>
      <c r="P184" s="40">
        <v>9.5199785465272194E-3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44679</v>
      </c>
      <c r="E185" s="37">
        <v>2385.9499999999998</v>
      </c>
      <c r="F185" s="37">
        <v>2386.9666666666667</v>
      </c>
      <c r="G185" s="38">
        <v>2371.3333333333335</v>
      </c>
      <c r="H185" s="38">
        <v>2356.7166666666667</v>
      </c>
      <c r="I185" s="38">
        <v>2341.0833333333335</v>
      </c>
      <c r="J185" s="38">
        <v>2401.5833333333335</v>
      </c>
      <c r="K185" s="38">
        <v>2417.2166666666667</v>
      </c>
      <c r="L185" s="38">
        <v>2431.8333333333335</v>
      </c>
      <c r="M185" s="28">
        <v>2402.6</v>
      </c>
      <c r="N185" s="28">
        <v>2372.35</v>
      </c>
      <c r="O185" s="39">
        <v>1549900</v>
      </c>
      <c r="P185" s="40">
        <v>1.18491921005386E-2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44679</v>
      </c>
      <c r="E186" s="37">
        <v>2556.8000000000002</v>
      </c>
      <c r="F186" s="37">
        <v>2561.8000000000002</v>
      </c>
      <c r="G186" s="38">
        <v>2535.0500000000002</v>
      </c>
      <c r="H186" s="38">
        <v>2513.3000000000002</v>
      </c>
      <c r="I186" s="38">
        <v>2486.5500000000002</v>
      </c>
      <c r="J186" s="38">
        <v>2583.5500000000002</v>
      </c>
      <c r="K186" s="38">
        <v>2610.3000000000002</v>
      </c>
      <c r="L186" s="38">
        <v>2632.05</v>
      </c>
      <c r="M186" s="28">
        <v>2588.5500000000002</v>
      </c>
      <c r="N186" s="28">
        <v>2540.0500000000002</v>
      </c>
      <c r="O186" s="39">
        <v>3381000</v>
      </c>
      <c r="P186" s="40">
        <v>3.1460931243564812E-2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44679</v>
      </c>
      <c r="E187" s="37">
        <v>1154.7</v>
      </c>
      <c r="F187" s="37">
        <v>1144.5500000000002</v>
      </c>
      <c r="G187" s="38">
        <v>1130.4500000000003</v>
      </c>
      <c r="H187" s="38">
        <v>1106.2</v>
      </c>
      <c r="I187" s="38">
        <v>1092.1000000000001</v>
      </c>
      <c r="J187" s="38">
        <v>1168.8000000000004</v>
      </c>
      <c r="K187" s="38">
        <v>1182.9000000000003</v>
      </c>
      <c r="L187" s="38">
        <v>1207.1500000000005</v>
      </c>
      <c r="M187" s="28">
        <v>1158.6500000000001</v>
      </c>
      <c r="N187" s="28">
        <v>1120.3</v>
      </c>
      <c r="O187" s="39">
        <v>4398800</v>
      </c>
      <c r="P187" s="40">
        <v>-2.1706253892002491E-2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44679</v>
      </c>
      <c r="E188" s="37">
        <v>343.45</v>
      </c>
      <c r="F188" s="37">
        <v>340.34999999999997</v>
      </c>
      <c r="G188" s="38">
        <v>336.34999999999991</v>
      </c>
      <c r="H188" s="38">
        <v>329.24999999999994</v>
      </c>
      <c r="I188" s="38">
        <v>325.24999999999989</v>
      </c>
      <c r="J188" s="38">
        <v>347.44999999999993</v>
      </c>
      <c r="K188" s="38">
        <v>351.45000000000005</v>
      </c>
      <c r="L188" s="38">
        <v>358.54999999999995</v>
      </c>
      <c r="M188" s="28">
        <v>344.35</v>
      </c>
      <c r="N188" s="28">
        <v>333.25</v>
      </c>
      <c r="O188" s="39">
        <v>5007600</v>
      </c>
      <c r="P188" s="40">
        <v>2.6947212993724622E-2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44679</v>
      </c>
      <c r="E189" s="37">
        <v>944.2</v>
      </c>
      <c r="F189" s="37">
        <v>937.4666666666667</v>
      </c>
      <c r="G189" s="38">
        <v>927.93333333333339</v>
      </c>
      <c r="H189" s="38">
        <v>911.66666666666674</v>
      </c>
      <c r="I189" s="38">
        <v>902.13333333333344</v>
      </c>
      <c r="J189" s="38">
        <v>953.73333333333335</v>
      </c>
      <c r="K189" s="38">
        <v>963.26666666666665</v>
      </c>
      <c r="L189" s="38">
        <v>979.5333333333333</v>
      </c>
      <c r="M189" s="28">
        <v>947</v>
      </c>
      <c r="N189" s="28">
        <v>921.2</v>
      </c>
      <c r="O189" s="39">
        <v>16758700</v>
      </c>
      <c r="P189" s="40">
        <v>2.0981704976758071E-2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44679</v>
      </c>
      <c r="E190" s="37">
        <v>503.55</v>
      </c>
      <c r="F190" s="37">
        <v>502.51666666666665</v>
      </c>
      <c r="G190" s="38">
        <v>499.0333333333333</v>
      </c>
      <c r="H190" s="38">
        <v>494.51666666666665</v>
      </c>
      <c r="I190" s="38">
        <v>491.0333333333333</v>
      </c>
      <c r="J190" s="38">
        <v>507.0333333333333</v>
      </c>
      <c r="K190" s="38">
        <v>510.51666666666665</v>
      </c>
      <c r="L190" s="38">
        <v>515.0333333333333</v>
      </c>
      <c r="M190" s="28">
        <v>506</v>
      </c>
      <c r="N190" s="28">
        <v>498</v>
      </c>
      <c r="O190" s="39">
        <v>13225500</v>
      </c>
      <c r="P190" s="40">
        <v>-7.8766737931810511E-3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44679</v>
      </c>
      <c r="E191" s="37">
        <v>631.75</v>
      </c>
      <c r="F191" s="37">
        <v>633.51666666666665</v>
      </c>
      <c r="G191" s="38">
        <v>627.73333333333335</v>
      </c>
      <c r="H191" s="38">
        <v>623.7166666666667</v>
      </c>
      <c r="I191" s="38">
        <v>617.93333333333339</v>
      </c>
      <c r="J191" s="38">
        <v>637.5333333333333</v>
      </c>
      <c r="K191" s="38">
        <v>643.31666666666661</v>
      </c>
      <c r="L191" s="38">
        <v>647.33333333333326</v>
      </c>
      <c r="M191" s="28">
        <v>639.29999999999995</v>
      </c>
      <c r="N191" s="28">
        <v>629.5</v>
      </c>
      <c r="O191" s="39">
        <v>1009800</v>
      </c>
      <c r="P191" s="40">
        <v>-1.8992568125516102E-2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44679</v>
      </c>
      <c r="E192" s="37">
        <v>985.4</v>
      </c>
      <c r="F192" s="37">
        <v>982.75</v>
      </c>
      <c r="G192" s="38">
        <v>975.7</v>
      </c>
      <c r="H192" s="38">
        <v>966</v>
      </c>
      <c r="I192" s="38">
        <v>958.95</v>
      </c>
      <c r="J192" s="38">
        <v>992.45</v>
      </c>
      <c r="K192" s="38">
        <v>999.5</v>
      </c>
      <c r="L192" s="38">
        <v>1009.2</v>
      </c>
      <c r="M192" s="28">
        <v>989.8</v>
      </c>
      <c r="N192" s="28">
        <v>973.05</v>
      </c>
      <c r="O192" s="39">
        <v>5797000</v>
      </c>
      <c r="P192" s="40">
        <v>-2.9239766081871343E-3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44679</v>
      </c>
      <c r="E193" s="37">
        <v>1283.3</v>
      </c>
      <c r="F193" s="37">
        <v>1294.1000000000001</v>
      </c>
      <c r="G193" s="38">
        <v>1266.2000000000003</v>
      </c>
      <c r="H193" s="38">
        <v>1249.1000000000001</v>
      </c>
      <c r="I193" s="38">
        <v>1221.2000000000003</v>
      </c>
      <c r="J193" s="38">
        <v>1311.2000000000003</v>
      </c>
      <c r="K193" s="38">
        <v>1339.1000000000004</v>
      </c>
      <c r="L193" s="38">
        <v>1356.2000000000003</v>
      </c>
      <c r="M193" s="28">
        <v>1322</v>
      </c>
      <c r="N193" s="28">
        <v>1277</v>
      </c>
      <c r="O193" s="39">
        <v>4231600</v>
      </c>
      <c r="P193" s="40">
        <v>1.1860353897656623E-2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44679</v>
      </c>
      <c r="E194" s="37">
        <v>819.45</v>
      </c>
      <c r="F194" s="37">
        <v>815.36666666666667</v>
      </c>
      <c r="G194" s="38">
        <v>809.23333333333335</v>
      </c>
      <c r="H194" s="38">
        <v>799.01666666666665</v>
      </c>
      <c r="I194" s="38">
        <v>792.88333333333333</v>
      </c>
      <c r="J194" s="38">
        <v>825.58333333333337</v>
      </c>
      <c r="K194" s="38">
        <v>831.71666666666681</v>
      </c>
      <c r="L194" s="38">
        <v>841.93333333333339</v>
      </c>
      <c r="M194" s="28">
        <v>821.5</v>
      </c>
      <c r="N194" s="28">
        <v>805.15</v>
      </c>
      <c r="O194" s="39">
        <v>8259300</v>
      </c>
      <c r="P194" s="40">
        <v>-5.1252229200589285E-2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44679</v>
      </c>
      <c r="E195" s="37">
        <v>449.55</v>
      </c>
      <c r="F195" s="37">
        <v>447.51666666666671</v>
      </c>
      <c r="G195" s="38">
        <v>444.13333333333344</v>
      </c>
      <c r="H195" s="38">
        <v>438.71666666666675</v>
      </c>
      <c r="I195" s="38">
        <v>435.33333333333348</v>
      </c>
      <c r="J195" s="38">
        <v>452.93333333333339</v>
      </c>
      <c r="K195" s="38">
        <v>456.31666666666672</v>
      </c>
      <c r="L195" s="38">
        <v>461.73333333333335</v>
      </c>
      <c r="M195" s="28">
        <v>450.9</v>
      </c>
      <c r="N195" s="28">
        <v>442.1</v>
      </c>
      <c r="O195" s="39">
        <v>85482900</v>
      </c>
      <c r="P195" s="40">
        <v>-9.6741176082147454E-3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44679</v>
      </c>
      <c r="E196" s="37">
        <v>259.05</v>
      </c>
      <c r="F196" s="37">
        <v>256.73333333333335</v>
      </c>
      <c r="G196" s="38">
        <v>253.26666666666671</v>
      </c>
      <c r="H196" s="38">
        <v>247.48333333333335</v>
      </c>
      <c r="I196" s="38">
        <v>244.01666666666671</v>
      </c>
      <c r="J196" s="38">
        <v>262.51666666666671</v>
      </c>
      <c r="K196" s="38">
        <v>265.98333333333341</v>
      </c>
      <c r="L196" s="38">
        <v>271.76666666666671</v>
      </c>
      <c r="M196" s="28">
        <v>260.2</v>
      </c>
      <c r="N196" s="28">
        <v>250.95</v>
      </c>
      <c r="O196" s="39">
        <v>98536500</v>
      </c>
      <c r="P196" s="40">
        <v>-3.2796660703637445E-2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44679</v>
      </c>
      <c r="E197" s="37">
        <v>1304.95</v>
      </c>
      <c r="F197" s="37">
        <v>1304.1666666666667</v>
      </c>
      <c r="G197" s="38">
        <v>1285.9833333333336</v>
      </c>
      <c r="H197" s="38">
        <v>1267.0166666666669</v>
      </c>
      <c r="I197" s="38">
        <v>1248.8333333333337</v>
      </c>
      <c r="J197" s="38">
        <v>1323.1333333333334</v>
      </c>
      <c r="K197" s="38">
        <v>1341.3166666666664</v>
      </c>
      <c r="L197" s="38">
        <v>1360.2833333333333</v>
      </c>
      <c r="M197" s="28">
        <v>1322.35</v>
      </c>
      <c r="N197" s="28">
        <v>1285.2</v>
      </c>
      <c r="O197" s="39">
        <v>31852475</v>
      </c>
      <c r="P197" s="40">
        <v>1.5501596931752884E-3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44679</v>
      </c>
      <c r="E198" s="37">
        <v>3625.45</v>
      </c>
      <c r="F198" s="37">
        <v>3612.0499999999997</v>
      </c>
      <c r="G198" s="38">
        <v>3580.5999999999995</v>
      </c>
      <c r="H198" s="38">
        <v>3535.7499999999995</v>
      </c>
      <c r="I198" s="38">
        <v>3504.2999999999993</v>
      </c>
      <c r="J198" s="38">
        <v>3656.8999999999996</v>
      </c>
      <c r="K198" s="38">
        <v>3688.3499999999995</v>
      </c>
      <c r="L198" s="38">
        <v>3733.2</v>
      </c>
      <c r="M198" s="28">
        <v>3643.5</v>
      </c>
      <c r="N198" s="28">
        <v>3567.2</v>
      </c>
      <c r="O198" s="39">
        <v>11900250</v>
      </c>
      <c r="P198" s="40">
        <v>-1.5938972959563383E-2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44679</v>
      </c>
      <c r="E199" s="37">
        <v>1316.15</v>
      </c>
      <c r="F199" s="37">
        <v>1313.4666666666665</v>
      </c>
      <c r="G199" s="38">
        <v>1304.133333333333</v>
      </c>
      <c r="H199" s="38">
        <v>1292.1166666666666</v>
      </c>
      <c r="I199" s="38">
        <v>1282.7833333333331</v>
      </c>
      <c r="J199" s="38">
        <v>1325.4833333333329</v>
      </c>
      <c r="K199" s="38">
        <v>1334.8166666666664</v>
      </c>
      <c r="L199" s="38">
        <v>1346.8333333333328</v>
      </c>
      <c r="M199" s="28">
        <v>1322.8</v>
      </c>
      <c r="N199" s="28">
        <v>1301.45</v>
      </c>
      <c r="O199" s="39">
        <v>15990600</v>
      </c>
      <c r="P199" s="40">
        <v>6.4932470230959799E-2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44679</v>
      </c>
      <c r="E200" s="37">
        <v>2525.35</v>
      </c>
      <c r="F200" s="37">
        <v>2510.6</v>
      </c>
      <c r="G200" s="38">
        <v>2487</v>
      </c>
      <c r="H200" s="38">
        <v>2448.65</v>
      </c>
      <c r="I200" s="38">
        <v>2425.0500000000002</v>
      </c>
      <c r="J200" s="38">
        <v>2548.9499999999998</v>
      </c>
      <c r="K200" s="38">
        <v>2572.5499999999993</v>
      </c>
      <c r="L200" s="38">
        <v>2610.8999999999996</v>
      </c>
      <c r="M200" s="28">
        <v>2534.1999999999998</v>
      </c>
      <c r="N200" s="28">
        <v>2472.25</v>
      </c>
      <c r="O200" s="39">
        <v>5893500</v>
      </c>
      <c r="P200" s="40">
        <v>6.0815568785609116E-3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44679</v>
      </c>
      <c r="E201" s="37">
        <v>2841.95</v>
      </c>
      <c r="F201" s="37">
        <v>2857.0666666666671</v>
      </c>
      <c r="G201" s="38">
        <v>2819.8833333333341</v>
      </c>
      <c r="H201" s="38">
        <v>2797.8166666666671</v>
      </c>
      <c r="I201" s="38">
        <v>2760.6333333333341</v>
      </c>
      <c r="J201" s="38">
        <v>2879.1333333333341</v>
      </c>
      <c r="K201" s="38">
        <v>2916.3166666666675</v>
      </c>
      <c r="L201" s="38">
        <v>2938.3833333333341</v>
      </c>
      <c r="M201" s="28">
        <v>2894.25</v>
      </c>
      <c r="N201" s="28">
        <v>2835</v>
      </c>
      <c r="O201" s="39">
        <v>669000</v>
      </c>
      <c r="P201" s="40">
        <v>2.9626779530588686E-2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44679</v>
      </c>
      <c r="E202" s="37">
        <v>557.5</v>
      </c>
      <c r="F202" s="37">
        <v>553.38333333333333</v>
      </c>
      <c r="G202" s="38">
        <v>545.81666666666661</v>
      </c>
      <c r="H202" s="38">
        <v>534.13333333333333</v>
      </c>
      <c r="I202" s="38">
        <v>526.56666666666661</v>
      </c>
      <c r="J202" s="38">
        <v>565.06666666666661</v>
      </c>
      <c r="K202" s="38">
        <v>572.63333333333344</v>
      </c>
      <c r="L202" s="38">
        <v>584.31666666666661</v>
      </c>
      <c r="M202" s="28">
        <v>560.95000000000005</v>
      </c>
      <c r="N202" s="28">
        <v>541.70000000000005</v>
      </c>
      <c r="O202" s="39">
        <v>3229500</v>
      </c>
      <c r="P202" s="40">
        <v>3.4598750600672752E-2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44679</v>
      </c>
      <c r="E203" s="37">
        <v>1286</v>
      </c>
      <c r="F203" s="37">
        <v>1281.7666666666667</v>
      </c>
      <c r="G203" s="38">
        <v>1268.0333333333333</v>
      </c>
      <c r="H203" s="38">
        <v>1250.0666666666666</v>
      </c>
      <c r="I203" s="38">
        <v>1236.3333333333333</v>
      </c>
      <c r="J203" s="38">
        <v>1299.7333333333333</v>
      </c>
      <c r="K203" s="38">
        <v>1313.4666666666665</v>
      </c>
      <c r="L203" s="38">
        <v>1331.4333333333334</v>
      </c>
      <c r="M203" s="28">
        <v>1295.5</v>
      </c>
      <c r="N203" s="28">
        <v>1263.8</v>
      </c>
      <c r="O203" s="39">
        <v>2802850</v>
      </c>
      <c r="P203" s="40">
        <v>-1.5533486121721415E-2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44679</v>
      </c>
      <c r="E204" s="37">
        <v>658.95</v>
      </c>
      <c r="F204" s="37">
        <v>658.66666666666663</v>
      </c>
      <c r="G204" s="38">
        <v>652.93333333333328</v>
      </c>
      <c r="H204" s="38">
        <v>646.91666666666663</v>
      </c>
      <c r="I204" s="38">
        <v>641.18333333333328</v>
      </c>
      <c r="J204" s="38">
        <v>664.68333333333328</v>
      </c>
      <c r="K204" s="38">
        <v>670.41666666666663</v>
      </c>
      <c r="L204" s="38">
        <v>676.43333333333328</v>
      </c>
      <c r="M204" s="28">
        <v>664.4</v>
      </c>
      <c r="N204" s="28">
        <v>652.65</v>
      </c>
      <c r="O204" s="39">
        <v>7194600</v>
      </c>
      <c r="P204" s="40">
        <v>-1.5543034777540316E-3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44679</v>
      </c>
      <c r="E205" s="37">
        <v>1484.85</v>
      </c>
      <c r="F205" s="37">
        <v>1490.2333333333336</v>
      </c>
      <c r="G205" s="38">
        <v>1476.5166666666671</v>
      </c>
      <c r="H205" s="38">
        <v>1468.1833333333336</v>
      </c>
      <c r="I205" s="38">
        <v>1454.4666666666672</v>
      </c>
      <c r="J205" s="38">
        <v>1498.5666666666671</v>
      </c>
      <c r="K205" s="38">
        <v>1512.2833333333333</v>
      </c>
      <c r="L205" s="38">
        <v>1520.616666666667</v>
      </c>
      <c r="M205" s="28">
        <v>1503.95</v>
      </c>
      <c r="N205" s="28">
        <v>1481.9</v>
      </c>
      <c r="O205" s="39">
        <v>1206800</v>
      </c>
      <c r="P205" s="40">
        <v>7.4143302180685364E-2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44679</v>
      </c>
      <c r="E206" s="37">
        <v>6860.6</v>
      </c>
      <c r="F206" s="37">
        <v>6857.6333333333341</v>
      </c>
      <c r="G206" s="38">
        <v>6812.8166666666684</v>
      </c>
      <c r="H206" s="38">
        <v>6765.0333333333347</v>
      </c>
      <c r="I206" s="38">
        <v>6720.216666666669</v>
      </c>
      <c r="J206" s="38">
        <v>6905.4166666666679</v>
      </c>
      <c r="K206" s="38">
        <v>6950.2333333333336</v>
      </c>
      <c r="L206" s="38">
        <v>6998.0166666666673</v>
      </c>
      <c r="M206" s="28">
        <v>6902.45</v>
      </c>
      <c r="N206" s="28">
        <v>6809.85</v>
      </c>
      <c r="O206" s="39">
        <v>1914000</v>
      </c>
      <c r="P206" s="40">
        <v>2.4091337592961138E-3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44679</v>
      </c>
      <c r="E207" s="37">
        <v>830.4</v>
      </c>
      <c r="F207" s="37">
        <v>829.75</v>
      </c>
      <c r="G207" s="38">
        <v>824.6</v>
      </c>
      <c r="H207" s="38">
        <v>818.80000000000007</v>
      </c>
      <c r="I207" s="38">
        <v>813.65000000000009</v>
      </c>
      <c r="J207" s="38">
        <v>835.55</v>
      </c>
      <c r="K207" s="38">
        <v>840.7</v>
      </c>
      <c r="L207" s="38">
        <v>846.49999999999989</v>
      </c>
      <c r="M207" s="28">
        <v>834.9</v>
      </c>
      <c r="N207" s="28">
        <v>823.95</v>
      </c>
      <c r="O207" s="39">
        <v>22558900</v>
      </c>
      <c r="P207" s="40">
        <v>-4.131994261119082E-3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44679</v>
      </c>
      <c r="E208" s="37">
        <v>424.9</v>
      </c>
      <c r="F208" s="37">
        <v>422.88333333333327</v>
      </c>
      <c r="G208" s="38">
        <v>419.31666666666655</v>
      </c>
      <c r="H208" s="38">
        <v>413.73333333333329</v>
      </c>
      <c r="I208" s="38">
        <v>410.16666666666657</v>
      </c>
      <c r="J208" s="38">
        <v>428.46666666666653</v>
      </c>
      <c r="K208" s="38">
        <v>432.03333333333325</v>
      </c>
      <c r="L208" s="38">
        <v>437.6166666666665</v>
      </c>
      <c r="M208" s="28">
        <v>426.45</v>
      </c>
      <c r="N208" s="28">
        <v>417.3</v>
      </c>
      <c r="O208" s="39">
        <v>64569900</v>
      </c>
      <c r="P208" s="40">
        <v>1.2738853503184714E-2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44679</v>
      </c>
      <c r="E209" s="37">
        <v>1264.8</v>
      </c>
      <c r="F209" s="37">
        <v>1260.9166666666667</v>
      </c>
      <c r="G209" s="38">
        <v>1253.5333333333335</v>
      </c>
      <c r="H209" s="38">
        <v>1242.2666666666669</v>
      </c>
      <c r="I209" s="38">
        <v>1234.8833333333337</v>
      </c>
      <c r="J209" s="38">
        <v>1272.1833333333334</v>
      </c>
      <c r="K209" s="38">
        <v>1279.5666666666666</v>
      </c>
      <c r="L209" s="38">
        <v>1290.8333333333333</v>
      </c>
      <c r="M209" s="28">
        <v>1268.3</v>
      </c>
      <c r="N209" s="28">
        <v>1249.6500000000001</v>
      </c>
      <c r="O209" s="39">
        <v>3148000</v>
      </c>
      <c r="P209" s="40">
        <v>-8.2349511732983535E-2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44679</v>
      </c>
      <c r="E210" s="37">
        <v>1637.85</v>
      </c>
      <c r="F210" s="37">
        <v>1635.6166666666666</v>
      </c>
      <c r="G210" s="38">
        <v>1624.1833333333332</v>
      </c>
      <c r="H210" s="38">
        <v>1610.5166666666667</v>
      </c>
      <c r="I210" s="38">
        <v>1599.0833333333333</v>
      </c>
      <c r="J210" s="38">
        <v>1649.2833333333331</v>
      </c>
      <c r="K210" s="38">
        <v>1660.7166666666665</v>
      </c>
      <c r="L210" s="38">
        <v>1674.383333333333</v>
      </c>
      <c r="M210" s="28">
        <v>1647.05</v>
      </c>
      <c r="N210" s="28">
        <v>1621.95</v>
      </c>
      <c r="O210" s="39">
        <v>1181000</v>
      </c>
      <c r="P210" s="40">
        <v>3.6646916831248627E-2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44679</v>
      </c>
      <c r="E211" s="37">
        <v>540.85</v>
      </c>
      <c r="F211" s="37">
        <v>541.28333333333342</v>
      </c>
      <c r="G211" s="38">
        <v>538.11666666666679</v>
      </c>
      <c r="H211" s="38">
        <v>535.38333333333333</v>
      </c>
      <c r="I211" s="38">
        <v>532.2166666666667</v>
      </c>
      <c r="J211" s="38">
        <v>544.01666666666688</v>
      </c>
      <c r="K211" s="38">
        <v>547.18333333333362</v>
      </c>
      <c r="L211" s="38">
        <v>549.91666666666697</v>
      </c>
      <c r="M211" s="28">
        <v>544.45000000000005</v>
      </c>
      <c r="N211" s="28">
        <v>538.54999999999995</v>
      </c>
      <c r="O211" s="39">
        <v>32105600</v>
      </c>
      <c r="P211" s="40">
        <v>2.9949955087899396E-2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44679</v>
      </c>
      <c r="E212" s="37">
        <v>267.8</v>
      </c>
      <c r="F212" s="37">
        <v>268.41666666666669</v>
      </c>
      <c r="G212" s="38">
        <v>265.88333333333338</v>
      </c>
      <c r="H212" s="38">
        <v>263.9666666666667</v>
      </c>
      <c r="I212" s="38">
        <v>261.43333333333339</v>
      </c>
      <c r="J212" s="38">
        <v>270.33333333333337</v>
      </c>
      <c r="K212" s="38">
        <v>272.86666666666667</v>
      </c>
      <c r="L212" s="38">
        <v>274.78333333333336</v>
      </c>
      <c r="M212" s="28">
        <v>270.95</v>
      </c>
      <c r="N212" s="28">
        <v>266.5</v>
      </c>
      <c r="O212" s="39">
        <v>86148000</v>
      </c>
      <c r="P212" s="40">
        <v>7.7911139187197302E-3</v>
      </c>
    </row>
    <row r="213" spans="1:16" ht="12.75" customHeight="1">
      <c r="A213" s="28">
        <v>203</v>
      </c>
      <c r="B213" s="29" t="s">
        <v>47</v>
      </c>
      <c r="C213" s="30" t="s">
        <v>865</v>
      </c>
      <c r="D213" s="31">
        <v>44679</v>
      </c>
      <c r="E213" s="37">
        <v>361.55</v>
      </c>
      <c r="F213" s="37">
        <v>361.51666666666665</v>
      </c>
      <c r="G213" s="38">
        <v>359.0333333333333</v>
      </c>
      <c r="H213" s="38">
        <v>356.51666666666665</v>
      </c>
      <c r="I213" s="38">
        <v>354.0333333333333</v>
      </c>
      <c r="J213" s="38">
        <v>364.0333333333333</v>
      </c>
      <c r="K213" s="38">
        <v>366.51666666666665</v>
      </c>
      <c r="L213" s="38">
        <v>369.0333333333333</v>
      </c>
      <c r="M213" s="28">
        <v>364</v>
      </c>
      <c r="N213" s="28">
        <v>359</v>
      </c>
      <c r="O213" s="39">
        <v>17839800</v>
      </c>
      <c r="P213" s="40">
        <v>4.6459765842780153E-3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5"/>
      <c r="C216" s="295"/>
      <c r="D216" s="326"/>
      <c r="E216" s="296"/>
      <c r="F216" s="296"/>
      <c r="G216" s="327"/>
      <c r="H216" s="327"/>
      <c r="I216" s="327"/>
      <c r="J216" s="327"/>
      <c r="K216" s="327"/>
      <c r="L216" s="327"/>
      <c r="M216" s="295"/>
      <c r="N216" s="295"/>
      <c r="O216" s="328"/>
      <c r="P216" s="329"/>
    </row>
    <row r="217" spans="1:16" ht="12.75" customHeight="1">
      <c r="A217" s="295"/>
      <c r="B217" s="325"/>
      <c r="C217" s="295"/>
      <c r="D217" s="326"/>
      <c r="E217" s="296"/>
      <c r="F217" s="296"/>
      <c r="G217" s="327"/>
      <c r="H217" s="327"/>
      <c r="I217" s="327"/>
      <c r="J217" s="327"/>
      <c r="K217" s="327"/>
      <c r="L217" s="327"/>
      <c r="M217" s="295"/>
      <c r="N217" s="295"/>
      <c r="O217" s="328"/>
      <c r="P217" s="329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22" sqref="C2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44673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6" t="s">
        <v>16</v>
      </c>
      <c r="B8" s="468"/>
      <c r="C8" s="472" t="s">
        <v>20</v>
      </c>
      <c r="D8" s="472" t="s">
        <v>21</v>
      </c>
      <c r="E8" s="463" t="s">
        <v>22</v>
      </c>
      <c r="F8" s="464"/>
      <c r="G8" s="465"/>
      <c r="H8" s="463" t="s">
        <v>23</v>
      </c>
      <c r="I8" s="464"/>
      <c r="J8" s="465"/>
      <c r="K8" s="23"/>
      <c r="L8" s="50"/>
      <c r="M8" s="50"/>
      <c r="N8" s="1"/>
      <c r="O8" s="1"/>
    </row>
    <row r="9" spans="1:15" ht="36" customHeight="1">
      <c r="A9" s="470"/>
      <c r="B9" s="471"/>
      <c r="C9" s="471"/>
      <c r="D9" s="47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17392.599999999999</v>
      </c>
      <c r="D10" s="32">
        <v>17340.933333333334</v>
      </c>
      <c r="E10" s="32">
        <v>17267.166666666668</v>
      </c>
      <c r="F10" s="32">
        <v>17141.733333333334</v>
      </c>
      <c r="G10" s="32">
        <v>17067.966666666667</v>
      </c>
      <c r="H10" s="32">
        <v>17466.366666666669</v>
      </c>
      <c r="I10" s="32">
        <v>17540.133333333331</v>
      </c>
      <c r="J10" s="32">
        <v>17665.566666666669</v>
      </c>
      <c r="K10" s="34">
        <v>17414.7</v>
      </c>
      <c r="L10" s="34">
        <v>17215.5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36816.1</v>
      </c>
      <c r="D11" s="37">
        <v>36708.383333333331</v>
      </c>
      <c r="E11" s="37">
        <v>36503.416666666664</v>
      </c>
      <c r="F11" s="37">
        <v>36190.73333333333</v>
      </c>
      <c r="G11" s="37">
        <v>35985.766666666663</v>
      </c>
      <c r="H11" s="37">
        <v>37021.066666666666</v>
      </c>
      <c r="I11" s="37">
        <v>37226.03333333334</v>
      </c>
      <c r="J11" s="37">
        <v>37538.716666666667</v>
      </c>
      <c r="K11" s="28">
        <v>36913.35</v>
      </c>
      <c r="L11" s="28">
        <v>36395.699999999997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2795.4</v>
      </c>
      <c r="D12" s="37">
        <v>2790.9</v>
      </c>
      <c r="E12" s="37">
        <v>2781.8500000000004</v>
      </c>
      <c r="F12" s="37">
        <v>2768.3</v>
      </c>
      <c r="G12" s="37">
        <v>2759.2500000000005</v>
      </c>
      <c r="H12" s="37">
        <v>2804.4500000000003</v>
      </c>
      <c r="I12" s="37">
        <v>2813.5000000000005</v>
      </c>
      <c r="J12" s="37">
        <v>2827.05</v>
      </c>
      <c r="K12" s="28">
        <v>2799.95</v>
      </c>
      <c r="L12" s="28">
        <v>2777.35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5237.8500000000004</v>
      </c>
      <c r="D13" s="37">
        <v>5226.2833333333328</v>
      </c>
      <c r="E13" s="37">
        <v>5206.3666666666659</v>
      </c>
      <c r="F13" s="37">
        <v>5174.8833333333332</v>
      </c>
      <c r="G13" s="37">
        <v>5154.9666666666662</v>
      </c>
      <c r="H13" s="37">
        <v>5257.7666666666655</v>
      </c>
      <c r="I13" s="37">
        <v>5277.6833333333334</v>
      </c>
      <c r="J13" s="37">
        <v>5309.1666666666652</v>
      </c>
      <c r="K13" s="28">
        <v>5246.2</v>
      </c>
      <c r="L13" s="28">
        <v>5194.8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32611.599999999999</v>
      </c>
      <c r="D14" s="37">
        <v>32485.633333333331</v>
      </c>
      <c r="E14" s="37">
        <v>32271.266666666663</v>
      </c>
      <c r="F14" s="37">
        <v>31930.933333333331</v>
      </c>
      <c r="G14" s="37">
        <v>31716.566666666662</v>
      </c>
      <c r="H14" s="37">
        <v>32825.96666666666</v>
      </c>
      <c r="I14" s="37">
        <v>33040.333333333328</v>
      </c>
      <c r="J14" s="37">
        <v>33380.666666666664</v>
      </c>
      <c r="K14" s="28">
        <v>32700</v>
      </c>
      <c r="L14" s="28">
        <v>32145.3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4469.8999999999996</v>
      </c>
      <c r="D15" s="37">
        <v>4461.5666666666666</v>
      </c>
      <c r="E15" s="37">
        <v>4447.6333333333332</v>
      </c>
      <c r="F15" s="37">
        <v>4425.3666666666668</v>
      </c>
      <c r="G15" s="37">
        <v>4411.4333333333334</v>
      </c>
      <c r="H15" s="37">
        <v>4483.833333333333</v>
      </c>
      <c r="I15" s="37">
        <v>4497.7666666666655</v>
      </c>
      <c r="J15" s="37">
        <v>4520.0333333333328</v>
      </c>
      <c r="K15" s="28">
        <v>4475.5</v>
      </c>
      <c r="L15" s="28">
        <v>4439.3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8386.7000000000007</v>
      </c>
      <c r="D16" s="37">
        <v>8375.2500000000018</v>
      </c>
      <c r="E16" s="37">
        <v>8354.1500000000033</v>
      </c>
      <c r="F16" s="37">
        <v>8321.6000000000022</v>
      </c>
      <c r="G16" s="37">
        <v>8300.5000000000036</v>
      </c>
      <c r="H16" s="37">
        <v>8407.8000000000029</v>
      </c>
      <c r="I16" s="37">
        <v>8428.9000000000015</v>
      </c>
      <c r="J16" s="37">
        <v>8461.4500000000025</v>
      </c>
      <c r="K16" s="28">
        <v>8396.35</v>
      </c>
      <c r="L16" s="28">
        <v>8342.7000000000007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2270.1</v>
      </c>
      <c r="D17" s="37">
        <v>2250.1166666666668</v>
      </c>
      <c r="E17" s="37">
        <v>2225.2333333333336</v>
      </c>
      <c r="F17" s="37">
        <v>2180.3666666666668</v>
      </c>
      <c r="G17" s="37">
        <v>2155.4833333333336</v>
      </c>
      <c r="H17" s="37">
        <v>2294.9833333333336</v>
      </c>
      <c r="I17" s="37">
        <v>2319.8666666666668</v>
      </c>
      <c r="J17" s="37">
        <v>2364.7333333333336</v>
      </c>
      <c r="K17" s="28">
        <v>2275</v>
      </c>
      <c r="L17" s="28">
        <v>2205.25</v>
      </c>
      <c r="M17" s="28">
        <v>14.91272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1435.05</v>
      </c>
      <c r="D18" s="37">
        <v>1441.3333333333333</v>
      </c>
      <c r="E18" s="37">
        <v>1416.7166666666665</v>
      </c>
      <c r="F18" s="37">
        <v>1398.3833333333332</v>
      </c>
      <c r="G18" s="37">
        <v>1373.7666666666664</v>
      </c>
      <c r="H18" s="37">
        <v>1459.6666666666665</v>
      </c>
      <c r="I18" s="37">
        <v>1484.2833333333333</v>
      </c>
      <c r="J18" s="37">
        <v>1502.6166666666666</v>
      </c>
      <c r="K18" s="28">
        <v>1465.95</v>
      </c>
      <c r="L18" s="28">
        <v>1423</v>
      </c>
      <c r="M18" s="28">
        <v>10.942970000000001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940.8</v>
      </c>
      <c r="D19" s="37">
        <v>943.98333333333323</v>
      </c>
      <c r="E19" s="37">
        <v>935.96666666666647</v>
      </c>
      <c r="F19" s="37">
        <v>931.13333333333321</v>
      </c>
      <c r="G19" s="37">
        <v>923.11666666666645</v>
      </c>
      <c r="H19" s="37">
        <v>948.81666666666649</v>
      </c>
      <c r="I19" s="37">
        <v>956.83333333333314</v>
      </c>
      <c r="J19" s="37">
        <v>961.66666666666652</v>
      </c>
      <c r="K19" s="28">
        <v>952</v>
      </c>
      <c r="L19" s="28">
        <v>939.15</v>
      </c>
      <c r="M19" s="28">
        <v>3.4837899999999999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2286.35</v>
      </c>
      <c r="D20" s="37">
        <v>2261.2666666666664</v>
      </c>
      <c r="E20" s="37">
        <v>2228.9833333333327</v>
      </c>
      <c r="F20" s="37">
        <v>2171.6166666666663</v>
      </c>
      <c r="G20" s="37">
        <v>2139.3333333333326</v>
      </c>
      <c r="H20" s="37">
        <v>2318.6333333333328</v>
      </c>
      <c r="I20" s="37">
        <v>2350.9166666666665</v>
      </c>
      <c r="J20" s="37">
        <v>2408.2833333333328</v>
      </c>
      <c r="K20" s="28">
        <v>2293.5500000000002</v>
      </c>
      <c r="L20" s="28">
        <v>2203.9</v>
      </c>
      <c r="M20" s="28">
        <v>22.436360000000001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2811.5</v>
      </c>
      <c r="D21" s="37">
        <v>2810.5</v>
      </c>
      <c r="E21" s="37">
        <v>2751</v>
      </c>
      <c r="F21" s="37">
        <v>2690.5</v>
      </c>
      <c r="G21" s="37">
        <v>2631</v>
      </c>
      <c r="H21" s="37">
        <v>2871</v>
      </c>
      <c r="I21" s="37">
        <v>2930.5</v>
      </c>
      <c r="J21" s="37">
        <v>2991</v>
      </c>
      <c r="K21" s="28">
        <v>2870</v>
      </c>
      <c r="L21" s="28">
        <v>2750</v>
      </c>
      <c r="M21" s="28">
        <v>11.224869999999999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850.5</v>
      </c>
      <c r="D22" s="37">
        <v>847.23333333333323</v>
      </c>
      <c r="E22" s="37">
        <v>835.56666666666649</v>
      </c>
      <c r="F22" s="37">
        <v>820.63333333333321</v>
      </c>
      <c r="G22" s="37">
        <v>808.96666666666647</v>
      </c>
      <c r="H22" s="37">
        <v>862.16666666666652</v>
      </c>
      <c r="I22" s="37">
        <v>873.83333333333326</v>
      </c>
      <c r="J22" s="37">
        <v>888.76666666666654</v>
      </c>
      <c r="K22" s="28">
        <v>858.9</v>
      </c>
      <c r="L22" s="28">
        <v>832.3</v>
      </c>
      <c r="M22" s="28">
        <v>55.391060000000003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2443.35</v>
      </c>
      <c r="D23" s="37">
        <v>2462.85</v>
      </c>
      <c r="E23" s="37">
        <v>2395.6999999999998</v>
      </c>
      <c r="F23" s="37">
        <v>2348.0499999999997</v>
      </c>
      <c r="G23" s="37">
        <v>2280.8999999999996</v>
      </c>
      <c r="H23" s="37">
        <v>2510.5</v>
      </c>
      <c r="I23" s="37">
        <v>2577.6500000000005</v>
      </c>
      <c r="J23" s="37">
        <v>2625.3</v>
      </c>
      <c r="K23" s="28">
        <v>2530</v>
      </c>
      <c r="L23" s="28">
        <v>2415.1999999999998</v>
      </c>
      <c r="M23" s="28">
        <v>2.9201700000000002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2699.6</v>
      </c>
      <c r="D24" s="37">
        <v>2703.4333333333329</v>
      </c>
      <c r="E24" s="37">
        <v>2659.1666666666661</v>
      </c>
      <c r="F24" s="37">
        <v>2618.7333333333331</v>
      </c>
      <c r="G24" s="37">
        <v>2574.4666666666662</v>
      </c>
      <c r="H24" s="37">
        <v>2743.8666666666659</v>
      </c>
      <c r="I24" s="37">
        <v>2788.1333333333332</v>
      </c>
      <c r="J24" s="37">
        <v>2828.5666666666657</v>
      </c>
      <c r="K24" s="28">
        <v>2747.7</v>
      </c>
      <c r="L24" s="28">
        <v>2663</v>
      </c>
      <c r="M24" s="28">
        <v>4.2097300000000004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113.65</v>
      </c>
      <c r="D25" s="37">
        <v>112.60000000000001</v>
      </c>
      <c r="E25" s="37">
        <v>111.30000000000001</v>
      </c>
      <c r="F25" s="37">
        <v>108.95</v>
      </c>
      <c r="G25" s="37">
        <v>107.65</v>
      </c>
      <c r="H25" s="37">
        <v>114.95000000000002</v>
      </c>
      <c r="I25" s="37">
        <v>116.25</v>
      </c>
      <c r="J25" s="37">
        <v>118.60000000000002</v>
      </c>
      <c r="K25" s="28">
        <v>113.9</v>
      </c>
      <c r="L25" s="28">
        <v>110.25</v>
      </c>
      <c r="M25" s="28">
        <v>54.152479999999997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292.8</v>
      </c>
      <c r="D26" s="37">
        <v>293.39999999999998</v>
      </c>
      <c r="E26" s="37">
        <v>290.29999999999995</v>
      </c>
      <c r="F26" s="37">
        <v>287.79999999999995</v>
      </c>
      <c r="G26" s="37">
        <v>284.69999999999993</v>
      </c>
      <c r="H26" s="37">
        <v>295.89999999999998</v>
      </c>
      <c r="I26" s="37">
        <v>299</v>
      </c>
      <c r="J26" s="37">
        <v>301.5</v>
      </c>
      <c r="K26" s="28">
        <v>296.5</v>
      </c>
      <c r="L26" s="28">
        <v>290.89999999999998</v>
      </c>
      <c r="M26" s="28">
        <v>21.819009999999999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1767</v>
      </c>
      <c r="D27" s="37">
        <v>1772.6666666666667</v>
      </c>
      <c r="E27" s="37">
        <v>1756.3333333333335</v>
      </c>
      <c r="F27" s="37">
        <v>1745.6666666666667</v>
      </c>
      <c r="G27" s="37">
        <v>1729.3333333333335</v>
      </c>
      <c r="H27" s="37">
        <v>1783.3333333333335</v>
      </c>
      <c r="I27" s="37">
        <v>1799.666666666667</v>
      </c>
      <c r="J27" s="37">
        <v>1810.3333333333335</v>
      </c>
      <c r="K27" s="28">
        <v>1789</v>
      </c>
      <c r="L27" s="28">
        <v>1762</v>
      </c>
      <c r="M27" s="28">
        <v>0.42194999999999999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771.1</v>
      </c>
      <c r="D28" s="37">
        <v>762.01666666666677</v>
      </c>
      <c r="E28" s="37">
        <v>751.03333333333353</v>
      </c>
      <c r="F28" s="37">
        <v>730.96666666666681</v>
      </c>
      <c r="G28" s="37">
        <v>719.98333333333358</v>
      </c>
      <c r="H28" s="37">
        <v>782.08333333333348</v>
      </c>
      <c r="I28" s="37">
        <v>793.06666666666683</v>
      </c>
      <c r="J28" s="37">
        <v>813.13333333333344</v>
      </c>
      <c r="K28" s="28">
        <v>773</v>
      </c>
      <c r="L28" s="28">
        <v>741.95</v>
      </c>
      <c r="M28" s="28">
        <v>1.82192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3404.15</v>
      </c>
      <c r="D29" s="37">
        <v>3419.3833333333337</v>
      </c>
      <c r="E29" s="37">
        <v>3374.2166666666672</v>
      </c>
      <c r="F29" s="37">
        <v>3344.2833333333333</v>
      </c>
      <c r="G29" s="37">
        <v>3299.1166666666668</v>
      </c>
      <c r="H29" s="37">
        <v>3449.3166666666675</v>
      </c>
      <c r="I29" s="37">
        <v>3494.4833333333345</v>
      </c>
      <c r="J29" s="37">
        <v>3524.4166666666679</v>
      </c>
      <c r="K29" s="28">
        <v>3464.55</v>
      </c>
      <c r="L29" s="28">
        <v>3389.45</v>
      </c>
      <c r="M29" s="28">
        <v>0.61400999999999994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570.79999999999995</v>
      </c>
      <c r="D30" s="37">
        <v>569.06666666666661</v>
      </c>
      <c r="E30" s="37">
        <v>564.83333333333326</v>
      </c>
      <c r="F30" s="37">
        <v>558.86666666666667</v>
      </c>
      <c r="G30" s="37">
        <v>554.63333333333333</v>
      </c>
      <c r="H30" s="37">
        <v>575.03333333333319</v>
      </c>
      <c r="I30" s="37">
        <v>579.26666666666654</v>
      </c>
      <c r="J30" s="37">
        <v>585.23333333333312</v>
      </c>
      <c r="K30" s="28">
        <v>573.29999999999995</v>
      </c>
      <c r="L30" s="28">
        <v>563.1</v>
      </c>
      <c r="M30" s="28">
        <v>4.5613599999999996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377.35</v>
      </c>
      <c r="D31" s="37">
        <v>378.83333333333331</v>
      </c>
      <c r="E31" s="37">
        <v>373.31666666666661</v>
      </c>
      <c r="F31" s="37">
        <v>369.2833333333333</v>
      </c>
      <c r="G31" s="37">
        <v>363.76666666666659</v>
      </c>
      <c r="H31" s="37">
        <v>382.86666666666662</v>
      </c>
      <c r="I31" s="37">
        <v>388.38333333333338</v>
      </c>
      <c r="J31" s="37">
        <v>392.41666666666663</v>
      </c>
      <c r="K31" s="28">
        <v>384.35</v>
      </c>
      <c r="L31" s="28">
        <v>374.8</v>
      </c>
      <c r="M31" s="28">
        <v>143.85265999999999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4885.25</v>
      </c>
      <c r="D32" s="37">
        <v>4853</v>
      </c>
      <c r="E32" s="37">
        <v>4802.3500000000004</v>
      </c>
      <c r="F32" s="37">
        <v>4719.4500000000007</v>
      </c>
      <c r="G32" s="37">
        <v>4668.8000000000011</v>
      </c>
      <c r="H32" s="37">
        <v>4935.8999999999996</v>
      </c>
      <c r="I32" s="37">
        <v>4986.5499999999993</v>
      </c>
      <c r="J32" s="37">
        <v>5069.4499999999989</v>
      </c>
      <c r="K32" s="28">
        <v>4903.6499999999996</v>
      </c>
      <c r="L32" s="28">
        <v>4770.1000000000004</v>
      </c>
      <c r="M32" s="28">
        <v>7.7162300000000004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204.15</v>
      </c>
      <c r="D33" s="37">
        <v>202.01666666666668</v>
      </c>
      <c r="E33" s="37">
        <v>199.23333333333335</v>
      </c>
      <c r="F33" s="37">
        <v>194.31666666666666</v>
      </c>
      <c r="G33" s="37">
        <v>191.53333333333333</v>
      </c>
      <c r="H33" s="37">
        <v>206.93333333333337</v>
      </c>
      <c r="I33" s="37">
        <v>209.71666666666673</v>
      </c>
      <c r="J33" s="37">
        <v>214.63333333333338</v>
      </c>
      <c r="K33" s="28">
        <v>204.8</v>
      </c>
      <c r="L33" s="28">
        <v>197.1</v>
      </c>
      <c r="M33" s="28">
        <v>70.959159999999997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128.5</v>
      </c>
      <c r="D34" s="37">
        <v>128.83333333333334</v>
      </c>
      <c r="E34" s="37">
        <v>127.66666666666669</v>
      </c>
      <c r="F34" s="37">
        <v>126.83333333333334</v>
      </c>
      <c r="G34" s="37">
        <v>125.66666666666669</v>
      </c>
      <c r="H34" s="37">
        <v>129.66666666666669</v>
      </c>
      <c r="I34" s="37">
        <v>130.83333333333337</v>
      </c>
      <c r="J34" s="37">
        <v>131.66666666666669</v>
      </c>
      <c r="K34" s="28">
        <v>130</v>
      </c>
      <c r="L34" s="28">
        <v>128</v>
      </c>
      <c r="M34" s="28">
        <v>79.857140000000001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3158.25</v>
      </c>
      <c r="D35" s="37">
        <v>3139.5666666666671</v>
      </c>
      <c r="E35" s="37">
        <v>3104.733333333334</v>
      </c>
      <c r="F35" s="37">
        <v>3051.2166666666672</v>
      </c>
      <c r="G35" s="37">
        <v>3016.3833333333341</v>
      </c>
      <c r="H35" s="37">
        <v>3193.0833333333339</v>
      </c>
      <c r="I35" s="37">
        <v>3227.916666666667</v>
      </c>
      <c r="J35" s="37">
        <v>3281.4333333333338</v>
      </c>
      <c r="K35" s="28">
        <v>3174.4</v>
      </c>
      <c r="L35" s="28">
        <v>3086.05</v>
      </c>
      <c r="M35" s="28">
        <v>10.69035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2119.9499999999998</v>
      </c>
      <c r="D36" s="37">
        <v>2135</v>
      </c>
      <c r="E36" s="37">
        <v>2097</v>
      </c>
      <c r="F36" s="37">
        <v>2074.0500000000002</v>
      </c>
      <c r="G36" s="37">
        <v>2036.0500000000002</v>
      </c>
      <c r="H36" s="37">
        <v>2157.9499999999998</v>
      </c>
      <c r="I36" s="37">
        <v>2195.9499999999998</v>
      </c>
      <c r="J36" s="37">
        <v>2218.8999999999996</v>
      </c>
      <c r="K36" s="28">
        <v>2173</v>
      </c>
      <c r="L36" s="28">
        <v>2112.0500000000002</v>
      </c>
      <c r="M36" s="28">
        <v>2.2302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674</v>
      </c>
      <c r="D37" s="37">
        <v>673.4</v>
      </c>
      <c r="E37" s="37">
        <v>669.69999999999993</v>
      </c>
      <c r="F37" s="37">
        <v>665.4</v>
      </c>
      <c r="G37" s="37">
        <v>661.69999999999993</v>
      </c>
      <c r="H37" s="37">
        <v>677.69999999999993</v>
      </c>
      <c r="I37" s="37">
        <v>681.4</v>
      </c>
      <c r="J37" s="37">
        <v>685.69999999999993</v>
      </c>
      <c r="K37" s="28">
        <v>677.1</v>
      </c>
      <c r="L37" s="28">
        <v>669.1</v>
      </c>
      <c r="M37" s="28">
        <v>6.2496299999999998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4030.25</v>
      </c>
      <c r="D38" s="37">
        <v>4041.75</v>
      </c>
      <c r="E38" s="37">
        <v>4003.5</v>
      </c>
      <c r="F38" s="37">
        <v>3976.75</v>
      </c>
      <c r="G38" s="37">
        <v>3938.5</v>
      </c>
      <c r="H38" s="37">
        <v>4068.5</v>
      </c>
      <c r="I38" s="37">
        <v>4106.75</v>
      </c>
      <c r="J38" s="37">
        <v>4133.5</v>
      </c>
      <c r="K38" s="28">
        <v>4080</v>
      </c>
      <c r="L38" s="28">
        <v>4015</v>
      </c>
      <c r="M38" s="28">
        <v>2.0919599999999998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801.8</v>
      </c>
      <c r="D39" s="37">
        <v>798.7833333333333</v>
      </c>
      <c r="E39" s="37">
        <v>793.56666666666661</v>
      </c>
      <c r="F39" s="37">
        <v>785.33333333333326</v>
      </c>
      <c r="G39" s="37">
        <v>780.11666666666656</v>
      </c>
      <c r="H39" s="37">
        <v>807.01666666666665</v>
      </c>
      <c r="I39" s="37">
        <v>812.23333333333335</v>
      </c>
      <c r="J39" s="37">
        <v>820.4666666666667</v>
      </c>
      <c r="K39" s="28">
        <v>804</v>
      </c>
      <c r="L39" s="28">
        <v>790.55</v>
      </c>
      <c r="M39" s="28">
        <v>68.516149999999996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3702.35</v>
      </c>
      <c r="D40" s="37">
        <v>3707.3166666666671</v>
      </c>
      <c r="E40" s="37">
        <v>3675.1333333333341</v>
      </c>
      <c r="F40" s="37">
        <v>3647.916666666667</v>
      </c>
      <c r="G40" s="37">
        <v>3615.733333333334</v>
      </c>
      <c r="H40" s="37">
        <v>3734.5333333333342</v>
      </c>
      <c r="I40" s="37">
        <v>3766.7166666666676</v>
      </c>
      <c r="J40" s="37">
        <v>3793.9333333333343</v>
      </c>
      <c r="K40" s="28">
        <v>3739.5</v>
      </c>
      <c r="L40" s="28">
        <v>3680.1</v>
      </c>
      <c r="M40" s="28">
        <v>2.1647500000000002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7138.1</v>
      </c>
      <c r="D41" s="37">
        <v>7124.1333333333341</v>
      </c>
      <c r="E41" s="37">
        <v>7061.2666666666682</v>
      </c>
      <c r="F41" s="37">
        <v>6984.4333333333343</v>
      </c>
      <c r="G41" s="37">
        <v>6921.5666666666684</v>
      </c>
      <c r="H41" s="37">
        <v>7200.9666666666681</v>
      </c>
      <c r="I41" s="37">
        <v>7263.8333333333348</v>
      </c>
      <c r="J41" s="37">
        <v>7340.6666666666679</v>
      </c>
      <c r="K41" s="28">
        <v>7187</v>
      </c>
      <c r="L41" s="28">
        <v>7047.3</v>
      </c>
      <c r="M41" s="28">
        <v>8.7534299999999998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15835.75</v>
      </c>
      <c r="D42" s="37">
        <v>15816.466666666667</v>
      </c>
      <c r="E42" s="37">
        <v>15611.933333333334</v>
      </c>
      <c r="F42" s="37">
        <v>15388.116666666667</v>
      </c>
      <c r="G42" s="37">
        <v>15183.583333333334</v>
      </c>
      <c r="H42" s="37">
        <v>16040.283333333335</v>
      </c>
      <c r="I42" s="37">
        <v>16244.816666666668</v>
      </c>
      <c r="J42" s="37">
        <v>16468.633333333335</v>
      </c>
      <c r="K42" s="28">
        <v>16021</v>
      </c>
      <c r="L42" s="28">
        <v>15592.65</v>
      </c>
      <c r="M42" s="28">
        <v>2.3648899999999999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5343.8</v>
      </c>
      <c r="D43" s="37">
        <v>5325.0000000000009</v>
      </c>
      <c r="E43" s="37">
        <v>5235.6500000000015</v>
      </c>
      <c r="F43" s="37">
        <v>5127.5000000000009</v>
      </c>
      <c r="G43" s="37">
        <v>5038.1500000000015</v>
      </c>
      <c r="H43" s="37">
        <v>5433.1500000000015</v>
      </c>
      <c r="I43" s="37">
        <v>5522.5000000000018</v>
      </c>
      <c r="J43" s="37">
        <v>5630.6500000000015</v>
      </c>
      <c r="K43" s="28">
        <v>5414.35</v>
      </c>
      <c r="L43" s="28">
        <v>5216.8500000000004</v>
      </c>
      <c r="M43" s="28">
        <v>1.0350200000000001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2161.3000000000002</v>
      </c>
      <c r="D44" s="37">
        <v>2148.3666666666668</v>
      </c>
      <c r="E44" s="37">
        <v>2112.9833333333336</v>
      </c>
      <c r="F44" s="37">
        <v>2064.666666666667</v>
      </c>
      <c r="G44" s="37">
        <v>2029.2833333333338</v>
      </c>
      <c r="H44" s="37">
        <v>2196.6833333333334</v>
      </c>
      <c r="I44" s="37">
        <v>2232.0666666666666</v>
      </c>
      <c r="J44" s="37">
        <v>2280.3833333333332</v>
      </c>
      <c r="K44" s="28">
        <v>2183.75</v>
      </c>
      <c r="L44" s="28">
        <v>2100.0500000000002</v>
      </c>
      <c r="M44" s="28">
        <v>1.30115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336.4</v>
      </c>
      <c r="D45" s="37">
        <v>334.13333333333333</v>
      </c>
      <c r="E45" s="37">
        <v>328.26666666666665</v>
      </c>
      <c r="F45" s="37">
        <v>320.13333333333333</v>
      </c>
      <c r="G45" s="37">
        <v>314.26666666666665</v>
      </c>
      <c r="H45" s="37">
        <v>342.26666666666665</v>
      </c>
      <c r="I45" s="37">
        <v>348.13333333333333</v>
      </c>
      <c r="J45" s="37">
        <v>356.26666666666665</v>
      </c>
      <c r="K45" s="28">
        <v>340</v>
      </c>
      <c r="L45" s="28">
        <v>326</v>
      </c>
      <c r="M45" s="28">
        <v>110.12408000000001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113.9</v>
      </c>
      <c r="D46" s="37">
        <v>113.8</v>
      </c>
      <c r="E46" s="37">
        <v>113.1</v>
      </c>
      <c r="F46" s="37">
        <v>112.3</v>
      </c>
      <c r="G46" s="37">
        <v>111.6</v>
      </c>
      <c r="H46" s="37">
        <v>114.6</v>
      </c>
      <c r="I46" s="37">
        <v>115.30000000000001</v>
      </c>
      <c r="J46" s="37">
        <v>116.1</v>
      </c>
      <c r="K46" s="28">
        <v>114.5</v>
      </c>
      <c r="L46" s="28">
        <v>113</v>
      </c>
      <c r="M46" s="28">
        <v>199.21165999999999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50.05</v>
      </c>
      <c r="D47" s="37">
        <v>50.04999999999999</v>
      </c>
      <c r="E47" s="37">
        <v>49.799999999999983</v>
      </c>
      <c r="F47" s="37">
        <v>49.54999999999999</v>
      </c>
      <c r="G47" s="37">
        <v>49.299999999999983</v>
      </c>
      <c r="H47" s="37">
        <v>50.299999999999983</v>
      </c>
      <c r="I47" s="37">
        <v>50.55</v>
      </c>
      <c r="J47" s="37">
        <v>50.799999999999983</v>
      </c>
      <c r="K47" s="28">
        <v>50.3</v>
      </c>
      <c r="L47" s="28">
        <v>49.8</v>
      </c>
      <c r="M47" s="28">
        <v>17.331959999999999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1948.4</v>
      </c>
      <c r="D48" s="37">
        <v>1946.55</v>
      </c>
      <c r="E48" s="37">
        <v>1926.85</v>
      </c>
      <c r="F48" s="37">
        <v>1905.3</v>
      </c>
      <c r="G48" s="37">
        <v>1885.6</v>
      </c>
      <c r="H48" s="37">
        <v>1968.1</v>
      </c>
      <c r="I48" s="37">
        <v>1987.8000000000002</v>
      </c>
      <c r="J48" s="37">
        <v>2009.35</v>
      </c>
      <c r="K48" s="28">
        <v>1966.25</v>
      </c>
      <c r="L48" s="28">
        <v>1925</v>
      </c>
      <c r="M48" s="28">
        <v>2.9693100000000001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715.05</v>
      </c>
      <c r="D49" s="37">
        <v>717.69999999999993</v>
      </c>
      <c r="E49" s="37">
        <v>709.39999999999986</v>
      </c>
      <c r="F49" s="37">
        <v>703.74999999999989</v>
      </c>
      <c r="G49" s="37">
        <v>695.44999999999982</v>
      </c>
      <c r="H49" s="37">
        <v>723.34999999999991</v>
      </c>
      <c r="I49" s="37">
        <v>731.64999999999986</v>
      </c>
      <c r="J49" s="37">
        <v>737.3</v>
      </c>
      <c r="K49" s="28">
        <v>726</v>
      </c>
      <c r="L49" s="28">
        <v>712.05</v>
      </c>
      <c r="M49" s="28">
        <v>5.5979099999999997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252.9</v>
      </c>
      <c r="D50" s="37">
        <v>254.5</v>
      </c>
      <c r="E50" s="37">
        <v>250.3</v>
      </c>
      <c r="F50" s="37">
        <v>247.70000000000002</v>
      </c>
      <c r="G50" s="37">
        <v>243.50000000000003</v>
      </c>
      <c r="H50" s="37">
        <v>257.10000000000002</v>
      </c>
      <c r="I50" s="37">
        <v>261.30000000000007</v>
      </c>
      <c r="J50" s="37">
        <v>263.89999999999998</v>
      </c>
      <c r="K50" s="28">
        <v>258.7</v>
      </c>
      <c r="L50" s="28">
        <v>251.9</v>
      </c>
      <c r="M50" s="28">
        <v>107.00830999999999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738.8</v>
      </c>
      <c r="D51" s="37">
        <v>739.9</v>
      </c>
      <c r="E51" s="37">
        <v>729.9</v>
      </c>
      <c r="F51" s="37">
        <v>721</v>
      </c>
      <c r="G51" s="37">
        <v>711</v>
      </c>
      <c r="H51" s="37">
        <v>748.8</v>
      </c>
      <c r="I51" s="37">
        <v>758.8</v>
      </c>
      <c r="J51" s="37">
        <v>767.69999999999993</v>
      </c>
      <c r="K51" s="28">
        <v>749.9</v>
      </c>
      <c r="L51" s="28">
        <v>731</v>
      </c>
      <c r="M51" s="28">
        <v>12.6614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54.7</v>
      </c>
      <c r="D52" s="37">
        <v>54.616666666666674</v>
      </c>
      <c r="E52" s="37">
        <v>54.133333333333347</v>
      </c>
      <c r="F52" s="37">
        <v>53.56666666666667</v>
      </c>
      <c r="G52" s="37">
        <v>53.083333333333343</v>
      </c>
      <c r="H52" s="37">
        <v>55.183333333333351</v>
      </c>
      <c r="I52" s="37">
        <v>55.666666666666671</v>
      </c>
      <c r="J52" s="37">
        <v>56.233333333333356</v>
      </c>
      <c r="K52" s="28">
        <v>55.1</v>
      </c>
      <c r="L52" s="28">
        <v>54.05</v>
      </c>
      <c r="M52" s="28">
        <v>185.20813999999999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397.7</v>
      </c>
      <c r="D53" s="37">
        <v>395.5</v>
      </c>
      <c r="E53" s="37">
        <v>392.2</v>
      </c>
      <c r="F53" s="37">
        <v>386.7</v>
      </c>
      <c r="G53" s="37">
        <v>383.4</v>
      </c>
      <c r="H53" s="37">
        <v>401</v>
      </c>
      <c r="I53" s="37">
        <v>404.29999999999995</v>
      </c>
      <c r="J53" s="37">
        <v>409.8</v>
      </c>
      <c r="K53" s="28">
        <v>398.8</v>
      </c>
      <c r="L53" s="28">
        <v>390</v>
      </c>
      <c r="M53" s="28">
        <v>79.778459999999995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735.75</v>
      </c>
      <c r="D54" s="37">
        <v>736.55000000000007</v>
      </c>
      <c r="E54" s="37">
        <v>729.20000000000016</v>
      </c>
      <c r="F54" s="37">
        <v>722.65000000000009</v>
      </c>
      <c r="G54" s="37">
        <v>715.30000000000018</v>
      </c>
      <c r="H54" s="37">
        <v>743.10000000000014</v>
      </c>
      <c r="I54" s="37">
        <v>750.45</v>
      </c>
      <c r="J54" s="37">
        <v>757.00000000000011</v>
      </c>
      <c r="K54" s="28">
        <v>743.9</v>
      </c>
      <c r="L54" s="28">
        <v>730</v>
      </c>
      <c r="M54" s="28">
        <v>61.118299999999998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373.95</v>
      </c>
      <c r="D55" s="37">
        <v>365.85000000000008</v>
      </c>
      <c r="E55" s="37">
        <v>356.70000000000016</v>
      </c>
      <c r="F55" s="37">
        <v>339.4500000000001</v>
      </c>
      <c r="G55" s="37">
        <v>330.30000000000018</v>
      </c>
      <c r="H55" s="37">
        <v>383.10000000000014</v>
      </c>
      <c r="I55" s="37">
        <v>392.25000000000011</v>
      </c>
      <c r="J55" s="37">
        <v>409.50000000000011</v>
      </c>
      <c r="K55" s="28">
        <v>375</v>
      </c>
      <c r="L55" s="28">
        <v>348.6</v>
      </c>
      <c r="M55" s="28">
        <v>89.656030000000001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14637.45</v>
      </c>
      <c r="D56" s="37">
        <v>14569.449999999999</v>
      </c>
      <c r="E56" s="37">
        <v>14487.999999999998</v>
      </c>
      <c r="F56" s="37">
        <v>14338.55</v>
      </c>
      <c r="G56" s="37">
        <v>14257.099999999999</v>
      </c>
      <c r="H56" s="37">
        <v>14718.899999999998</v>
      </c>
      <c r="I56" s="37">
        <v>14800.349999999999</v>
      </c>
      <c r="J56" s="37">
        <v>14949.799999999997</v>
      </c>
      <c r="K56" s="28">
        <v>14650.9</v>
      </c>
      <c r="L56" s="28">
        <v>14420</v>
      </c>
      <c r="M56" s="28">
        <v>0.10746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3359.9</v>
      </c>
      <c r="D57" s="37">
        <v>3334.75</v>
      </c>
      <c r="E57" s="37">
        <v>3299.55</v>
      </c>
      <c r="F57" s="37">
        <v>3239.2000000000003</v>
      </c>
      <c r="G57" s="37">
        <v>3204.0000000000005</v>
      </c>
      <c r="H57" s="37">
        <v>3395.1</v>
      </c>
      <c r="I57" s="37">
        <v>3430.2999999999997</v>
      </c>
      <c r="J57" s="37">
        <v>3490.6499999999996</v>
      </c>
      <c r="K57" s="28">
        <v>3369.95</v>
      </c>
      <c r="L57" s="28">
        <v>3274.4</v>
      </c>
      <c r="M57" s="28">
        <v>1.5220499999999999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844.35</v>
      </c>
      <c r="D58" s="37">
        <v>847.9666666666667</v>
      </c>
      <c r="E58" s="37">
        <v>833.13333333333344</v>
      </c>
      <c r="F58" s="37">
        <v>821.91666666666674</v>
      </c>
      <c r="G58" s="37">
        <v>807.08333333333348</v>
      </c>
      <c r="H58" s="37">
        <v>859.18333333333339</v>
      </c>
      <c r="I58" s="37">
        <v>874.01666666666665</v>
      </c>
      <c r="J58" s="37">
        <v>885.23333333333335</v>
      </c>
      <c r="K58" s="28">
        <v>862.8</v>
      </c>
      <c r="L58" s="28">
        <v>836.75</v>
      </c>
      <c r="M58" s="28">
        <v>2.4255100000000001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238</v>
      </c>
      <c r="D59" s="37">
        <v>237.25</v>
      </c>
      <c r="E59" s="37">
        <v>236</v>
      </c>
      <c r="F59" s="37">
        <v>234</v>
      </c>
      <c r="G59" s="37">
        <v>232.75</v>
      </c>
      <c r="H59" s="37">
        <v>239.25</v>
      </c>
      <c r="I59" s="37">
        <v>240.5</v>
      </c>
      <c r="J59" s="37">
        <v>242.5</v>
      </c>
      <c r="K59" s="28">
        <v>238.5</v>
      </c>
      <c r="L59" s="28">
        <v>235.25</v>
      </c>
      <c r="M59" s="28">
        <v>40.48997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107.05</v>
      </c>
      <c r="D60" s="37">
        <v>106.8</v>
      </c>
      <c r="E60" s="37">
        <v>105.39999999999999</v>
      </c>
      <c r="F60" s="37">
        <v>103.75</v>
      </c>
      <c r="G60" s="37">
        <v>102.35</v>
      </c>
      <c r="H60" s="37">
        <v>108.44999999999999</v>
      </c>
      <c r="I60" s="37">
        <v>109.85</v>
      </c>
      <c r="J60" s="37">
        <v>111.49999999999999</v>
      </c>
      <c r="K60" s="28">
        <v>108.2</v>
      </c>
      <c r="L60" s="28">
        <v>105.15</v>
      </c>
      <c r="M60" s="28">
        <v>17.555389999999999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720.55</v>
      </c>
      <c r="D61" s="37">
        <v>719.2166666666667</v>
      </c>
      <c r="E61" s="37">
        <v>712.43333333333339</v>
      </c>
      <c r="F61" s="37">
        <v>704.31666666666672</v>
      </c>
      <c r="G61" s="37">
        <v>697.53333333333342</v>
      </c>
      <c r="H61" s="37">
        <v>727.33333333333337</v>
      </c>
      <c r="I61" s="37">
        <v>734.11666666666667</v>
      </c>
      <c r="J61" s="37">
        <v>742.23333333333335</v>
      </c>
      <c r="K61" s="28">
        <v>726</v>
      </c>
      <c r="L61" s="28">
        <v>711.1</v>
      </c>
      <c r="M61" s="28">
        <v>16.76681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998.55</v>
      </c>
      <c r="D62" s="37">
        <v>1005.0833333333334</v>
      </c>
      <c r="E62" s="37">
        <v>990.16666666666674</v>
      </c>
      <c r="F62" s="37">
        <v>981.78333333333342</v>
      </c>
      <c r="G62" s="37">
        <v>966.86666666666679</v>
      </c>
      <c r="H62" s="37">
        <v>1013.4666666666667</v>
      </c>
      <c r="I62" s="37">
        <v>1028.3833333333334</v>
      </c>
      <c r="J62" s="37">
        <v>1036.7666666666667</v>
      </c>
      <c r="K62" s="28">
        <v>1020</v>
      </c>
      <c r="L62" s="28">
        <v>996.7</v>
      </c>
      <c r="M62" s="28">
        <v>15.26774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137.44999999999999</v>
      </c>
      <c r="D63" s="37">
        <v>136.48333333333332</v>
      </c>
      <c r="E63" s="37">
        <v>134.61666666666665</v>
      </c>
      <c r="F63" s="37">
        <v>131.78333333333333</v>
      </c>
      <c r="G63" s="37">
        <v>129.91666666666666</v>
      </c>
      <c r="H63" s="37">
        <v>139.31666666666663</v>
      </c>
      <c r="I63" s="37">
        <v>141.18333333333331</v>
      </c>
      <c r="J63" s="37">
        <v>144.01666666666662</v>
      </c>
      <c r="K63" s="28">
        <v>138.35</v>
      </c>
      <c r="L63" s="28">
        <v>133.65</v>
      </c>
      <c r="M63" s="28">
        <v>9.4305900000000005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206.9</v>
      </c>
      <c r="D64" s="37">
        <v>205.26666666666665</v>
      </c>
      <c r="E64" s="37">
        <v>202.6333333333333</v>
      </c>
      <c r="F64" s="37">
        <v>198.36666666666665</v>
      </c>
      <c r="G64" s="37">
        <v>195.73333333333329</v>
      </c>
      <c r="H64" s="37">
        <v>209.5333333333333</v>
      </c>
      <c r="I64" s="37">
        <v>212.16666666666663</v>
      </c>
      <c r="J64" s="37">
        <v>216.43333333333331</v>
      </c>
      <c r="K64" s="28">
        <v>207.9</v>
      </c>
      <c r="L64" s="28">
        <v>201</v>
      </c>
      <c r="M64" s="28">
        <v>436.83145000000002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4093.05</v>
      </c>
      <c r="D65" s="37">
        <v>4063.65</v>
      </c>
      <c r="E65" s="37">
        <v>4020.4000000000005</v>
      </c>
      <c r="F65" s="37">
        <v>3947.7500000000005</v>
      </c>
      <c r="G65" s="37">
        <v>3904.5000000000009</v>
      </c>
      <c r="H65" s="37">
        <v>4136.3</v>
      </c>
      <c r="I65" s="37">
        <v>4179.5499999999993</v>
      </c>
      <c r="J65" s="37">
        <v>4252.2</v>
      </c>
      <c r="K65" s="28">
        <v>4106.8999999999996</v>
      </c>
      <c r="L65" s="28">
        <v>3991</v>
      </c>
      <c r="M65" s="28">
        <v>2.9195799999999998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1556.95</v>
      </c>
      <c r="D66" s="37">
        <v>1549.5833333333333</v>
      </c>
      <c r="E66" s="37">
        <v>1537.4166666666665</v>
      </c>
      <c r="F66" s="37">
        <v>1517.8833333333332</v>
      </c>
      <c r="G66" s="37">
        <v>1505.7166666666665</v>
      </c>
      <c r="H66" s="37">
        <v>1569.1166666666666</v>
      </c>
      <c r="I66" s="37">
        <v>1581.2833333333331</v>
      </c>
      <c r="J66" s="37">
        <v>1600.8166666666666</v>
      </c>
      <c r="K66" s="28">
        <v>1561.75</v>
      </c>
      <c r="L66" s="28">
        <v>1530.05</v>
      </c>
      <c r="M66" s="28">
        <v>3.89662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656.8</v>
      </c>
      <c r="D67" s="37">
        <v>657.61666666666667</v>
      </c>
      <c r="E67" s="37">
        <v>648.63333333333333</v>
      </c>
      <c r="F67" s="37">
        <v>640.4666666666667</v>
      </c>
      <c r="G67" s="37">
        <v>631.48333333333335</v>
      </c>
      <c r="H67" s="37">
        <v>665.7833333333333</v>
      </c>
      <c r="I67" s="37">
        <v>674.76666666666665</v>
      </c>
      <c r="J67" s="37">
        <v>682.93333333333328</v>
      </c>
      <c r="K67" s="28">
        <v>666.6</v>
      </c>
      <c r="L67" s="28">
        <v>649.45000000000005</v>
      </c>
      <c r="M67" s="28">
        <v>9.6963100000000004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838.95</v>
      </c>
      <c r="D68" s="37">
        <v>838.1</v>
      </c>
      <c r="E68" s="37">
        <v>821.2</v>
      </c>
      <c r="F68" s="37">
        <v>803.45</v>
      </c>
      <c r="G68" s="37">
        <v>786.55000000000007</v>
      </c>
      <c r="H68" s="37">
        <v>855.85</v>
      </c>
      <c r="I68" s="37">
        <v>872.74999999999989</v>
      </c>
      <c r="J68" s="37">
        <v>890.5</v>
      </c>
      <c r="K68" s="28">
        <v>855</v>
      </c>
      <c r="L68" s="28">
        <v>820.35</v>
      </c>
      <c r="M68" s="28">
        <v>6.2283200000000001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380.8</v>
      </c>
      <c r="D69" s="37">
        <v>382.40000000000003</v>
      </c>
      <c r="E69" s="37">
        <v>377.90000000000009</v>
      </c>
      <c r="F69" s="37">
        <v>375.00000000000006</v>
      </c>
      <c r="G69" s="37">
        <v>370.50000000000011</v>
      </c>
      <c r="H69" s="37">
        <v>385.30000000000007</v>
      </c>
      <c r="I69" s="37">
        <v>389.79999999999995</v>
      </c>
      <c r="J69" s="37">
        <v>392.70000000000005</v>
      </c>
      <c r="K69" s="28">
        <v>386.9</v>
      </c>
      <c r="L69" s="28">
        <v>379.5</v>
      </c>
      <c r="M69" s="28">
        <v>30.737210000000001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1090.75</v>
      </c>
      <c r="D70" s="37">
        <v>1094.2333333333333</v>
      </c>
      <c r="E70" s="37">
        <v>1075.1666666666667</v>
      </c>
      <c r="F70" s="37">
        <v>1059.5833333333335</v>
      </c>
      <c r="G70" s="37">
        <v>1040.5166666666669</v>
      </c>
      <c r="H70" s="37">
        <v>1109.8166666666666</v>
      </c>
      <c r="I70" s="37">
        <v>1128.8833333333332</v>
      </c>
      <c r="J70" s="37">
        <v>1144.4666666666665</v>
      </c>
      <c r="K70" s="28">
        <v>1113.3</v>
      </c>
      <c r="L70" s="28">
        <v>1078.6500000000001</v>
      </c>
      <c r="M70" s="28">
        <v>6.1901599999999997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389.85</v>
      </c>
      <c r="D71" s="37">
        <v>386.63333333333338</v>
      </c>
      <c r="E71" s="37">
        <v>382.41666666666674</v>
      </c>
      <c r="F71" s="37">
        <v>374.98333333333335</v>
      </c>
      <c r="G71" s="37">
        <v>370.76666666666671</v>
      </c>
      <c r="H71" s="37">
        <v>394.06666666666678</v>
      </c>
      <c r="I71" s="37">
        <v>398.28333333333336</v>
      </c>
      <c r="J71" s="37">
        <v>405.71666666666681</v>
      </c>
      <c r="K71" s="28">
        <v>390.85</v>
      </c>
      <c r="L71" s="28">
        <v>379.2</v>
      </c>
      <c r="M71" s="28">
        <v>39.357460000000003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561.85</v>
      </c>
      <c r="D72" s="37">
        <v>558.54999999999995</v>
      </c>
      <c r="E72" s="37">
        <v>554.09999999999991</v>
      </c>
      <c r="F72" s="37">
        <v>546.34999999999991</v>
      </c>
      <c r="G72" s="37">
        <v>541.89999999999986</v>
      </c>
      <c r="H72" s="37">
        <v>566.29999999999995</v>
      </c>
      <c r="I72" s="37">
        <v>570.75</v>
      </c>
      <c r="J72" s="37">
        <v>578.5</v>
      </c>
      <c r="K72" s="28">
        <v>563</v>
      </c>
      <c r="L72" s="28">
        <v>550.79999999999995</v>
      </c>
      <c r="M72" s="28">
        <v>12.9368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1613.25</v>
      </c>
      <c r="D73" s="37">
        <v>1611.0833333333333</v>
      </c>
      <c r="E73" s="37">
        <v>1597.1666666666665</v>
      </c>
      <c r="F73" s="37">
        <v>1581.0833333333333</v>
      </c>
      <c r="G73" s="37">
        <v>1567.1666666666665</v>
      </c>
      <c r="H73" s="37">
        <v>1627.1666666666665</v>
      </c>
      <c r="I73" s="37">
        <v>1641.083333333333</v>
      </c>
      <c r="J73" s="37">
        <v>1657.1666666666665</v>
      </c>
      <c r="K73" s="28">
        <v>1625</v>
      </c>
      <c r="L73" s="28">
        <v>1595</v>
      </c>
      <c r="M73" s="28">
        <v>0.80366000000000004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2290.85</v>
      </c>
      <c r="D74" s="37">
        <v>2272.9333333333334</v>
      </c>
      <c r="E74" s="37">
        <v>2243.6166666666668</v>
      </c>
      <c r="F74" s="37">
        <v>2196.3833333333332</v>
      </c>
      <c r="G74" s="37">
        <v>2167.0666666666666</v>
      </c>
      <c r="H74" s="37">
        <v>2320.166666666667</v>
      </c>
      <c r="I74" s="37">
        <v>2349.4833333333336</v>
      </c>
      <c r="J74" s="37">
        <v>2396.7166666666672</v>
      </c>
      <c r="K74" s="28">
        <v>2302.25</v>
      </c>
      <c r="L74" s="28">
        <v>2225.6999999999998</v>
      </c>
      <c r="M74" s="28">
        <v>5.5991999999999997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62.5</v>
      </c>
      <c r="D75" s="37">
        <v>63.5</v>
      </c>
      <c r="E75" s="37">
        <v>61</v>
      </c>
      <c r="F75" s="37">
        <v>59.5</v>
      </c>
      <c r="G75" s="37">
        <v>57</v>
      </c>
      <c r="H75" s="37">
        <v>65</v>
      </c>
      <c r="I75" s="37">
        <v>67.5</v>
      </c>
      <c r="J75" s="37">
        <v>69</v>
      </c>
      <c r="K75" s="28">
        <v>66</v>
      </c>
      <c r="L75" s="28">
        <v>62</v>
      </c>
      <c r="M75" s="28">
        <v>53.890639999999998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4529.05</v>
      </c>
      <c r="D76" s="37">
        <v>4504.0333333333328</v>
      </c>
      <c r="E76" s="37">
        <v>4458.0666666666657</v>
      </c>
      <c r="F76" s="37">
        <v>4387.083333333333</v>
      </c>
      <c r="G76" s="37">
        <v>4341.1166666666659</v>
      </c>
      <c r="H76" s="37">
        <v>4575.0166666666655</v>
      </c>
      <c r="I76" s="37">
        <v>4620.9833333333327</v>
      </c>
      <c r="J76" s="37">
        <v>4691.9666666666653</v>
      </c>
      <c r="K76" s="28">
        <v>4550</v>
      </c>
      <c r="L76" s="28">
        <v>4433.05</v>
      </c>
      <c r="M76" s="28">
        <v>3.7709999999999999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4294.6499999999996</v>
      </c>
      <c r="D77" s="37">
        <v>4281.6666666666661</v>
      </c>
      <c r="E77" s="37">
        <v>4254.6333333333323</v>
      </c>
      <c r="F77" s="37">
        <v>4214.6166666666659</v>
      </c>
      <c r="G77" s="37">
        <v>4187.5833333333321</v>
      </c>
      <c r="H77" s="37">
        <v>4321.6833333333325</v>
      </c>
      <c r="I77" s="37">
        <v>4348.7166666666653</v>
      </c>
      <c r="J77" s="37">
        <v>4388.7333333333327</v>
      </c>
      <c r="K77" s="28">
        <v>4308.7</v>
      </c>
      <c r="L77" s="28">
        <v>4241.6499999999996</v>
      </c>
      <c r="M77" s="28">
        <v>1.28861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2780.55</v>
      </c>
      <c r="D78" s="37">
        <v>2785.15</v>
      </c>
      <c r="E78" s="37">
        <v>2750.3500000000004</v>
      </c>
      <c r="F78" s="37">
        <v>2720.15</v>
      </c>
      <c r="G78" s="37">
        <v>2685.3500000000004</v>
      </c>
      <c r="H78" s="37">
        <v>2815.3500000000004</v>
      </c>
      <c r="I78" s="37">
        <v>2850.1500000000005</v>
      </c>
      <c r="J78" s="37">
        <v>2880.3500000000004</v>
      </c>
      <c r="K78" s="28">
        <v>2819.95</v>
      </c>
      <c r="L78" s="28">
        <v>2754.95</v>
      </c>
      <c r="M78" s="28">
        <v>3.1261999999999999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4320.3</v>
      </c>
      <c r="D79" s="37">
        <v>4327.2833333333338</v>
      </c>
      <c r="E79" s="37">
        <v>4303.0166666666673</v>
      </c>
      <c r="F79" s="37">
        <v>4285.7333333333336</v>
      </c>
      <c r="G79" s="37">
        <v>4261.4666666666672</v>
      </c>
      <c r="H79" s="37">
        <v>4344.5666666666675</v>
      </c>
      <c r="I79" s="37">
        <v>4368.8333333333339</v>
      </c>
      <c r="J79" s="37">
        <v>4386.1166666666677</v>
      </c>
      <c r="K79" s="28">
        <v>4351.55</v>
      </c>
      <c r="L79" s="28">
        <v>4310</v>
      </c>
      <c r="M79" s="28">
        <v>3.9443600000000001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2651.5</v>
      </c>
      <c r="D80" s="37">
        <v>2622.5499999999997</v>
      </c>
      <c r="E80" s="37">
        <v>2570.6499999999996</v>
      </c>
      <c r="F80" s="37">
        <v>2489.7999999999997</v>
      </c>
      <c r="G80" s="37">
        <v>2437.8999999999996</v>
      </c>
      <c r="H80" s="37">
        <v>2703.3999999999996</v>
      </c>
      <c r="I80" s="37">
        <v>2755.3</v>
      </c>
      <c r="J80" s="37">
        <v>2836.1499999999996</v>
      </c>
      <c r="K80" s="28">
        <v>2674.45</v>
      </c>
      <c r="L80" s="28">
        <v>2541.6999999999998</v>
      </c>
      <c r="M80" s="28">
        <v>10.90334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468.15</v>
      </c>
      <c r="D81" s="37">
        <v>470.59999999999997</v>
      </c>
      <c r="E81" s="37">
        <v>462.54999999999995</v>
      </c>
      <c r="F81" s="37">
        <v>456.95</v>
      </c>
      <c r="G81" s="37">
        <v>448.9</v>
      </c>
      <c r="H81" s="37">
        <v>476.19999999999993</v>
      </c>
      <c r="I81" s="37">
        <v>484.25</v>
      </c>
      <c r="J81" s="37">
        <v>489.84999999999991</v>
      </c>
      <c r="K81" s="28">
        <v>478.65</v>
      </c>
      <c r="L81" s="28">
        <v>465</v>
      </c>
      <c r="M81" s="28">
        <v>2.3136700000000001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1181.6500000000001</v>
      </c>
      <c r="D82" s="37">
        <v>1176.4833333333333</v>
      </c>
      <c r="E82" s="37">
        <v>1163.0166666666667</v>
      </c>
      <c r="F82" s="37">
        <v>1144.3833333333332</v>
      </c>
      <c r="G82" s="37">
        <v>1130.9166666666665</v>
      </c>
      <c r="H82" s="37">
        <v>1195.1166666666668</v>
      </c>
      <c r="I82" s="37">
        <v>1208.5833333333335</v>
      </c>
      <c r="J82" s="37">
        <v>1227.2166666666669</v>
      </c>
      <c r="K82" s="28">
        <v>1189.95</v>
      </c>
      <c r="L82" s="28">
        <v>1157.8499999999999</v>
      </c>
      <c r="M82" s="28">
        <v>0.3377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1587.05</v>
      </c>
      <c r="D83" s="37">
        <v>1568.6833333333334</v>
      </c>
      <c r="E83" s="37">
        <v>1547.3666666666668</v>
      </c>
      <c r="F83" s="37">
        <v>1507.6833333333334</v>
      </c>
      <c r="G83" s="37">
        <v>1486.3666666666668</v>
      </c>
      <c r="H83" s="37">
        <v>1608.3666666666668</v>
      </c>
      <c r="I83" s="37">
        <v>1629.6833333333334</v>
      </c>
      <c r="J83" s="37">
        <v>1669.3666666666668</v>
      </c>
      <c r="K83" s="28">
        <v>1590</v>
      </c>
      <c r="L83" s="28">
        <v>1529</v>
      </c>
      <c r="M83" s="28">
        <v>8.7842199999999995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156.44999999999999</v>
      </c>
      <c r="D84" s="37">
        <v>156.08333333333334</v>
      </c>
      <c r="E84" s="37">
        <v>155.36666666666667</v>
      </c>
      <c r="F84" s="37">
        <v>154.28333333333333</v>
      </c>
      <c r="G84" s="37">
        <v>153.56666666666666</v>
      </c>
      <c r="H84" s="37">
        <v>157.16666666666669</v>
      </c>
      <c r="I84" s="37">
        <v>157.88333333333333</v>
      </c>
      <c r="J84" s="37">
        <v>158.9666666666667</v>
      </c>
      <c r="K84" s="28">
        <v>156.80000000000001</v>
      </c>
      <c r="L84" s="28">
        <v>155</v>
      </c>
      <c r="M84" s="28">
        <v>15.319419999999999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96.6</v>
      </c>
      <c r="D85" s="37">
        <v>96.633333333333326</v>
      </c>
      <c r="E85" s="37">
        <v>95.966666666666654</v>
      </c>
      <c r="F85" s="37">
        <v>95.333333333333329</v>
      </c>
      <c r="G85" s="37">
        <v>94.666666666666657</v>
      </c>
      <c r="H85" s="37">
        <v>97.266666666666652</v>
      </c>
      <c r="I85" s="37">
        <v>97.933333333333337</v>
      </c>
      <c r="J85" s="37">
        <v>98.566666666666649</v>
      </c>
      <c r="K85" s="28">
        <v>97.3</v>
      </c>
      <c r="L85" s="28">
        <v>96</v>
      </c>
      <c r="M85" s="28">
        <v>101.30826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278.8</v>
      </c>
      <c r="D86" s="37">
        <v>276.88333333333338</v>
      </c>
      <c r="E86" s="37">
        <v>273.96666666666675</v>
      </c>
      <c r="F86" s="37">
        <v>269.13333333333338</v>
      </c>
      <c r="G86" s="37">
        <v>266.21666666666675</v>
      </c>
      <c r="H86" s="37">
        <v>281.71666666666675</v>
      </c>
      <c r="I86" s="37">
        <v>284.63333333333338</v>
      </c>
      <c r="J86" s="37">
        <v>289.46666666666675</v>
      </c>
      <c r="K86" s="28">
        <v>279.8</v>
      </c>
      <c r="L86" s="28">
        <v>272.05</v>
      </c>
      <c r="M86" s="28">
        <v>13.37223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164</v>
      </c>
      <c r="D87" s="37">
        <v>163.25</v>
      </c>
      <c r="E87" s="37">
        <v>161.25</v>
      </c>
      <c r="F87" s="37">
        <v>158.5</v>
      </c>
      <c r="G87" s="37">
        <v>156.5</v>
      </c>
      <c r="H87" s="37">
        <v>166</v>
      </c>
      <c r="I87" s="37">
        <v>168</v>
      </c>
      <c r="J87" s="37">
        <v>170.75</v>
      </c>
      <c r="K87" s="28">
        <v>165.25</v>
      </c>
      <c r="L87" s="28">
        <v>160.5</v>
      </c>
      <c r="M87" s="28">
        <v>173.80064999999999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38</v>
      </c>
      <c r="D88" s="37">
        <v>37.716666666666669</v>
      </c>
      <c r="E88" s="37">
        <v>37.283333333333339</v>
      </c>
      <c r="F88" s="37">
        <v>36.56666666666667</v>
      </c>
      <c r="G88" s="37">
        <v>36.13333333333334</v>
      </c>
      <c r="H88" s="37">
        <v>38.433333333333337</v>
      </c>
      <c r="I88" s="37">
        <v>38.866666666666674</v>
      </c>
      <c r="J88" s="37">
        <v>39.583333333333336</v>
      </c>
      <c r="K88" s="28">
        <v>38.15</v>
      </c>
      <c r="L88" s="28">
        <v>37</v>
      </c>
      <c r="M88" s="28">
        <v>84.19032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3448.7</v>
      </c>
      <c r="D89" s="37">
        <v>3406.4500000000003</v>
      </c>
      <c r="E89" s="37">
        <v>3253.5000000000005</v>
      </c>
      <c r="F89" s="37">
        <v>3058.3</v>
      </c>
      <c r="G89" s="37">
        <v>2905.3500000000004</v>
      </c>
      <c r="H89" s="37">
        <v>3601.6500000000005</v>
      </c>
      <c r="I89" s="37">
        <v>3754.6000000000004</v>
      </c>
      <c r="J89" s="37">
        <v>3949.8000000000006</v>
      </c>
      <c r="K89" s="28">
        <v>3559.4</v>
      </c>
      <c r="L89" s="28">
        <v>3211.25</v>
      </c>
      <c r="M89" s="28">
        <v>15.3101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453.6</v>
      </c>
      <c r="D90" s="37">
        <v>456.13333333333338</v>
      </c>
      <c r="E90" s="37">
        <v>449.76666666666677</v>
      </c>
      <c r="F90" s="37">
        <v>445.93333333333339</v>
      </c>
      <c r="G90" s="37">
        <v>439.56666666666678</v>
      </c>
      <c r="H90" s="37">
        <v>459.96666666666675</v>
      </c>
      <c r="I90" s="37">
        <v>466.33333333333343</v>
      </c>
      <c r="J90" s="37">
        <v>470.16666666666674</v>
      </c>
      <c r="K90" s="28">
        <v>462.5</v>
      </c>
      <c r="L90" s="28">
        <v>452.3</v>
      </c>
      <c r="M90" s="28">
        <v>5.0841200000000004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798</v>
      </c>
      <c r="D91" s="37">
        <v>801.38333333333321</v>
      </c>
      <c r="E91" s="37">
        <v>789.4166666666664</v>
      </c>
      <c r="F91" s="37">
        <v>780.83333333333314</v>
      </c>
      <c r="G91" s="37">
        <v>768.86666666666633</v>
      </c>
      <c r="H91" s="37">
        <v>809.96666666666647</v>
      </c>
      <c r="I91" s="37">
        <v>821.93333333333317</v>
      </c>
      <c r="J91" s="37">
        <v>830.51666666666654</v>
      </c>
      <c r="K91" s="28">
        <v>813.35</v>
      </c>
      <c r="L91" s="28">
        <v>792.8</v>
      </c>
      <c r="M91" s="28">
        <v>8.3219600000000007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502.1</v>
      </c>
      <c r="D92" s="37">
        <v>499.56666666666666</v>
      </c>
      <c r="E92" s="37">
        <v>493.38333333333333</v>
      </c>
      <c r="F92" s="37">
        <v>484.66666666666669</v>
      </c>
      <c r="G92" s="37">
        <v>478.48333333333335</v>
      </c>
      <c r="H92" s="37">
        <v>508.2833333333333</v>
      </c>
      <c r="I92" s="37">
        <v>514.46666666666658</v>
      </c>
      <c r="J92" s="37">
        <v>523.18333333333328</v>
      </c>
      <c r="K92" s="28">
        <v>505.75</v>
      </c>
      <c r="L92" s="28">
        <v>490.85</v>
      </c>
      <c r="M92" s="28">
        <v>1.8992899999999999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1593.9</v>
      </c>
      <c r="D93" s="37">
        <v>1594.1833333333334</v>
      </c>
      <c r="E93" s="37">
        <v>1582.4166666666667</v>
      </c>
      <c r="F93" s="37">
        <v>1570.9333333333334</v>
      </c>
      <c r="G93" s="37">
        <v>1559.1666666666667</v>
      </c>
      <c r="H93" s="37">
        <v>1605.6666666666667</v>
      </c>
      <c r="I93" s="37">
        <v>1617.4333333333332</v>
      </c>
      <c r="J93" s="37">
        <v>1628.9166666666667</v>
      </c>
      <c r="K93" s="28">
        <v>1605.95</v>
      </c>
      <c r="L93" s="28">
        <v>1582.7</v>
      </c>
      <c r="M93" s="28">
        <v>2.8459500000000002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1764.25</v>
      </c>
      <c r="D94" s="37">
        <v>1756.2333333333333</v>
      </c>
      <c r="E94" s="37">
        <v>1742.5166666666667</v>
      </c>
      <c r="F94" s="37">
        <v>1720.7833333333333</v>
      </c>
      <c r="G94" s="37">
        <v>1707.0666666666666</v>
      </c>
      <c r="H94" s="37">
        <v>1777.9666666666667</v>
      </c>
      <c r="I94" s="37">
        <v>1791.6833333333334</v>
      </c>
      <c r="J94" s="37">
        <v>1813.4166666666667</v>
      </c>
      <c r="K94" s="28">
        <v>1769.95</v>
      </c>
      <c r="L94" s="28">
        <v>1734.5</v>
      </c>
      <c r="M94" s="28">
        <v>7.0818599999999998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521.45000000000005</v>
      </c>
      <c r="D95" s="37">
        <v>520.11666666666667</v>
      </c>
      <c r="E95" s="37">
        <v>517.33333333333337</v>
      </c>
      <c r="F95" s="37">
        <v>513.2166666666667</v>
      </c>
      <c r="G95" s="37">
        <v>510.43333333333339</v>
      </c>
      <c r="H95" s="37">
        <v>524.23333333333335</v>
      </c>
      <c r="I95" s="37">
        <v>527.01666666666665</v>
      </c>
      <c r="J95" s="37">
        <v>531.13333333333333</v>
      </c>
      <c r="K95" s="28">
        <v>522.9</v>
      </c>
      <c r="L95" s="28">
        <v>516</v>
      </c>
      <c r="M95" s="28">
        <v>3.7005699999999999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278.7</v>
      </c>
      <c r="D96" s="37">
        <v>279.2833333333333</v>
      </c>
      <c r="E96" s="37">
        <v>275.96666666666658</v>
      </c>
      <c r="F96" s="37">
        <v>273.23333333333329</v>
      </c>
      <c r="G96" s="37">
        <v>269.91666666666657</v>
      </c>
      <c r="H96" s="37">
        <v>282.01666666666659</v>
      </c>
      <c r="I96" s="37">
        <v>285.33333333333331</v>
      </c>
      <c r="J96" s="37">
        <v>288.06666666666661</v>
      </c>
      <c r="K96" s="28">
        <v>282.60000000000002</v>
      </c>
      <c r="L96" s="28">
        <v>276.55</v>
      </c>
      <c r="M96" s="28">
        <v>4.7600699999999998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1099.2</v>
      </c>
      <c r="D97" s="37">
        <v>1095.1166666666666</v>
      </c>
      <c r="E97" s="37">
        <v>1085.1833333333332</v>
      </c>
      <c r="F97" s="37">
        <v>1071.1666666666665</v>
      </c>
      <c r="G97" s="37">
        <v>1061.2333333333331</v>
      </c>
      <c r="H97" s="37">
        <v>1109.1333333333332</v>
      </c>
      <c r="I97" s="37">
        <v>1119.0666666666666</v>
      </c>
      <c r="J97" s="37">
        <v>1133.0833333333333</v>
      </c>
      <c r="K97" s="28">
        <v>1105.05</v>
      </c>
      <c r="L97" s="28">
        <v>1081.0999999999999</v>
      </c>
      <c r="M97" s="28">
        <v>25.478480000000001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2092.75</v>
      </c>
      <c r="D98" s="37">
        <v>2097.4333333333334</v>
      </c>
      <c r="E98" s="37">
        <v>2079.8666666666668</v>
      </c>
      <c r="F98" s="37">
        <v>2066.9833333333336</v>
      </c>
      <c r="G98" s="37">
        <v>2049.416666666667</v>
      </c>
      <c r="H98" s="37">
        <v>2110.3166666666666</v>
      </c>
      <c r="I98" s="37">
        <v>2127.8833333333332</v>
      </c>
      <c r="J98" s="37">
        <v>2140.7666666666664</v>
      </c>
      <c r="K98" s="28">
        <v>2115</v>
      </c>
      <c r="L98" s="28">
        <v>2084.5500000000002</v>
      </c>
      <c r="M98" s="28">
        <v>4.1269099999999996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1374.35</v>
      </c>
      <c r="D99" s="37">
        <v>1369.1499999999999</v>
      </c>
      <c r="E99" s="37">
        <v>1358.4999999999998</v>
      </c>
      <c r="F99" s="37">
        <v>1342.6499999999999</v>
      </c>
      <c r="G99" s="37">
        <v>1331.9999999999998</v>
      </c>
      <c r="H99" s="37">
        <v>1384.9999999999998</v>
      </c>
      <c r="I99" s="37">
        <v>1395.6499999999999</v>
      </c>
      <c r="J99" s="37">
        <v>1411.4999999999998</v>
      </c>
      <c r="K99" s="28">
        <v>1379.8</v>
      </c>
      <c r="L99" s="28">
        <v>1353.3</v>
      </c>
      <c r="M99" s="28">
        <v>262.23135000000002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570.95000000000005</v>
      </c>
      <c r="D100" s="37">
        <v>567.9</v>
      </c>
      <c r="E100" s="37">
        <v>560.09999999999991</v>
      </c>
      <c r="F100" s="37">
        <v>549.24999999999989</v>
      </c>
      <c r="G100" s="37">
        <v>541.44999999999982</v>
      </c>
      <c r="H100" s="37">
        <v>578.75</v>
      </c>
      <c r="I100" s="37">
        <v>586.54999999999995</v>
      </c>
      <c r="J100" s="37">
        <v>597.40000000000009</v>
      </c>
      <c r="K100" s="28">
        <v>575.70000000000005</v>
      </c>
      <c r="L100" s="28">
        <v>557.04999999999995</v>
      </c>
      <c r="M100" s="28">
        <v>31.11307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1320.75</v>
      </c>
      <c r="D101" s="37">
        <v>1315.9166666666667</v>
      </c>
      <c r="E101" s="37">
        <v>1301.8833333333334</v>
      </c>
      <c r="F101" s="37">
        <v>1283.0166666666667</v>
      </c>
      <c r="G101" s="37">
        <v>1268.9833333333333</v>
      </c>
      <c r="H101" s="37">
        <v>1334.7833333333335</v>
      </c>
      <c r="I101" s="37">
        <v>1348.8166666666668</v>
      </c>
      <c r="J101" s="37">
        <v>1367.6833333333336</v>
      </c>
      <c r="K101" s="28">
        <v>1329.95</v>
      </c>
      <c r="L101" s="28">
        <v>1297.05</v>
      </c>
      <c r="M101" s="28">
        <v>7.9597899999999999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2317.65</v>
      </c>
      <c r="D102" s="37">
        <v>2305.4666666666667</v>
      </c>
      <c r="E102" s="37">
        <v>2289.1833333333334</v>
      </c>
      <c r="F102" s="37">
        <v>2260.7166666666667</v>
      </c>
      <c r="G102" s="37">
        <v>2244.4333333333334</v>
      </c>
      <c r="H102" s="37">
        <v>2333.9333333333334</v>
      </c>
      <c r="I102" s="37">
        <v>2350.2166666666672</v>
      </c>
      <c r="J102" s="37">
        <v>2378.6833333333334</v>
      </c>
      <c r="K102" s="28">
        <v>2321.75</v>
      </c>
      <c r="L102" s="28">
        <v>2277</v>
      </c>
      <c r="M102" s="28">
        <v>3.41987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540.25</v>
      </c>
      <c r="D103" s="37">
        <v>539.68333333333328</v>
      </c>
      <c r="E103" s="37">
        <v>532.01666666666654</v>
      </c>
      <c r="F103" s="37">
        <v>523.7833333333333</v>
      </c>
      <c r="G103" s="37">
        <v>516.11666666666656</v>
      </c>
      <c r="H103" s="37">
        <v>547.91666666666652</v>
      </c>
      <c r="I103" s="37">
        <v>555.58333333333326</v>
      </c>
      <c r="J103" s="37">
        <v>563.81666666666649</v>
      </c>
      <c r="K103" s="28">
        <v>547.35</v>
      </c>
      <c r="L103" s="28">
        <v>531.45000000000005</v>
      </c>
      <c r="M103" s="28">
        <v>85.754419999999996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1676.9</v>
      </c>
      <c r="D104" s="37">
        <v>1684.95</v>
      </c>
      <c r="E104" s="37">
        <v>1661.1000000000001</v>
      </c>
      <c r="F104" s="37">
        <v>1645.3000000000002</v>
      </c>
      <c r="G104" s="37">
        <v>1621.4500000000003</v>
      </c>
      <c r="H104" s="37">
        <v>1700.75</v>
      </c>
      <c r="I104" s="37">
        <v>1724.6</v>
      </c>
      <c r="J104" s="37">
        <v>1740.3999999999999</v>
      </c>
      <c r="K104" s="28">
        <v>1708.8</v>
      </c>
      <c r="L104" s="28">
        <v>1669.15</v>
      </c>
      <c r="M104" s="28">
        <v>5.3825200000000004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121.8</v>
      </c>
      <c r="D105" s="37">
        <v>121.93333333333332</v>
      </c>
      <c r="E105" s="37">
        <v>121.01666666666665</v>
      </c>
      <c r="F105" s="37">
        <v>120.23333333333333</v>
      </c>
      <c r="G105" s="37">
        <v>119.31666666666666</v>
      </c>
      <c r="H105" s="37">
        <v>122.71666666666664</v>
      </c>
      <c r="I105" s="37">
        <v>123.6333333333333</v>
      </c>
      <c r="J105" s="37">
        <v>124.41666666666663</v>
      </c>
      <c r="K105" s="28">
        <v>122.85</v>
      </c>
      <c r="L105" s="28">
        <v>121.15</v>
      </c>
      <c r="M105" s="28">
        <v>29.458089999999999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300.95</v>
      </c>
      <c r="D106" s="37">
        <v>300.56666666666666</v>
      </c>
      <c r="E106" s="37">
        <v>297.0333333333333</v>
      </c>
      <c r="F106" s="37">
        <v>293.11666666666662</v>
      </c>
      <c r="G106" s="37">
        <v>289.58333333333326</v>
      </c>
      <c r="H106" s="37">
        <v>304.48333333333335</v>
      </c>
      <c r="I106" s="37">
        <v>308.01666666666677</v>
      </c>
      <c r="J106" s="37">
        <v>311.93333333333339</v>
      </c>
      <c r="K106" s="28">
        <v>304.10000000000002</v>
      </c>
      <c r="L106" s="28">
        <v>296.64999999999998</v>
      </c>
      <c r="M106" s="28">
        <v>34.682549999999999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2197.9499999999998</v>
      </c>
      <c r="D107" s="37">
        <v>2189.9</v>
      </c>
      <c r="E107" s="37">
        <v>2176.0500000000002</v>
      </c>
      <c r="F107" s="37">
        <v>2154.15</v>
      </c>
      <c r="G107" s="37">
        <v>2140.3000000000002</v>
      </c>
      <c r="H107" s="37">
        <v>2211.8000000000002</v>
      </c>
      <c r="I107" s="37">
        <v>2225.6499999999996</v>
      </c>
      <c r="J107" s="37">
        <v>2247.5500000000002</v>
      </c>
      <c r="K107" s="28">
        <v>2203.75</v>
      </c>
      <c r="L107" s="28">
        <v>2168</v>
      </c>
      <c r="M107" s="28">
        <v>22.448129999999999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349.8</v>
      </c>
      <c r="D108" s="37">
        <v>348.33333333333331</v>
      </c>
      <c r="E108" s="37">
        <v>345.76666666666665</v>
      </c>
      <c r="F108" s="37">
        <v>341.73333333333335</v>
      </c>
      <c r="G108" s="37">
        <v>339.16666666666669</v>
      </c>
      <c r="H108" s="37">
        <v>352.36666666666662</v>
      </c>
      <c r="I108" s="37">
        <v>354.93333333333334</v>
      </c>
      <c r="J108" s="37">
        <v>358.96666666666658</v>
      </c>
      <c r="K108" s="28">
        <v>350.9</v>
      </c>
      <c r="L108" s="28">
        <v>344.3</v>
      </c>
      <c r="M108" s="28">
        <v>5.9996200000000002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2230.65</v>
      </c>
      <c r="D109" s="37">
        <v>2219.4833333333331</v>
      </c>
      <c r="E109" s="37">
        <v>2192.3666666666663</v>
      </c>
      <c r="F109" s="37">
        <v>2154.083333333333</v>
      </c>
      <c r="G109" s="37">
        <v>2126.9666666666662</v>
      </c>
      <c r="H109" s="37">
        <v>2257.7666666666664</v>
      </c>
      <c r="I109" s="37">
        <v>2284.8833333333332</v>
      </c>
      <c r="J109" s="37">
        <v>2323.1666666666665</v>
      </c>
      <c r="K109" s="28">
        <v>2246.6</v>
      </c>
      <c r="L109" s="28">
        <v>2181.1999999999998</v>
      </c>
      <c r="M109" s="28">
        <v>54.19406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762.35</v>
      </c>
      <c r="D110" s="37">
        <v>759.25</v>
      </c>
      <c r="E110" s="37">
        <v>754.3</v>
      </c>
      <c r="F110" s="37">
        <v>746.25</v>
      </c>
      <c r="G110" s="37">
        <v>741.3</v>
      </c>
      <c r="H110" s="37">
        <v>767.3</v>
      </c>
      <c r="I110" s="37">
        <v>772.25</v>
      </c>
      <c r="J110" s="37">
        <v>780.3</v>
      </c>
      <c r="K110" s="28">
        <v>764.2</v>
      </c>
      <c r="L110" s="28">
        <v>751.2</v>
      </c>
      <c r="M110" s="28">
        <v>89.53098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1401</v>
      </c>
      <c r="D111" s="37">
        <v>1392</v>
      </c>
      <c r="E111" s="37">
        <v>1372</v>
      </c>
      <c r="F111" s="37">
        <v>1343</v>
      </c>
      <c r="G111" s="37">
        <v>1323</v>
      </c>
      <c r="H111" s="37">
        <v>1421</v>
      </c>
      <c r="I111" s="37">
        <v>1441</v>
      </c>
      <c r="J111" s="37">
        <v>1470</v>
      </c>
      <c r="K111" s="28">
        <v>1412</v>
      </c>
      <c r="L111" s="28">
        <v>1363</v>
      </c>
      <c r="M111" s="28">
        <v>5.4685100000000002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532.54999999999995</v>
      </c>
      <c r="D112" s="37">
        <v>533.41666666666663</v>
      </c>
      <c r="E112" s="37">
        <v>527.33333333333326</v>
      </c>
      <c r="F112" s="37">
        <v>522.11666666666667</v>
      </c>
      <c r="G112" s="37">
        <v>516.0333333333333</v>
      </c>
      <c r="H112" s="37">
        <v>538.63333333333321</v>
      </c>
      <c r="I112" s="37">
        <v>544.71666666666647</v>
      </c>
      <c r="J112" s="37">
        <v>549.93333333333317</v>
      </c>
      <c r="K112" s="28">
        <v>539.5</v>
      </c>
      <c r="L112" s="28">
        <v>528.20000000000005</v>
      </c>
      <c r="M112" s="28">
        <v>7.4372199999999999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597.15</v>
      </c>
      <c r="D113" s="37">
        <v>596.65</v>
      </c>
      <c r="E113" s="37">
        <v>581.04999999999995</v>
      </c>
      <c r="F113" s="37">
        <v>564.94999999999993</v>
      </c>
      <c r="G113" s="37">
        <v>549.34999999999991</v>
      </c>
      <c r="H113" s="37">
        <v>612.75</v>
      </c>
      <c r="I113" s="37">
        <v>628.35000000000014</v>
      </c>
      <c r="J113" s="37">
        <v>644.45000000000005</v>
      </c>
      <c r="K113" s="28">
        <v>612.25</v>
      </c>
      <c r="L113" s="28">
        <v>580.54999999999995</v>
      </c>
      <c r="M113" s="28">
        <v>28.352170000000001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40.85</v>
      </c>
      <c r="D114" s="37">
        <v>40.666666666666671</v>
      </c>
      <c r="E114" s="37">
        <v>40.38333333333334</v>
      </c>
      <c r="F114" s="37">
        <v>39.916666666666671</v>
      </c>
      <c r="G114" s="37">
        <v>39.63333333333334</v>
      </c>
      <c r="H114" s="37">
        <v>41.13333333333334</v>
      </c>
      <c r="I114" s="37">
        <v>41.416666666666671</v>
      </c>
      <c r="J114" s="37">
        <v>41.88333333333334</v>
      </c>
      <c r="K114" s="28">
        <v>40.950000000000003</v>
      </c>
      <c r="L114" s="28">
        <v>40.200000000000003</v>
      </c>
      <c r="M114" s="28">
        <v>144.9385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260.39999999999998</v>
      </c>
      <c r="D115" s="37">
        <v>261.48333333333329</v>
      </c>
      <c r="E115" s="37">
        <v>258.51666666666659</v>
      </c>
      <c r="F115" s="37">
        <v>256.63333333333333</v>
      </c>
      <c r="G115" s="37">
        <v>253.66666666666663</v>
      </c>
      <c r="H115" s="37">
        <v>263.36666666666656</v>
      </c>
      <c r="I115" s="37">
        <v>266.33333333333326</v>
      </c>
      <c r="J115" s="37">
        <v>268.21666666666653</v>
      </c>
      <c r="K115" s="28">
        <v>264.45</v>
      </c>
      <c r="L115" s="28">
        <v>259.60000000000002</v>
      </c>
      <c r="M115" s="28">
        <v>234.12279000000001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4794.45</v>
      </c>
      <c r="D116" s="37">
        <v>4820.0333333333338</v>
      </c>
      <c r="E116" s="37">
        <v>4725.0666666666675</v>
      </c>
      <c r="F116" s="37">
        <v>4655.6833333333334</v>
      </c>
      <c r="G116" s="37">
        <v>4560.7166666666672</v>
      </c>
      <c r="H116" s="37">
        <v>4889.4166666666679</v>
      </c>
      <c r="I116" s="37">
        <v>4984.3833333333332</v>
      </c>
      <c r="J116" s="37">
        <v>5053.7666666666682</v>
      </c>
      <c r="K116" s="28">
        <v>4915</v>
      </c>
      <c r="L116" s="28">
        <v>4750.6499999999996</v>
      </c>
      <c r="M116" s="28">
        <v>1.6800299999999999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166</v>
      </c>
      <c r="D117" s="37">
        <v>166.01666666666668</v>
      </c>
      <c r="E117" s="37">
        <v>165.03333333333336</v>
      </c>
      <c r="F117" s="37">
        <v>164.06666666666669</v>
      </c>
      <c r="G117" s="37">
        <v>163.08333333333337</v>
      </c>
      <c r="H117" s="37">
        <v>166.98333333333335</v>
      </c>
      <c r="I117" s="37">
        <v>167.96666666666664</v>
      </c>
      <c r="J117" s="37">
        <v>168.93333333333334</v>
      </c>
      <c r="K117" s="28">
        <v>167</v>
      </c>
      <c r="L117" s="28">
        <v>165.05</v>
      </c>
      <c r="M117" s="28">
        <v>8.3030200000000001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244.2</v>
      </c>
      <c r="D118" s="37">
        <v>243.89999999999998</v>
      </c>
      <c r="E118" s="37">
        <v>239.19999999999996</v>
      </c>
      <c r="F118" s="37">
        <v>234.2</v>
      </c>
      <c r="G118" s="37">
        <v>229.49999999999997</v>
      </c>
      <c r="H118" s="37">
        <v>248.89999999999995</v>
      </c>
      <c r="I118" s="37">
        <v>253.6</v>
      </c>
      <c r="J118" s="37">
        <v>258.59999999999991</v>
      </c>
      <c r="K118" s="28">
        <v>248.6</v>
      </c>
      <c r="L118" s="28">
        <v>238.9</v>
      </c>
      <c r="M118" s="28">
        <v>73.991690000000006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135.05000000000001</v>
      </c>
      <c r="D119" s="37">
        <v>134.61666666666667</v>
      </c>
      <c r="E119" s="37">
        <v>133.83333333333334</v>
      </c>
      <c r="F119" s="37">
        <v>132.61666666666667</v>
      </c>
      <c r="G119" s="37">
        <v>131.83333333333334</v>
      </c>
      <c r="H119" s="37">
        <v>135.83333333333334</v>
      </c>
      <c r="I119" s="37">
        <v>136.61666666666665</v>
      </c>
      <c r="J119" s="37">
        <v>137.83333333333334</v>
      </c>
      <c r="K119" s="28">
        <v>135.4</v>
      </c>
      <c r="L119" s="28">
        <v>133.4</v>
      </c>
      <c r="M119" s="28">
        <v>147.69541000000001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759.65</v>
      </c>
      <c r="D120" s="37">
        <v>757.36666666666667</v>
      </c>
      <c r="E120" s="37">
        <v>753.43333333333339</v>
      </c>
      <c r="F120" s="37">
        <v>747.2166666666667</v>
      </c>
      <c r="G120" s="37">
        <v>743.28333333333342</v>
      </c>
      <c r="H120" s="37">
        <v>763.58333333333337</v>
      </c>
      <c r="I120" s="37">
        <v>767.51666666666654</v>
      </c>
      <c r="J120" s="37">
        <v>773.73333333333335</v>
      </c>
      <c r="K120" s="28">
        <v>761.3</v>
      </c>
      <c r="L120" s="28">
        <v>751.15</v>
      </c>
      <c r="M120" s="28">
        <v>13.65751</v>
      </c>
      <c r="N120" s="1"/>
      <c r="O120" s="1"/>
    </row>
    <row r="121" spans="1:15" ht="12.75" customHeight="1">
      <c r="A121" s="53">
        <v>112</v>
      </c>
      <c r="B121" s="28" t="s">
        <v>827</v>
      </c>
      <c r="C121" s="28">
        <v>22.05</v>
      </c>
      <c r="D121" s="37">
        <v>22.116666666666664</v>
      </c>
      <c r="E121" s="37">
        <v>21.983333333333327</v>
      </c>
      <c r="F121" s="37">
        <v>21.916666666666664</v>
      </c>
      <c r="G121" s="37">
        <v>21.783333333333328</v>
      </c>
      <c r="H121" s="37">
        <v>22.183333333333326</v>
      </c>
      <c r="I121" s="37">
        <v>22.316666666666659</v>
      </c>
      <c r="J121" s="37">
        <v>22.383333333333326</v>
      </c>
      <c r="K121" s="28">
        <v>22.25</v>
      </c>
      <c r="L121" s="28">
        <v>22.05</v>
      </c>
      <c r="M121" s="28">
        <v>50.463450000000002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380.45</v>
      </c>
      <c r="D122" s="37">
        <v>379.31666666666666</v>
      </c>
      <c r="E122" s="37">
        <v>376.68333333333334</v>
      </c>
      <c r="F122" s="37">
        <v>372.91666666666669</v>
      </c>
      <c r="G122" s="37">
        <v>370.28333333333336</v>
      </c>
      <c r="H122" s="37">
        <v>383.08333333333331</v>
      </c>
      <c r="I122" s="37">
        <v>385.71666666666664</v>
      </c>
      <c r="J122" s="37">
        <v>389.48333333333329</v>
      </c>
      <c r="K122" s="28">
        <v>381.95</v>
      </c>
      <c r="L122" s="28">
        <v>375.55</v>
      </c>
      <c r="M122" s="28">
        <v>15.86725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216.45</v>
      </c>
      <c r="D123" s="37">
        <v>217</v>
      </c>
      <c r="E123" s="37">
        <v>215.15</v>
      </c>
      <c r="F123" s="37">
        <v>213.85</v>
      </c>
      <c r="G123" s="37">
        <v>212</v>
      </c>
      <c r="H123" s="37">
        <v>218.3</v>
      </c>
      <c r="I123" s="37">
        <v>220.15000000000003</v>
      </c>
      <c r="J123" s="37">
        <v>221.45000000000002</v>
      </c>
      <c r="K123" s="28">
        <v>218.85</v>
      </c>
      <c r="L123" s="28">
        <v>215.7</v>
      </c>
      <c r="M123" s="28">
        <v>11.907579999999999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989.25</v>
      </c>
      <c r="D124" s="37">
        <v>986.01666666666677</v>
      </c>
      <c r="E124" s="37">
        <v>979.33333333333348</v>
      </c>
      <c r="F124" s="37">
        <v>969.41666666666674</v>
      </c>
      <c r="G124" s="37">
        <v>962.73333333333346</v>
      </c>
      <c r="H124" s="37">
        <v>995.93333333333351</v>
      </c>
      <c r="I124" s="37">
        <v>1002.6166666666667</v>
      </c>
      <c r="J124" s="37">
        <v>1012.5333333333335</v>
      </c>
      <c r="K124" s="28">
        <v>992.7</v>
      </c>
      <c r="L124" s="28">
        <v>976.1</v>
      </c>
      <c r="M124" s="28">
        <v>19.578199999999999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4632.05</v>
      </c>
      <c r="D125" s="37">
        <v>4643.6833333333334</v>
      </c>
      <c r="E125" s="37">
        <v>4588.3666666666668</v>
      </c>
      <c r="F125" s="37">
        <v>4544.6833333333334</v>
      </c>
      <c r="G125" s="37">
        <v>4489.3666666666668</v>
      </c>
      <c r="H125" s="37">
        <v>4687.3666666666668</v>
      </c>
      <c r="I125" s="37">
        <v>4742.6833333333343</v>
      </c>
      <c r="J125" s="37">
        <v>4786.3666666666668</v>
      </c>
      <c r="K125" s="28">
        <v>4699</v>
      </c>
      <c r="L125" s="28">
        <v>4600</v>
      </c>
      <c r="M125" s="28">
        <v>2.4175499999999999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1618.8</v>
      </c>
      <c r="D126" s="37">
        <v>1611.75</v>
      </c>
      <c r="E126" s="37">
        <v>1596.3</v>
      </c>
      <c r="F126" s="37">
        <v>1573.8</v>
      </c>
      <c r="G126" s="37">
        <v>1558.35</v>
      </c>
      <c r="H126" s="37">
        <v>1634.25</v>
      </c>
      <c r="I126" s="37">
        <v>1649.6999999999998</v>
      </c>
      <c r="J126" s="37">
        <v>1672.2</v>
      </c>
      <c r="K126" s="28">
        <v>1627.2</v>
      </c>
      <c r="L126" s="28">
        <v>1589.25</v>
      </c>
      <c r="M126" s="28">
        <v>77.665139999999994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1938.45</v>
      </c>
      <c r="D127" s="37">
        <v>1927.8166666666666</v>
      </c>
      <c r="E127" s="37">
        <v>1904.6333333333332</v>
      </c>
      <c r="F127" s="37">
        <v>1870.8166666666666</v>
      </c>
      <c r="G127" s="37">
        <v>1847.6333333333332</v>
      </c>
      <c r="H127" s="37">
        <v>1961.6333333333332</v>
      </c>
      <c r="I127" s="37">
        <v>1984.8166666666666</v>
      </c>
      <c r="J127" s="37">
        <v>2018.6333333333332</v>
      </c>
      <c r="K127" s="28">
        <v>1951</v>
      </c>
      <c r="L127" s="28">
        <v>1894</v>
      </c>
      <c r="M127" s="28">
        <v>4.1718799999999998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1030.4000000000001</v>
      </c>
      <c r="D128" s="37">
        <v>1028.0666666666666</v>
      </c>
      <c r="E128" s="37">
        <v>1021.1333333333332</v>
      </c>
      <c r="F128" s="37">
        <v>1011.8666666666666</v>
      </c>
      <c r="G128" s="37">
        <v>1004.9333333333332</v>
      </c>
      <c r="H128" s="37">
        <v>1037.3333333333333</v>
      </c>
      <c r="I128" s="37">
        <v>1044.2666666666667</v>
      </c>
      <c r="J128" s="37">
        <v>1053.5333333333333</v>
      </c>
      <c r="K128" s="28">
        <v>1035</v>
      </c>
      <c r="L128" s="28">
        <v>1018.8</v>
      </c>
      <c r="M128" s="28">
        <v>4.88476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340.1</v>
      </c>
      <c r="D129" s="37">
        <v>340.7</v>
      </c>
      <c r="E129" s="37">
        <v>333.4</v>
      </c>
      <c r="F129" s="37">
        <v>326.7</v>
      </c>
      <c r="G129" s="37">
        <v>319.39999999999998</v>
      </c>
      <c r="H129" s="37">
        <v>347.4</v>
      </c>
      <c r="I129" s="37">
        <v>354.70000000000005</v>
      </c>
      <c r="J129" s="37">
        <v>361.4</v>
      </c>
      <c r="K129" s="28">
        <v>348</v>
      </c>
      <c r="L129" s="28">
        <v>334</v>
      </c>
      <c r="M129" s="28">
        <v>4.3921900000000003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734.2</v>
      </c>
      <c r="D130" s="37">
        <v>735.65</v>
      </c>
      <c r="E130" s="37">
        <v>724.05</v>
      </c>
      <c r="F130" s="37">
        <v>713.9</v>
      </c>
      <c r="G130" s="37">
        <v>702.3</v>
      </c>
      <c r="H130" s="37">
        <v>745.8</v>
      </c>
      <c r="I130" s="37">
        <v>757.40000000000009</v>
      </c>
      <c r="J130" s="37">
        <v>767.55</v>
      </c>
      <c r="K130" s="28">
        <v>747.25</v>
      </c>
      <c r="L130" s="28">
        <v>725.5</v>
      </c>
      <c r="M130" s="28">
        <v>39.959359999999997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540.75</v>
      </c>
      <c r="D131" s="37">
        <v>541.36666666666667</v>
      </c>
      <c r="E131" s="37">
        <v>522.73333333333335</v>
      </c>
      <c r="F131" s="37">
        <v>504.7166666666667</v>
      </c>
      <c r="G131" s="37">
        <v>486.08333333333337</v>
      </c>
      <c r="H131" s="37">
        <v>559.38333333333333</v>
      </c>
      <c r="I131" s="37">
        <v>578.01666666666677</v>
      </c>
      <c r="J131" s="37">
        <v>596.0333333333333</v>
      </c>
      <c r="K131" s="28">
        <v>560</v>
      </c>
      <c r="L131" s="28">
        <v>523.35</v>
      </c>
      <c r="M131" s="28">
        <v>147.55221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594.75</v>
      </c>
      <c r="D132" s="37">
        <v>583.5333333333333</v>
      </c>
      <c r="E132" s="37">
        <v>566.21666666666658</v>
      </c>
      <c r="F132" s="37">
        <v>537.68333333333328</v>
      </c>
      <c r="G132" s="37">
        <v>520.36666666666656</v>
      </c>
      <c r="H132" s="37">
        <v>612.06666666666661</v>
      </c>
      <c r="I132" s="37">
        <v>629.38333333333321</v>
      </c>
      <c r="J132" s="37">
        <v>657.91666666666663</v>
      </c>
      <c r="K132" s="28">
        <v>600.85</v>
      </c>
      <c r="L132" s="28">
        <v>555</v>
      </c>
      <c r="M132" s="28">
        <v>71.446169999999995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1760.85</v>
      </c>
      <c r="D133" s="37">
        <v>1752.7833333333335</v>
      </c>
      <c r="E133" s="37">
        <v>1732.116666666667</v>
      </c>
      <c r="F133" s="37">
        <v>1703.3833333333334</v>
      </c>
      <c r="G133" s="37">
        <v>1682.7166666666669</v>
      </c>
      <c r="H133" s="37">
        <v>1781.5166666666671</v>
      </c>
      <c r="I133" s="37">
        <v>1802.1833333333336</v>
      </c>
      <c r="J133" s="37">
        <v>1830.9166666666672</v>
      </c>
      <c r="K133" s="28">
        <v>1773.45</v>
      </c>
      <c r="L133" s="28">
        <v>1724.05</v>
      </c>
      <c r="M133" s="28">
        <v>27.306909999999998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88.45</v>
      </c>
      <c r="D134" s="37">
        <v>86.616666666666674</v>
      </c>
      <c r="E134" s="37">
        <v>82.983333333333348</v>
      </c>
      <c r="F134" s="37">
        <v>77.51666666666668</v>
      </c>
      <c r="G134" s="37">
        <v>73.883333333333354</v>
      </c>
      <c r="H134" s="37">
        <v>92.083333333333343</v>
      </c>
      <c r="I134" s="37">
        <v>95.716666666666669</v>
      </c>
      <c r="J134" s="37">
        <v>101.18333333333334</v>
      </c>
      <c r="K134" s="28">
        <v>90.25</v>
      </c>
      <c r="L134" s="28">
        <v>81.150000000000006</v>
      </c>
      <c r="M134" s="28">
        <v>455.05466999999999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4244.3</v>
      </c>
      <c r="D135" s="37">
        <v>4233.9833333333336</v>
      </c>
      <c r="E135" s="37">
        <v>4190.3666666666668</v>
      </c>
      <c r="F135" s="37">
        <v>4136.4333333333334</v>
      </c>
      <c r="G135" s="37">
        <v>4092.8166666666666</v>
      </c>
      <c r="H135" s="37">
        <v>4287.916666666667</v>
      </c>
      <c r="I135" s="37">
        <v>4331.5333333333338</v>
      </c>
      <c r="J135" s="37">
        <v>4385.4666666666672</v>
      </c>
      <c r="K135" s="28">
        <v>4277.6000000000004</v>
      </c>
      <c r="L135" s="28">
        <v>4180.05</v>
      </c>
      <c r="M135" s="28">
        <v>2.3558500000000002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382.3</v>
      </c>
      <c r="D136" s="37">
        <v>380.90000000000003</v>
      </c>
      <c r="E136" s="37">
        <v>377.90000000000009</v>
      </c>
      <c r="F136" s="37">
        <v>373.50000000000006</v>
      </c>
      <c r="G136" s="37">
        <v>370.50000000000011</v>
      </c>
      <c r="H136" s="37">
        <v>385.30000000000007</v>
      </c>
      <c r="I136" s="37">
        <v>388.29999999999995</v>
      </c>
      <c r="J136" s="37">
        <v>392.70000000000005</v>
      </c>
      <c r="K136" s="28">
        <v>383.9</v>
      </c>
      <c r="L136" s="28">
        <v>376.5</v>
      </c>
      <c r="M136" s="28">
        <v>17.86544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5076.95</v>
      </c>
      <c r="D137" s="37">
        <v>5106.0333333333328</v>
      </c>
      <c r="E137" s="37">
        <v>4962.1166666666659</v>
      </c>
      <c r="F137" s="37">
        <v>4847.2833333333328</v>
      </c>
      <c r="G137" s="37">
        <v>4703.3666666666659</v>
      </c>
      <c r="H137" s="37">
        <v>5220.8666666666659</v>
      </c>
      <c r="I137" s="37">
        <v>5364.7833333333338</v>
      </c>
      <c r="J137" s="37">
        <v>5479.6166666666659</v>
      </c>
      <c r="K137" s="28">
        <v>5249.95</v>
      </c>
      <c r="L137" s="28">
        <v>4991.2</v>
      </c>
      <c r="M137" s="28">
        <v>20.077380000000002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1714.5</v>
      </c>
      <c r="D138" s="37">
        <v>1713.4333333333334</v>
      </c>
      <c r="E138" s="37">
        <v>1701.0666666666668</v>
      </c>
      <c r="F138" s="37">
        <v>1687.6333333333334</v>
      </c>
      <c r="G138" s="37">
        <v>1675.2666666666669</v>
      </c>
      <c r="H138" s="37">
        <v>1726.8666666666668</v>
      </c>
      <c r="I138" s="37">
        <v>1739.2333333333336</v>
      </c>
      <c r="J138" s="37">
        <v>1752.6666666666667</v>
      </c>
      <c r="K138" s="28">
        <v>1725.8</v>
      </c>
      <c r="L138" s="28">
        <v>1700</v>
      </c>
      <c r="M138" s="28">
        <v>17.974889999999998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611.04999999999995</v>
      </c>
      <c r="D139" s="37">
        <v>611.26666666666665</v>
      </c>
      <c r="E139" s="37">
        <v>607.7833333333333</v>
      </c>
      <c r="F139" s="37">
        <v>604.51666666666665</v>
      </c>
      <c r="G139" s="37">
        <v>601.0333333333333</v>
      </c>
      <c r="H139" s="37">
        <v>614.5333333333333</v>
      </c>
      <c r="I139" s="37">
        <v>618.01666666666665</v>
      </c>
      <c r="J139" s="37">
        <v>621.2833333333333</v>
      </c>
      <c r="K139" s="28">
        <v>614.75</v>
      </c>
      <c r="L139" s="28">
        <v>608</v>
      </c>
      <c r="M139" s="28">
        <v>8.7417999999999996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782.45</v>
      </c>
      <c r="D140" s="37">
        <v>779.15</v>
      </c>
      <c r="E140" s="37">
        <v>772.3</v>
      </c>
      <c r="F140" s="37">
        <v>762.15</v>
      </c>
      <c r="G140" s="37">
        <v>755.3</v>
      </c>
      <c r="H140" s="37">
        <v>789.3</v>
      </c>
      <c r="I140" s="37">
        <v>796.15000000000009</v>
      </c>
      <c r="J140" s="37">
        <v>806.3</v>
      </c>
      <c r="K140" s="28">
        <v>786</v>
      </c>
      <c r="L140" s="28">
        <v>769</v>
      </c>
      <c r="M140" s="28">
        <v>9.3600899999999996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69714.8</v>
      </c>
      <c r="D141" s="37">
        <v>69224.933333333334</v>
      </c>
      <c r="E141" s="37">
        <v>68349.866666666669</v>
      </c>
      <c r="F141" s="37">
        <v>66984.933333333334</v>
      </c>
      <c r="G141" s="37">
        <v>66109.866666666669</v>
      </c>
      <c r="H141" s="37">
        <v>70589.866666666669</v>
      </c>
      <c r="I141" s="37">
        <v>71464.933333333349</v>
      </c>
      <c r="J141" s="37">
        <v>72829.866666666669</v>
      </c>
      <c r="K141" s="28">
        <v>70100</v>
      </c>
      <c r="L141" s="28">
        <v>67860</v>
      </c>
      <c r="M141" s="28">
        <v>0.11532000000000001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825.55</v>
      </c>
      <c r="D142" s="37">
        <v>822.6</v>
      </c>
      <c r="E142" s="37">
        <v>816.45</v>
      </c>
      <c r="F142" s="37">
        <v>807.35</v>
      </c>
      <c r="G142" s="37">
        <v>801.2</v>
      </c>
      <c r="H142" s="37">
        <v>831.7</v>
      </c>
      <c r="I142" s="37">
        <v>837.84999999999991</v>
      </c>
      <c r="J142" s="37">
        <v>846.95</v>
      </c>
      <c r="K142" s="28">
        <v>828.75</v>
      </c>
      <c r="L142" s="28">
        <v>813.5</v>
      </c>
      <c r="M142" s="28">
        <v>2.8291200000000001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179.7</v>
      </c>
      <c r="D143" s="37">
        <v>179.29999999999998</v>
      </c>
      <c r="E143" s="37">
        <v>176.89999999999998</v>
      </c>
      <c r="F143" s="37">
        <v>174.1</v>
      </c>
      <c r="G143" s="37">
        <v>171.7</v>
      </c>
      <c r="H143" s="37">
        <v>182.09999999999997</v>
      </c>
      <c r="I143" s="37">
        <v>184.5</v>
      </c>
      <c r="J143" s="37">
        <v>187.29999999999995</v>
      </c>
      <c r="K143" s="28">
        <v>181.7</v>
      </c>
      <c r="L143" s="28">
        <v>176.5</v>
      </c>
      <c r="M143" s="28">
        <v>30.868590000000001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911</v>
      </c>
      <c r="D144" s="37">
        <v>901.91666666666663</v>
      </c>
      <c r="E144" s="37">
        <v>889.83333333333326</v>
      </c>
      <c r="F144" s="37">
        <v>868.66666666666663</v>
      </c>
      <c r="G144" s="37">
        <v>856.58333333333326</v>
      </c>
      <c r="H144" s="37">
        <v>923.08333333333326</v>
      </c>
      <c r="I144" s="37">
        <v>935.16666666666652</v>
      </c>
      <c r="J144" s="37">
        <v>956.33333333333326</v>
      </c>
      <c r="K144" s="28">
        <v>914</v>
      </c>
      <c r="L144" s="28">
        <v>880.75</v>
      </c>
      <c r="M144" s="28">
        <v>32.06906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121.25</v>
      </c>
      <c r="D145" s="37">
        <v>119.68333333333332</v>
      </c>
      <c r="E145" s="37">
        <v>117.66666666666664</v>
      </c>
      <c r="F145" s="37">
        <v>114.08333333333331</v>
      </c>
      <c r="G145" s="37">
        <v>112.06666666666663</v>
      </c>
      <c r="H145" s="37">
        <v>123.26666666666665</v>
      </c>
      <c r="I145" s="37">
        <v>125.28333333333333</v>
      </c>
      <c r="J145" s="37">
        <v>128.86666666666667</v>
      </c>
      <c r="K145" s="28">
        <v>121.7</v>
      </c>
      <c r="L145" s="28">
        <v>116.1</v>
      </c>
      <c r="M145" s="28">
        <v>60.646039999999999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518.20000000000005</v>
      </c>
      <c r="D146" s="37">
        <v>517.4</v>
      </c>
      <c r="E146" s="37">
        <v>514.34999999999991</v>
      </c>
      <c r="F146" s="37">
        <v>510.49999999999989</v>
      </c>
      <c r="G146" s="37">
        <v>507.44999999999982</v>
      </c>
      <c r="H146" s="37">
        <v>521.25</v>
      </c>
      <c r="I146" s="37">
        <v>524.29999999999995</v>
      </c>
      <c r="J146" s="37">
        <v>528.15000000000009</v>
      </c>
      <c r="K146" s="28">
        <v>520.45000000000005</v>
      </c>
      <c r="L146" s="28">
        <v>513.54999999999995</v>
      </c>
      <c r="M146" s="28">
        <v>15.15422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7879.2</v>
      </c>
      <c r="D147" s="37">
        <v>7821.6833333333334</v>
      </c>
      <c r="E147" s="37">
        <v>7743.5666666666666</v>
      </c>
      <c r="F147" s="37">
        <v>7607.9333333333334</v>
      </c>
      <c r="G147" s="37">
        <v>7529.8166666666666</v>
      </c>
      <c r="H147" s="37">
        <v>7957.3166666666666</v>
      </c>
      <c r="I147" s="37">
        <v>8035.4333333333334</v>
      </c>
      <c r="J147" s="37">
        <v>8171.0666666666666</v>
      </c>
      <c r="K147" s="28">
        <v>7899.8</v>
      </c>
      <c r="L147" s="28">
        <v>7686.05</v>
      </c>
      <c r="M147" s="28">
        <v>7.7270799999999999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747.45</v>
      </c>
      <c r="D148" s="37">
        <v>749.55000000000007</v>
      </c>
      <c r="E148" s="37">
        <v>739.30000000000018</v>
      </c>
      <c r="F148" s="37">
        <v>731.15000000000009</v>
      </c>
      <c r="G148" s="37">
        <v>720.9000000000002</v>
      </c>
      <c r="H148" s="37">
        <v>757.70000000000016</v>
      </c>
      <c r="I148" s="37">
        <v>767.94999999999993</v>
      </c>
      <c r="J148" s="37">
        <v>776.10000000000014</v>
      </c>
      <c r="K148" s="28">
        <v>759.8</v>
      </c>
      <c r="L148" s="28">
        <v>741.4</v>
      </c>
      <c r="M148" s="28">
        <v>3.9180000000000001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3737.5</v>
      </c>
      <c r="D149" s="37">
        <v>3711.2999999999997</v>
      </c>
      <c r="E149" s="37">
        <v>3679.1999999999994</v>
      </c>
      <c r="F149" s="37">
        <v>3620.8999999999996</v>
      </c>
      <c r="G149" s="37">
        <v>3588.7999999999993</v>
      </c>
      <c r="H149" s="37">
        <v>3769.5999999999995</v>
      </c>
      <c r="I149" s="37">
        <v>3801.7</v>
      </c>
      <c r="J149" s="37">
        <v>3859.9999999999995</v>
      </c>
      <c r="K149" s="28">
        <v>3743.4</v>
      </c>
      <c r="L149" s="28">
        <v>3653</v>
      </c>
      <c r="M149" s="28">
        <v>5.2238199999999999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2900.75</v>
      </c>
      <c r="D150" s="37">
        <v>2896.9500000000003</v>
      </c>
      <c r="E150" s="37">
        <v>2864.9000000000005</v>
      </c>
      <c r="F150" s="37">
        <v>2829.05</v>
      </c>
      <c r="G150" s="37">
        <v>2797.0000000000005</v>
      </c>
      <c r="H150" s="37">
        <v>2932.8000000000006</v>
      </c>
      <c r="I150" s="37">
        <v>2964.8500000000008</v>
      </c>
      <c r="J150" s="37">
        <v>3000.7000000000007</v>
      </c>
      <c r="K150" s="28">
        <v>2929</v>
      </c>
      <c r="L150" s="28">
        <v>2861.1</v>
      </c>
      <c r="M150" s="28">
        <v>4.3842299999999996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1333.4</v>
      </c>
      <c r="D151" s="37">
        <v>1332.1333333333334</v>
      </c>
      <c r="E151" s="37">
        <v>1318.2666666666669</v>
      </c>
      <c r="F151" s="37">
        <v>1303.1333333333334</v>
      </c>
      <c r="G151" s="37">
        <v>1289.2666666666669</v>
      </c>
      <c r="H151" s="37">
        <v>1347.2666666666669</v>
      </c>
      <c r="I151" s="37">
        <v>1361.1333333333332</v>
      </c>
      <c r="J151" s="37">
        <v>1376.2666666666669</v>
      </c>
      <c r="K151" s="28">
        <v>1346</v>
      </c>
      <c r="L151" s="28">
        <v>1317</v>
      </c>
      <c r="M151" s="28">
        <v>5.3409800000000001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769.4</v>
      </c>
      <c r="D152" s="37">
        <v>773.94999999999993</v>
      </c>
      <c r="E152" s="37">
        <v>762.44999999999982</v>
      </c>
      <c r="F152" s="37">
        <v>755.49999999999989</v>
      </c>
      <c r="G152" s="37">
        <v>743.99999999999977</v>
      </c>
      <c r="H152" s="37">
        <v>780.89999999999986</v>
      </c>
      <c r="I152" s="37">
        <v>792.40000000000009</v>
      </c>
      <c r="J152" s="37">
        <v>799.34999999999991</v>
      </c>
      <c r="K152" s="28">
        <v>785.45</v>
      </c>
      <c r="L152" s="28">
        <v>767</v>
      </c>
      <c r="M152" s="28">
        <v>1.90229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169.95</v>
      </c>
      <c r="D153" s="37">
        <v>169.13333333333333</v>
      </c>
      <c r="E153" s="37">
        <v>167.66666666666666</v>
      </c>
      <c r="F153" s="37">
        <v>165.38333333333333</v>
      </c>
      <c r="G153" s="37">
        <v>163.91666666666666</v>
      </c>
      <c r="H153" s="37">
        <v>171.41666666666666</v>
      </c>
      <c r="I153" s="37">
        <v>172.88333333333335</v>
      </c>
      <c r="J153" s="37">
        <v>175.16666666666666</v>
      </c>
      <c r="K153" s="28">
        <v>170.6</v>
      </c>
      <c r="L153" s="28">
        <v>166.85</v>
      </c>
      <c r="M153" s="28">
        <v>65.651979999999995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162.69999999999999</v>
      </c>
      <c r="D154" s="37">
        <v>162.15</v>
      </c>
      <c r="E154" s="37">
        <v>160.9</v>
      </c>
      <c r="F154" s="37">
        <v>159.1</v>
      </c>
      <c r="G154" s="37">
        <v>157.85</v>
      </c>
      <c r="H154" s="37">
        <v>163.95000000000002</v>
      </c>
      <c r="I154" s="37">
        <v>165.20000000000002</v>
      </c>
      <c r="J154" s="37">
        <v>167.00000000000003</v>
      </c>
      <c r="K154" s="28">
        <v>163.4</v>
      </c>
      <c r="L154" s="28">
        <v>160.35</v>
      </c>
      <c r="M154" s="28">
        <v>219.66150999999999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119.3</v>
      </c>
      <c r="D155" s="37">
        <v>118.95</v>
      </c>
      <c r="E155" s="37">
        <v>117.65</v>
      </c>
      <c r="F155" s="37">
        <v>116</v>
      </c>
      <c r="G155" s="37">
        <v>114.7</v>
      </c>
      <c r="H155" s="37">
        <v>120.60000000000001</v>
      </c>
      <c r="I155" s="37">
        <v>121.89999999999999</v>
      </c>
      <c r="J155" s="37">
        <v>123.55000000000001</v>
      </c>
      <c r="K155" s="28">
        <v>120.25</v>
      </c>
      <c r="L155" s="28">
        <v>117.3</v>
      </c>
      <c r="M155" s="28">
        <v>162.27721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4044.95</v>
      </c>
      <c r="D156" s="37">
        <v>4003.9833333333336</v>
      </c>
      <c r="E156" s="37">
        <v>3940.9666666666672</v>
      </c>
      <c r="F156" s="37">
        <v>3836.9833333333336</v>
      </c>
      <c r="G156" s="37">
        <v>3773.9666666666672</v>
      </c>
      <c r="H156" s="37">
        <v>4107.9666666666672</v>
      </c>
      <c r="I156" s="37">
        <v>4170.9833333333336</v>
      </c>
      <c r="J156" s="37">
        <v>4274.9666666666672</v>
      </c>
      <c r="K156" s="28">
        <v>4067</v>
      </c>
      <c r="L156" s="28">
        <v>3900</v>
      </c>
      <c r="M156" s="28">
        <v>1.3306500000000001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18202.95</v>
      </c>
      <c r="D157" s="37">
        <v>18173.95</v>
      </c>
      <c r="E157" s="37">
        <v>17780</v>
      </c>
      <c r="F157" s="37">
        <v>17357.05</v>
      </c>
      <c r="G157" s="37">
        <v>16963.099999999999</v>
      </c>
      <c r="H157" s="37">
        <v>18596.900000000001</v>
      </c>
      <c r="I157" s="37">
        <v>18990.850000000006</v>
      </c>
      <c r="J157" s="37">
        <v>19413.800000000003</v>
      </c>
      <c r="K157" s="28">
        <v>18567.900000000001</v>
      </c>
      <c r="L157" s="28">
        <v>17751</v>
      </c>
      <c r="M157" s="28">
        <v>1.85341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331.7</v>
      </c>
      <c r="D158" s="37">
        <v>330.29999999999995</v>
      </c>
      <c r="E158" s="37">
        <v>326.19999999999993</v>
      </c>
      <c r="F158" s="37">
        <v>320.7</v>
      </c>
      <c r="G158" s="37">
        <v>316.59999999999997</v>
      </c>
      <c r="H158" s="37">
        <v>335.7999999999999</v>
      </c>
      <c r="I158" s="37">
        <v>339.89999999999992</v>
      </c>
      <c r="J158" s="37">
        <v>345.39999999999986</v>
      </c>
      <c r="K158" s="28">
        <v>334.4</v>
      </c>
      <c r="L158" s="28">
        <v>324.8</v>
      </c>
      <c r="M158" s="28">
        <v>3.1850800000000001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981.9</v>
      </c>
      <c r="D159" s="37">
        <v>977.06666666666661</v>
      </c>
      <c r="E159" s="37">
        <v>966.93333333333317</v>
      </c>
      <c r="F159" s="37">
        <v>951.96666666666658</v>
      </c>
      <c r="G159" s="37">
        <v>941.83333333333314</v>
      </c>
      <c r="H159" s="37">
        <v>992.03333333333319</v>
      </c>
      <c r="I159" s="37">
        <v>1002.1666666666666</v>
      </c>
      <c r="J159" s="37">
        <v>1017.1333333333332</v>
      </c>
      <c r="K159" s="28">
        <v>987.2</v>
      </c>
      <c r="L159" s="28">
        <v>962.1</v>
      </c>
      <c r="M159" s="28">
        <v>4.3608599999999997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174.15</v>
      </c>
      <c r="D160" s="37">
        <v>174.91666666666666</v>
      </c>
      <c r="E160" s="37">
        <v>173.13333333333333</v>
      </c>
      <c r="F160" s="37">
        <v>172.11666666666667</v>
      </c>
      <c r="G160" s="37">
        <v>170.33333333333334</v>
      </c>
      <c r="H160" s="37">
        <v>175.93333333333331</v>
      </c>
      <c r="I160" s="37">
        <v>177.71666666666667</v>
      </c>
      <c r="J160" s="37">
        <v>178.73333333333329</v>
      </c>
      <c r="K160" s="28">
        <v>176.7</v>
      </c>
      <c r="L160" s="28">
        <v>173.9</v>
      </c>
      <c r="M160" s="28">
        <v>122.46720000000001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240</v>
      </c>
      <c r="D161" s="37">
        <v>241.45000000000002</v>
      </c>
      <c r="E161" s="37">
        <v>237.10000000000002</v>
      </c>
      <c r="F161" s="37">
        <v>234.20000000000002</v>
      </c>
      <c r="G161" s="37">
        <v>229.85000000000002</v>
      </c>
      <c r="H161" s="37">
        <v>244.35000000000002</v>
      </c>
      <c r="I161" s="37">
        <v>248.7</v>
      </c>
      <c r="J161" s="37">
        <v>251.60000000000002</v>
      </c>
      <c r="K161" s="28">
        <v>245.8</v>
      </c>
      <c r="L161" s="28">
        <v>238.55</v>
      </c>
      <c r="M161" s="28">
        <v>16.640820000000001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2876.3</v>
      </c>
      <c r="D162" s="37">
        <v>2870.9500000000003</v>
      </c>
      <c r="E162" s="37">
        <v>2856.8500000000004</v>
      </c>
      <c r="F162" s="37">
        <v>2837.4</v>
      </c>
      <c r="G162" s="37">
        <v>2823.3</v>
      </c>
      <c r="H162" s="37">
        <v>2890.4000000000005</v>
      </c>
      <c r="I162" s="37">
        <v>2904.5</v>
      </c>
      <c r="J162" s="37">
        <v>2923.9500000000007</v>
      </c>
      <c r="K162" s="28">
        <v>2885.05</v>
      </c>
      <c r="L162" s="28">
        <v>2851.5</v>
      </c>
      <c r="M162" s="28">
        <v>1.6455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45814</v>
      </c>
      <c r="D163" s="37">
        <v>45671.666666666664</v>
      </c>
      <c r="E163" s="37">
        <v>45343.333333333328</v>
      </c>
      <c r="F163" s="37">
        <v>44872.666666666664</v>
      </c>
      <c r="G163" s="37">
        <v>44544.333333333328</v>
      </c>
      <c r="H163" s="37">
        <v>46142.333333333328</v>
      </c>
      <c r="I163" s="37">
        <v>46470.666666666657</v>
      </c>
      <c r="J163" s="37">
        <v>46941.333333333328</v>
      </c>
      <c r="K163" s="28">
        <v>46000</v>
      </c>
      <c r="L163" s="28">
        <v>45201</v>
      </c>
      <c r="M163" s="28">
        <v>0.11665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210.7</v>
      </c>
      <c r="D164" s="37">
        <v>209.54999999999998</v>
      </c>
      <c r="E164" s="37">
        <v>207.89999999999998</v>
      </c>
      <c r="F164" s="37">
        <v>205.1</v>
      </c>
      <c r="G164" s="37">
        <v>203.45</v>
      </c>
      <c r="H164" s="37">
        <v>212.34999999999997</v>
      </c>
      <c r="I164" s="37">
        <v>214</v>
      </c>
      <c r="J164" s="37">
        <v>216.79999999999995</v>
      </c>
      <c r="K164" s="28">
        <v>211.2</v>
      </c>
      <c r="L164" s="28">
        <v>206.75</v>
      </c>
      <c r="M164" s="28">
        <v>20.64303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4458.8500000000004</v>
      </c>
      <c r="D165" s="37">
        <v>4451.75</v>
      </c>
      <c r="E165" s="37">
        <v>4428.55</v>
      </c>
      <c r="F165" s="37">
        <v>4398.25</v>
      </c>
      <c r="G165" s="37">
        <v>4375.05</v>
      </c>
      <c r="H165" s="37">
        <v>4482.05</v>
      </c>
      <c r="I165" s="37">
        <v>4505.2500000000009</v>
      </c>
      <c r="J165" s="37">
        <v>4535.55</v>
      </c>
      <c r="K165" s="28">
        <v>4474.95</v>
      </c>
      <c r="L165" s="28">
        <v>4421.45</v>
      </c>
      <c r="M165" s="28">
        <v>0.14856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2406.35</v>
      </c>
      <c r="D166" s="37">
        <v>2396.8000000000002</v>
      </c>
      <c r="E166" s="37">
        <v>2379.6000000000004</v>
      </c>
      <c r="F166" s="37">
        <v>2352.8500000000004</v>
      </c>
      <c r="G166" s="37">
        <v>2335.6500000000005</v>
      </c>
      <c r="H166" s="37">
        <v>2423.5500000000002</v>
      </c>
      <c r="I166" s="37">
        <v>2440.75</v>
      </c>
      <c r="J166" s="37">
        <v>2467.5</v>
      </c>
      <c r="K166" s="28">
        <v>2414</v>
      </c>
      <c r="L166" s="28">
        <v>2370.0500000000002</v>
      </c>
      <c r="M166" s="28">
        <v>2.5495899999999998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2239.35</v>
      </c>
      <c r="D167" s="37">
        <v>2239.1166666666668</v>
      </c>
      <c r="E167" s="37">
        <v>2226.2333333333336</v>
      </c>
      <c r="F167" s="37">
        <v>2213.1166666666668</v>
      </c>
      <c r="G167" s="37">
        <v>2200.2333333333336</v>
      </c>
      <c r="H167" s="37">
        <v>2252.2333333333336</v>
      </c>
      <c r="I167" s="37">
        <v>2265.1166666666668</v>
      </c>
      <c r="J167" s="37">
        <v>2278.2333333333336</v>
      </c>
      <c r="K167" s="28">
        <v>2252</v>
      </c>
      <c r="L167" s="28">
        <v>2226</v>
      </c>
      <c r="M167" s="28">
        <v>4.34138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2743.9</v>
      </c>
      <c r="D168" s="37">
        <v>2706.4</v>
      </c>
      <c r="E168" s="37">
        <v>2657.7000000000003</v>
      </c>
      <c r="F168" s="37">
        <v>2571.5</v>
      </c>
      <c r="G168" s="37">
        <v>2522.8000000000002</v>
      </c>
      <c r="H168" s="37">
        <v>2792.6000000000004</v>
      </c>
      <c r="I168" s="37">
        <v>2841.3</v>
      </c>
      <c r="J168" s="37">
        <v>2927.5000000000005</v>
      </c>
      <c r="K168" s="28">
        <v>2755.1</v>
      </c>
      <c r="L168" s="28">
        <v>2620.1999999999998</v>
      </c>
      <c r="M168" s="28">
        <v>12.376060000000001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119</v>
      </c>
      <c r="D169" s="37">
        <v>118.98333333333333</v>
      </c>
      <c r="E169" s="37">
        <v>118.36666666666667</v>
      </c>
      <c r="F169" s="37">
        <v>117.73333333333333</v>
      </c>
      <c r="G169" s="37">
        <v>117.11666666666667</v>
      </c>
      <c r="H169" s="37">
        <v>119.61666666666667</v>
      </c>
      <c r="I169" s="37">
        <v>120.23333333333332</v>
      </c>
      <c r="J169" s="37">
        <v>120.86666666666667</v>
      </c>
      <c r="K169" s="28">
        <v>119.6</v>
      </c>
      <c r="L169" s="28">
        <v>118.35</v>
      </c>
      <c r="M169" s="28">
        <v>41.494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227.25</v>
      </c>
      <c r="D170" s="37">
        <v>227.04999999999998</v>
      </c>
      <c r="E170" s="37">
        <v>225.44999999999996</v>
      </c>
      <c r="F170" s="37">
        <v>223.64999999999998</v>
      </c>
      <c r="G170" s="37">
        <v>222.04999999999995</v>
      </c>
      <c r="H170" s="37">
        <v>228.84999999999997</v>
      </c>
      <c r="I170" s="37">
        <v>230.45</v>
      </c>
      <c r="J170" s="37">
        <v>232.24999999999997</v>
      </c>
      <c r="K170" s="28">
        <v>228.65</v>
      </c>
      <c r="L170" s="28">
        <v>225.25</v>
      </c>
      <c r="M170" s="28">
        <v>83.507499999999993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495.55</v>
      </c>
      <c r="D171" s="37">
        <v>495.8</v>
      </c>
      <c r="E171" s="37">
        <v>489</v>
      </c>
      <c r="F171" s="37">
        <v>482.45</v>
      </c>
      <c r="G171" s="37">
        <v>475.65</v>
      </c>
      <c r="H171" s="37">
        <v>502.35</v>
      </c>
      <c r="I171" s="37">
        <v>509.15000000000009</v>
      </c>
      <c r="J171" s="37">
        <v>515.70000000000005</v>
      </c>
      <c r="K171" s="28">
        <v>502.6</v>
      </c>
      <c r="L171" s="28">
        <v>489.25</v>
      </c>
      <c r="M171" s="28">
        <v>5.5537700000000001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14261.4</v>
      </c>
      <c r="D172" s="37">
        <v>14315.5</v>
      </c>
      <c r="E172" s="37">
        <v>14146.9</v>
      </c>
      <c r="F172" s="37">
        <v>14032.4</v>
      </c>
      <c r="G172" s="37">
        <v>13863.8</v>
      </c>
      <c r="H172" s="37">
        <v>14430</v>
      </c>
      <c r="I172" s="37">
        <v>14598.599999999999</v>
      </c>
      <c r="J172" s="37">
        <v>14713.1</v>
      </c>
      <c r="K172" s="28">
        <v>14484.1</v>
      </c>
      <c r="L172" s="28">
        <v>14201</v>
      </c>
      <c r="M172" s="28">
        <v>0.11037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35.950000000000003</v>
      </c>
      <c r="D173" s="37">
        <v>35.966666666666661</v>
      </c>
      <c r="E173" s="37">
        <v>35.783333333333324</v>
      </c>
      <c r="F173" s="37">
        <v>35.61666666666666</v>
      </c>
      <c r="G173" s="37">
        <v>35.433333333333323</v>
      </c>
      <c r="H173" s="37">
        <v>36.133333333333326</v>
      </c>
      <c r="I173" s="37">
        <v>36.316666666666663</v>
      </c>
      <c r="J173" s="37">
        <v>36.483333333333327</v>
      </c>
      <c r="K173" s="28">
        <v>36.15</v>
      </c>
      <c r="L173" s="28">
        <v>35.799999999999997</v>
      </c>
      <c r="M173" s="28">
        <v>192.83073999999999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126.55</v>
      </c>
      <c r="D174" s="37">
        <v>127.93333333333334</v>
      </c>
      <c r="E174" s="37">
        <v>123.36666666666667</v>
      </c>
      <c r="F174" s="37">
        <v>120.18333333333334</v>
      </c>
      <c r="G174" s="37">
        <v>115.61666666666667</v>
      </c>
      <c r="H174" s="37">
        <v>131.11666666666667</v>
      </c>
      <c r="I174" s="37">
        <v>135.68333333333334</v>
      </c>
      <c r="J174" s="37">
        <v>138.86666666666667</v>
      </c>
      <c r="K174" s="28">
        <v>132.5</v>
      </c>
      <c r="L174" s="28">
        <v>124.75</v>
      </c>
      <c r="M174" s="28">
        <v>265.14120000000003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130</v>
      </c>
      <c r="D175" s="37">
        <v>129.76666666666668</v>
      </c>
      <c r="E175" s="37">
        <v>129.18333333333337</v>
      </c>
      <c r="F175" s="37">
        <v>128.36666666666667</v>
      </c>
      <c r="G175" s="37">
        <v>127.78333333333336</v>
      </c>
      <c r="H175" s="37">
        <v>130.58333333333337</v>
      </c>
      <c r="I175" s="37">
        <v>131.16666666666669</v>
      </c>
      <c r="J175" s="37">
        <v>131.98333333333338</v>
      </c>
      <c r="K175" s="28">
        <v>130.35</v>
      </c>
      <c r="L175" s="28">
        <v>128.94999999999999</v>
      </c>
      <c r="M175" s="28">
        <v>22.455279999999998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2782.1</v>
      </c>
      <c r="D176" s="37">
        <v>2767.7000000000003</v>
      </c>
      <c r="E176" s="37">
        <v>2746.4000000000005</v>
      </c>
      <c r="F176" s="37">
        <v>2710.7000000000003</v>
      </c>
      <c r="G176" s="37">
        <v>2689.4000000000005</v>
      </c>
      <c r="H176" s="37">
        <v>2803.4000000000005</v>
      </c>
      <c r="I176" s="37">
        <v>2824.7000000000007</v>
      </c>
      <c r="J176" s="37">
        <v>2860.4000000000005</v>
      </c>
      <c r="K176" s="28">
        <v>2789</v>
      </c>
      <c r="L176" s="28">
        <v>2732</v>
      </c>
      <c r="M176" s="28">
        <v>100.18531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795.75</v>
      </c>
      <c r="D177" s="37">
        <v>796.5</v>
      </c>
      <c r="E177" s="37">
        <v>789.25</v>
      </c>
      <c r="F177" s="37">
        <v>782.75</v>
      </c>
      <c r="G177" s="37">
        <v>775.5</v>
      </c>
      <c r="H177" s="37">
        <v>803</v>
      </c>
      <c r="I177" s="37">
        <v>810.25</v>
      </c>
      <c r="J177" s="37">
        <v>816.75</v>
      </c>
      <c r="K177" s="28">
        <v>803.75</v>
      </c>
      <c r="L177" s="28">
        <v>790</v>
      </c>
      <c r="M177" s="28">
        <v>17.376239999999999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1144.55</v>
      </c>
      <c r="D178" s="37">
        <v>1139.4499999999998</v>
      </c>
      <c r="E178" s="37">
        <v>1130.2999999999997</v>
      </c>
      <c r="F178" s="37">
        <v>1116.05</v>
      </c>
      <c r="G178" s="37">
        <v>1106.8999999999999</v>
      </c>
      <c r="H178" s="37">
        <v>1153.6999999999996</v>
      </c>
      <c r="I178" s="37">
        <v>1162.8499999999997</v>
      </c>
      <c r="J178" s="37">
        <v>1177.0999999999995</v>
      </c>
      <c r="K178" s="28">
        <v>1148.5999999999999</v>
      </c>
      <c r="L178" s="28">
        <v>1125.2</v>
      </c>
      <c r="M178" s="28">
        <v>7.3128799999999998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2547.4</v>
      </c>
      <c r="D179" s="37">
        <v>2554.3333333333335</v>
      </c>
      <c r="E179" s="37">
        <v>2524.3666666666668</v>
      </c>
      <c r="F179" s="37">
        <v>2501.3333333333335</v>
      </c>
      <c r="G179" s="37">
        <v>2471.3666666666668</v>
      </c>
      <c r="H179" s="37">
        <v>2577.3666666666668</v>
      </c>
      <c r="I179" s="37">
        <v>2607.333333333333</v>
      </c>
      <c r="J179" s="37">
        <v>2630.3666666666668</v>
      </c>
      <c r="K179" s="28">
        <v>2584.3000000000002</v>
      </c>
      <c r="L179" s="28">
        <v>2531.3000000000002</v>
      </c>
      <c r="M179" s="28">
        <v>5.3194600000000003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7024.1</v>
      </c>
      <c r="D180" s="37">
        <v>7028.3833333333341</v>
      </c>
      <c r="E180" s="37">
        <v>7006.7666666666682</v>
      </c>
      <c r="F180" s="37">
        <v>6989.4333333333343</v>
      </c>
      <c r="G180" s="37">
        <v>6967.8166666666684</v>
      </c>
      <c r="H180" s="37">
        <v>7045.7166666666681</v>
      </c>
      <c r="I180" s="37">
        <v>7067.3333333333348</v>
      </c>
      <c r="J180" s="37">
        <v>7084.6666666666679</v>
      </c>
      <c r="K180" s="28">
        <v>7050</v>
      </c>
      <c r="L180" s="28">
        <v>7011.05</v>
      </c>
      <c r="M180" s="28">
        <v>8.4239999999999995E-2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26056.55</v>
      </c>
      <c r="D181" s="37">
        <v>25927.216666666664</v>
      </c>
      <c r="E181" s="37">
        <v>25754.433333333327</v>
      </c>
      <c r="F181" s="37">
        <v>25452.316666666662</v>
      </c>
      <c r="G181" s="37">
        <v>25279.533333333326</v>
      </c>
      <c r="H181" s="37">
        <v>26229.333333333328</v>
      </c>
      <c r="I181" s="37">
        <v>26402.116666666661</v>
      </c>
      <c r="J181" s="37">
        <v>26704.23333333333</v>
      </c>
      <c r="K181" s="28">
        <v>26100</v>
      </c>
      <c r="L181" s="28">
        <v>25625.1</v>
      </c>
      <c r="M181" s="28">
        <v>0.2064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1150.8499999999999</v>
      </c>
      <c r="D182" s="37">
        <v>1140.9666666666667</v>
      </c>
      <c r="E182" s="37">
        <v>1127.9833333333333</v>
      </c>
      <c r="F182" s="37">
        <v>1105.1166666666666</v>
      </c>
      <c r="G182" s="37">
        <v>1092.1333333333332</v>
      </c>
      <c r="H182" s="37">
        <v>1163.8333333333335</v>
      </c>
      <c r="I182" s="37">
        <v>1176.8166666666671</v>
      </c>
      <c r="J182" s="37">
        <v>1199.6833333333336</v>
      </c>
      <c r="K182" s="28">
        <v>1153.95</v>
      </c>
      <c r="L182" s="28">
        <v>1118.0999999999999</v>
      </c>
      <c r="M182" s="28">
        <v>7.7827999999999999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2379.85</v>
      </c>
      <c r="D183" s="37">
        <v>2384.15</v>
      </c>
      <c r="E183" s="37">
        <v>2361.7000000000003</v>
      </c>
      <c r="F183" s="37">
        <v>2343.5500000000002</v>
      </c>
      <c r="G183" s="37">
        <v>2321.1000000000004</v>
      </c>
      <c r="H183" s="37">
        <v>2402.3000000000002</v>
      </c>
      <c r="I183" s="37">
        <v>2424.75</v>
      </c>
      <c r="J183" s="37">
        <v>2442.9</v>
      </c>
      <c r="K183" s="28">
        <v>2406.6</v>
      </c>
      <c r="L183" s="28">
        <v>2366</v>
      </c>
      <c r="M183" s="28">
        <v>1.9732499999999999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516.29999999999995</v>
      </c>
      <c r="D184" s="37">
        <v>515.5</v>
      </c>
      <c r="E184" s="37">
        <v>513</v>
      </c>
      <c r="F184" s="37">
        <v>509.70000000000005</v>
      </c>
      <c r="G184" s="37">
        <v>507.20000000000005</v>
      </c>
      <c r="H184" s="37">
        <v>518.79999999999995</v>
      </c>
      <c r="I184" s="37">
        <v>521.29999999999995</v>
      </c>
      <c r="J184" s="37">
        <v>524.59999999999991</v>
      </c>
      <c r="K184" s="28">
        <v>518</v>
      </c>
      <c r="L184" s="28">
        <v>512.20000000000005</v>
      </c>
      <c r="M184" s="28">
        <v>100.35638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103.1</v>
      </c>
      <c r="D185" s="37">
        <v>102.53333333333332</v>
      </c>
      <c r="E185" s="37">
        <v>101.26666666666664</v>
      </c>
      <c r="F185" s="37">
        <v>99.433333333333323</v>
      </c>
      <c r="G185" s="37">
        <v>98.166666666666643</v>
      </c>
      <c r="H185" s="37">
        <v>104.36666666666663</v>
      </c>
      <c r="I185" s="37">
        <v>105.63333333333331</v>
      </c>
      <c r="J185" s="37">
        <v>107.46666666666663</v>
      </c>
      <c r="K185" s="28">
        <v>103.8</v>
      </c>
      <c r="L185" s="28">
        <v>100.7</v>
      </c>
      <c r="M185" s="28">
        <v>311.69375000000002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944.1</v>
      </c>
      <c r="D186" s="37">
        <v>936.9</v>
      </c>
      <c r="E186" s="37">
        <v>927.8</v>
      </c>
      <c r="F186" s="37">
        <v>911.5</v>
      </c>
      <c r="G186" s="37">
        <v>902.4</v>
      </c>
      <c r="H186" s="37">
        <v>953.19999999999993</v>
      </c>
      <c r="I186" s="37">
        <v>962.30000000000007</v>
      </c>
      <c r="J186" s="37">
        <v>978.59999999999991</v>
      </c>
      <c r="K186" s="28">
        <v>946</v>
      </c>
      <c r="L186" s="28">
        <v>920.6</v>
      </c>
      <c r="M186" s="28">
        <v>24.10164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503.55</v>
      </c>
      <c r="D187" s="37">
        <v>502.3</v>
      </c>
      <c r="E187" s="37">
        <v>498.75</v>
      </c>
      <c r="F187" s="37">
        <v>493.95</v>
      </c>
      <c r="G187" s="37">
        <v>490.4</v>
      </c>
      <c r="H187" s="37">
        <v>507.1</v>
      </c>
      <c r="I187" s="37">
        <v>510.65000000000009</v>
      </c>
      <c r="J187" s="37">
        <v>515.45000000000005</v>
      </c>
      <c r="K187" s="28">
        <v>505.85</v>
      </c>
      <c r="L187" s="28">
        <v>497.5</v>
      </c>
      <c r="M187" s="28">
        <v>5.6954200000000004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630.04999999999995</v>
      </c>
      <c r="D188" s="37">
        <v>631.5333333333333</v>
      </c>
      <c r="E188" s="37">
        <v>624.66666666666663</v>
      </c>
      <c r="F188" s="37">
        <v>619.2833333333333</v>
      </c>
      <c r="G188" s="37">
        <v>612.41666666666663</v>
      </c>
      <c r="H188" s="37">
        <v>636.91666666666663</v>
      </c>
      <c r="I188" s="37">
        <v>643.78333333333342</v>
      </c>
      <c r="J188" s="37">
        <v>649.16666666666663</v>
      </c>
      <c r="K188" s="28">
        <v>638.4</v>
      </c>
      <c r="L188" s="28">
        <v>626.15</v>
      </c>
      <c r="M188" s="28">
        <v>3.2921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658.2</v>
      </c>
      <c r="D189" s="37">
        <v>657.73333333333335</v>
      </c>
      <c r="E189" s="37">
        <v>652.4666666666667</v>
      </c>
      <c r="F189" s="37">
        <v>646.73333333333335</v>
      </c>
      <c r="G189" s="37">
        <v>641.4666666666667</v>
      </c>
      <c r="H189" s="37">
        <v>663.4666666666667</v>
      </c>
      <c r="I189" s="37">
        <v>668.73333333333335</v>
      </c>
      <c r="J189" s="37">
        <v>674.4666666666667</v>
      </c>
      <c r="K189" s="28">
        <v>663</v>
      </c>
      <c r="L189" s="28">
        <v>652</v>
      </c>
      <c r="M189" s="28">
        <v>6.3428699999999996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983.05</v>
      </c>
      <c r="D190" s="37">
        <v>981.25</v>
      </c>
      <c r="E190" s="37">
        <v>974.8</v>
      </c>
      <c r="F190" s="37">
        <v>966.55</v>
      </c>
      <c r="G190" s="37">
        <v>960.09999999999991</v>
      </c>
      <c r="H190" s="37">
        <v>989.5</v>
      </c>
      <c r="I190" s="37">
        <v>995.95</v>
      </c>
      <c r="J190" s="37">
        <v>1004.2</v>
      </c>
      <c r="K190" s="28">
        <v>987.7</v>
      </c>
      <c r="L190" s="28">
        <v>973</v>
      </c>
      <c r="M190" s="28">
        <v>4.8569399999999998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1282</v>
      </c>
      <c r="D191" s="37">
        <v>1294.4166666666667</v>
      </c>
      <c r="E191" s="37">
        <v>1264.8333333333335</v>
      </c>
      <c r="F191" s="37">
        <v>1247.6666666666667</v>
      </c>
      <c r="G191" s="37">
        <v>1218.0833333333335</v>
      </c>
      <c r="H191" s="37">
        <v>1311.5833333333335</v>
      </c>
      <c r="I191" s="37">
        <v>1341.166666666667</v>
      </c>
      <c r="J191" s="37">
        <v>1358.3333333333335</v>
      </c>
      <c r="K191" s="28">
        <v>1324</v>
      </c>
      <c r="L191" s="28">
        <v>1277.25</v>
      </c>
      <c r="M191" s="28">
        <v>6.6692099999999996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3628.65</v>
      </c>
      <c r="D192" s="37">
        <v>3613.35</v>
      </c>
      <c r="E192" s="37">
        <v>3582.7</v>
      </c>
      <c r="F192" s="37">
        <v>3536.75</v>
      </c>
      <c r="G192" s="37">
        <v>3506.1</v>
      </c>
      <c r="H192" s="37">
        <v>3659.2999999999997</v>
      </c>
      <c r="I192" s="37">
        <v>3689.9500000000003</v>
      </c>
      <c r="J192" s="37">
        <v>3735.8999999999996</v>
      </c>
      <c r="K192" s="28">
        <v>3644</v>
      </c>
      <c r="L192" s="28">
        <v>3567.4</v>
      </c>
      <c r="M192" s="28">
        <v>22.80996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820.05</v>
      </c>
      <c r="D193" s="37">
        <v>815.43333333333339</v>
      </c>
      <c r="E193" s="37">
        <v>808.86666666666679</v>
      </c>
      <c r="F193" s="37">
        <v>797.68333333333339</v>
      </c>
      <c r="G193" s="37">
        <v>791.11666666666679</v>
      </c>
      <c r="H193" s="37">
        <v>826.61666666666679</v>
      </c>
      <c r="I193" s="37">
        <v>833.18333333333339</v>
      </c>
      <c r="J193" s="37">
        <v>844.36666666666679</v>
      </c>
      <c r="K193" s="28">
        <v>822</v>
      </c>
      <c r="L193" s="28">
        <v>804.25</v>
      </c>
      <c r="M193" s="28">
        <v>13.442500000000001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7903.85</v>
      </c>
      <c r="D194" s="37">
        <v>7973.2</v>
      </c>
      <c r="E194" s="37">
        <v>7756.4</v>
      </c>
      <c r="F194" s="37">
        <v>7608.95</v>
      </c>
      <c r="G194" s="37">
        <v>7392.15</v>
      </c>
      <c r="H194" s="37">
        <v>8120.65</v>
      </c>
      <c r="I194" s="37">
        <v>8337.4500000000007</v>
      </c>
      <c r="J194" s="37">
        <v>8484.9</v>
      </c>
      <c r="K194" s="28">
        <v>8190</v>
      </c>
      <c r="L194" s="28">
        <v>7825.75</v>
      </c>
      <c r="M194" s="28">
        <v>13.764860000000001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448.05</v>
      </c>
      <c r="D195" s="37">
        <v>446.15000000000003</v>
      </c>
      <c r="E195" s="37">
        <v>442.95000000000005</v>
      </c>
      <c r="F195" s="37">
        <v>437.85</v>
      </c>
      <c r="G195" s="37">
        <v>434.65000000000003</v>
      </c>
      <c r="H195" s="37">
        <v>451.25000000000006</v>
      </c>
      <c r="I195" s="37">
        <v>454.45</v>
      </c>
      <c r="J195" s="37">
        <v>459.55000000000007</v>
      </c>
      <c r="K195" s="28">
        <v>449.35</v>
      </c>
      <c r="L195" s="28">
        <v>441.05</v>
      </c>
      <c r="M195" s="28">
        <v>141.24871999999999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258.85000000000002</v>
      </c>
      <c r="D196" s="37">
        <v>256.58333333333331</v>
      </c>
      <c r="E196" s="37">
        <v>252.96666666666664</v>
      </c>
      <c r="F196" s="37">
        <v>247.08333333333331</v>
      </c>
      <c r="G196" s="37">
        <v>243.46666666666664</v>
      </c>
      <c r="H196" s="37">
        <v>262.46666666666664</v>
      </c>
      <c r="I196" s="37">
        <v>266.08333333333331</v>
      </c>
      <c r="J196" s="37">
        <v>271.96666666666664</v>
      </c>
      <c r="K196" s="28">
        <v>260.2</v>
      </c>
      <c r="L196" s="28">
        <v>250.7</v>
      </c>
      <c r="M196" s="28">
        <v>406.17734000000002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1302.1500000000001</v>
      </c>
      <c r="D197" s="37">
        <v>1303.5833333333333</v>
      </c>
      <c r="E197" s="37">
        <v>1284.4166666666665</v>
      </c>
      <c r="F197" s="37">
        <v>1266.6833333333332</v>
      </c>
      <c r="G197" s="37">
        <v>1247.5166666666664</v>
      </c>
      <c r="H197" s="37">
        <v>1321.3166666666666</v>
      </c>
      <c r="I197" s="37">
        <v>1340.4833333333331</v>
      </c>
      <c r="J197" s="37">
        <v>1358.2166666666667</v>
      </c>
      <c r="K197" s="28">
        <v>1322.75</v>
      </c>
      <c r="L197" s="28">
        <v>1285.8499999999999</v>
      </c>
      <c r="M197" s="28">
        <v>66.690280000000001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1312.7</v>
      </c>
      <c r="D198" s="37">
        <v>1309.7166666666665</v>
      </c>
      <c r="E198" s="37">
        <v>1300.4333333333329</v>
      </c>
      <c r="F198" s="37">
        <v>1288.1666666666665</v>
      </c>
      <c r="G198" s="37">
        <v>1278.883333333333</v>
      </c>
      <c r="H198" s="37">
        <v>1321.9833333333329</v>
      </c>
      <c r="I198" s="37">
        <v>1331.2666666666662</v>
      </c>
      <c r="J198" s="37">
        <v>1343.5333333333328</v>
      </c>
      <c r="K198" s="28">
        <v>1319</v>
      </c>
      <c r="L198" s="28">
        <v>1297.45</v>
      </c>
      <c r="M198" s="28">
        <v>37.281730000000003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808.95</v>
      </c>
      <c r="D199" s="37">
        <v>809.19999999999993</v>
      </c>
      <c r="E199" s="37">
        <v>804.09999999999991</v>
      </c>
      <c r="F199" s="37">
        <v>799.25</v>
      </c>
      <c r="G199" s="37">
        <v>794.15</v>
      </c>
      <c r="H199" s="37">
        <v>814.04999999999984</v>
      </c>
      <c r="I199" s="37">
        <v>819.15</v>
      </c>
      <c r="J199" s="37">
        <v>823.99999999999977</v>
      </c>
      <c r="K199" s="28">
        <v>814.3</v>
      </c>
      <c r="L199" s="28">
        <v>804.35</v>
      </c>
      <c r="M199" s="28">
        <v>5.4358700000000004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2521</v>
      </c>
      <c r="D200" s="37">
        <v>2503.9833333333331</v>
      </c>
      <c r="E200" s="37">
        <v>2483.0166666666664</v>
      </c>
      <c r="F200" s="37">
        <v>2445.0333333333333</v>
      </c>
      <c r="G200" s="37">
        <v>2424.0666666666666</v>
      </c>
      <c r="H200" s="37">
        <v>2541.9666666666662</v>
      </c>
      <c r="I200" s="37">
        <v>2562.9333333333325</v>
      </c>
      <c r="J200" s="37">
        <v>2600.9166666666661</v>
      </c>
      <c r="K200" s="28">
        <v>2524.9499999999998</v>
      </c>
      <c r="L200" s="28">
        <v>2466</v>
      </c>
      <c r="M200" s="28">
        <v>8.8072300000000006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2829.95</v>
      </c>
      <c r="D201" s="37">
        <v>2849.3333333333335</v>
      </c>
      <c r="E201" s="37">
        <v>2804.666666666667</v>
      </c>
      <c r="F201" s="37">
        <v>2779.3833333333337</v>
      </c>
      <c r="G201" s="37">
        <v>2734.7166666666672</v>
      </c>
      <c r="H201" s="37">
        <v>2874.6166666666668</v>
      </c>
      <c r="I201" s="37">
        <v>2919.2833333333338</v>
      </c>
      <c r="J201" s="37">
        <v>2944.5666666666666</v>
      </c>
      <c r="K201" s="28">
        <v>2894</v>
      </c>
      <c r="L201" s="28">
        <v>2824.05</v>
      </c>
      <c r="M201" s="28">
        <v>1.08945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557.65</v>
      </c>
      <c r="D202" s="37">
        <v>550.9666666666667</v>
      </c>
      <c r="E202" s="37">
        <v>538.68333333333339</v>
      </c>
      <c r="F202" s="37">
        <v>519.7166666666667</v>
      </c>
      <c r="G202" s="37">
        <v>507.43333333333339</v>
      </c>
      <c r="H202" s="37">
        <v>569.93333333333339</v>
      </c>
      <c r="I202" s="37">
        <v>582.2166666666667</v>
      </c>
      <c r="J202" s="37">
        <v>601.18333333333339</v>
      </c>
      <c r="K202" s="28">
        <v>563.25</v>
      </c>
      <c r="L202" s="28">
        <v>532</v>
      </c>
      <c r="M202" s="28">
        <v>2.8252299999999999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1285.8</v>
      </c>
      <c r="D203" s="37">
        <v>1280.2666666666667</v>
      </c>
      <c r="E203" s="37">
        <v>1265.5333333333333</v>
      </c>
      <c r="F203" s="37">
        <v>1245.2666666666667</v>
      </c>
      <c r="G203" s="37">
        <v>1230.5333333333333</v>
      </c>
      <c r="H203" s="37">
        <v>1300.5333333333333</v>
      </c>
      <c r="I203" s="37">
        <v>1315.2666666666664</v>
      </c>
      <c r="J203" s="37">
        <v>1335.5333333333333</v>
      </c>
      <c r="K203" s="28">
        <v>1295</v>
      </c>
      <c r="L203" s="28">
        <v>1260</v>
      </c>
      <c r="M203" s="28">
        <v>5.16906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829.15</v>
      </c>
      <c r="D204" s="37">
        <v>827.93333333333339</v>
      </c>
      <c r="E204" s="37">
        <v>822.21666666666681</v>
      </c>
      <c r="F204" s="37">
        <v>815.28333333333342</v>
      </c>
      <c r="G204" s="37">
        <v>809.56666666666683</v>
      </c>
      <c r="H204" s="37">
        <v>834.86666666666679</v>
      </c>
      <c r="I204" s="37">
        <v>840.58333333333348</v>
      </c>
      <c r="J204" s="37">
        <v>847.51666666666677</v>
      </c>
      <c r="K204" s="28">
        <v>833.65</v>
      </c>
      <c r="L204" s="28">
        <v>821</v>
      </c>
      <c r="M204" s="28">
        <v>26.919879999999999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6846.5</v>
      </c>
      <c r="D205" s="37">
        <v>6847.166666666667</v>
      </c>
      <c r="E205" s="37">
        <v>6807.3333333333339</v>
      </c>
      <c r="F205" s="37">
        <v>6768.166666666667</v>
      </c>
      <c r="G205" s="37">
        <v>6728.3333333333339</v>
      </c>
      <c r="H205" s="37">
        <v>6886.3333333333339</v>
      </c>
      <c r="I205" s="37">
        <v>6926.1666666666679</v>
      </c>
      <c r="J205" s="37">
        <v>6965.3333333333339</v>
      </c>
      <c r="K205" s="28">
        <v>6887</v>
      </c>
      <c r="L205" s="28">
        <v>6808</v>
      </c>
      <c r="M205" s="28">
        <v>1.81457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40.950000000000003</v>
      </c>
      <c r="D206" s="37">
        <v>41.116666666666667</v>
      </c>
      <c r="E206" s="37">
        <v>40.533333333333331</v>
      </c>
      <c r="F206" s="37">
        <v>40.116666666666667</v>
      </c>
      <c r="G206" s="37">
        <v>39.533333333333331</v>
      </c>
      <c r="H206" s="37">
        <v>41.533333333333331</v>
      </c>
      <c r="I206" s="37">
        <v>42.11666666666666</v>
      </c>
      <c r="J206" s="37">
        <v>42.533333333333331</v>
      </c>
      <c r="K206" s="28">
        <v>41.7</v>
      </c>
      <c r="L206" s="28">
        <v>40.700000000000003</v>
      </c>
      <c r="M206" s="28">
        <v>56.060830000000003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1483.6</v>
      </c>
      <c r="D207" s="37">
        <v>1487.7</v>
      </c>
      <c r="E207" s="37">
        <v>1474</v>
      </c>
      <c r="F207" s="37">
        <v>1464.3999999999999</v>
      </c>
      <c r="G207" s="37">
        <v>1450.6999999999998</v>
      </c>
      <c r="H207" s="37">
        <v>1497.3000000000002</v>
      </c>
      <c r="I207" s="37">
        <v>1511.0000000000005</v>
      </c>
      <c r="J207" s="37">
        <v>1520.6000000000004</v>
      </c>
      <c r="K207" s="28">
        <v>1501.4</v>
      </c>
      <c r="L207" s="28">
        <v>1478.1</v>
      </c>
      <c r="M207" s="28">
        <v>2.6910400000000001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871.15</v>
      </c>
      <c r="D208" s="37">
        <v>872.7166666666667</v>
      </c>
      <c r="E208" s="37">
        <v>864.43333333333339</v>
      </c>
      <c r="F208" s="37">
        <v>857.7166666666667</v>
      </c>
      <c r="G208" s="37">
        <v>849.43333333333339</v>
      </c>
      <c r="H208" s="37">
        <v>879.43333333333339</v>
      </c>
      <c r="I208" s="37">
        <v>887.7166666666667</v>
      </c>
      <c r="J208" s="37">
        <v>894.43333333333339</v>
      </c>
      <c r="K208" s="28">
        <v>881</v>
      </c>
      <c r="L208" s="28">
        <v>866</v>
      </c>
      <c r="M208" s="28">
        <v>9.60928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1055.95</v>
      </c>
      <c r="D209" s="37">
        <v>1069.6499999999999</v>
      </c>
      <c r="E209" s="37">
        <v>1030.2999999999997</v>
      </c>
      <c r="F209" s="37">
        <v>1004.6499999999999</v>
      </c>
      <c r="G209" s="37">
        <v>965.29999999999973</v>
      </c>
      <c r="H209" s="37">
        <v>1095.2999999999997</v>
      </c>
      <c r="I209" s="37">
        <v>1134.6499999999996</v>
      </c>
      <c r="J209" s="37">
        <v>1160.2999999999997</v>
      </c>
      <c r="K209" s="28">
        <v>1109</v>
      </c>
      <c r="L209" s="28">
        <v>1044</v>
      </c>
      <c r="M209" s="28">
        <v>6.4987399999999997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424.95</v>
      </c>
      <c r="D210" s="37">
        <v>422.73333333333329</v>
      </c>
      <c r="E210" s="37">
        <v>419.36666666666656</v>
      </c>
      <c r="F210" s="37">
        <v>413.78333333333325</v>
      </c>
      <c r="G210" s="37">
        <v>410.41666666666652</v>
      </c>
      <c r="H210" s="37">
        <v>428.31666666666661</v>
      </c>
      <c r="I210" s="37">
        <v>431.68333333333328</v>
      </c>
      <c r="J210" s="37">
        <v>437.26666666666665</v>
      </c>
      <c r="K210" s="28">
        <v>426.1</v>
      </c>
      <c r="L210" s="28">
        <v>417.15</v>
      </c>
      <c r="M210" s="28">
        <v>82.431600000000003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10</v>
      </c>
      <c r="D211" s="37">
        <v>10.033333333333333</v>
      </c>
      <c r="E211" s="37">
        <v>9.9166666666666661</v>
      </c>
      <c r="F211" s="37">
        <v>9.8333333333333321</v>
      </c>
      <c r="G211" s="37">
        <v>9.716666666666665</v>
      </c>
      <c r="H211" s="37">
        <v>10.116666666666667</v>
      </c>
      <c r="I211" s="37">
        <v>10.233333333333334</v>
      </c>
      <c r="J211" s="37">
        <v>10.316666666666668</v>
      </c>
      <c r="K211" s="28">
        <v>10.15</v>
      </c>
      <c r="L211" s="28">
        <v>9.9499999999999993</v>
      </c>
      <c r="M211" s="28">
        <v>918.23509999999999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1265.95</v>
      </c>
      <c r="D212" s="37">
        <v>1262.6666666666667</v>
      </c>
      <c r="E212" s="37">
        <v>1255.2833333333335</v>
      </c>
      <c r="F212" s="37">
        <v>1244.6166666666668</v>
      </c>
      <c r="G212" s="37">
        <v>1237.2333333333336</v>
      </c>
      <c r="H212" s="37">
        <v>1273.3333333333335</v>
      </c>
      <c r="I212" s="37">
        <v>1280.7166666666667</v>
      </c>
      <c r="J212" s="37">
        <v>1291.3833333333334</v>
      </c>
      <c r="K212" s="28">
        <v>1270.05</v>
      </c>
      <c r="L212" s="28">
        <v>1252</v>
      </c>
      <c r="M212" s="28">
        <v>10.7143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1634.1</v>
      </c>
      <c r="D213" s="37">
        <v>1633.3666666666668</v>
      </c>
      <c r="E213" s="37">
        <v>1622.3333333333335</v>
      </c>
      <c r="F213" s="37">
        <v>1610.5666666666666</v>
      </c>
      <c r="G213" s="37">
        <v>1599.5333333333333</v>
      </c>
      <c r="H213" s="37">
        <v>1645.1333333333337</v>
      </c>
      <c r="I213" s="37">
        <v>1656.166666666667</v>
      </c>
      <c r="J213" s="37">
        <v>1667.9333333333338</v>
      </c>
      <c r="K213" s="28">
        <v>1644.4</v>
      </c>
      <c r="L213" s="28">
        <v>1621.6</v>
      </c>
      <c r="M213" s="28">
        <v>1.53467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539.20000000000005</v>
      </c>
      <c r="D214" s="37">
        <v>539.68333333333339</v>
      </c>
      <c r="E214" s="37">
        <v>536.86666666666679</v>
      </c>
      <c r="F214" s="37">
        <v>534.53333333333342</v>
      </c>
      <c r="G214" s="37">
        <v>531.71666666666681</v>
      </c>
      <c r="H214" s="37">
        <v>542.01666666666677</v>
      </c>
      <c r="I214" s="37">
        <v>544.83333333333337</v>
      </c>
      <c r="J214" s="37">
        <v>547.16666666666674</v>
      </c>
      <c r="K214" s="37">
        <v>542.5</v>
      </c>
      <c r="L214" s="37">
        <v>537.35</v>
      </c>
      <c r="M214" s="37">
        <v>66.943910000000002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14.15</v>
      </c>
      <c r="D215" s="37">
        <v>14.116666666666665</v>
      </c>
      <c r="E215" s="37">
        <v>13.983333333333331</v>
      </c>
      <c r="F215" s="37">
        <v>13.816666666666665</v>
      </c>
      <c r="G215" s="37">
        <v>13.68333333333333</v>
      </c>
      <c r="H215" s="37">
        <v>14.283333333333331</v>
      </c>
      <c r="I215" s="37">
        <v>14.416666666666668</v>
      </c>
      <c r="J215" s="37">
        <v>14.583333333333332</v>
      </c>
      <c r="K215" s="37">
        <v>14.25</v>
      </c>
      <c r="L215" s="37">
        <v>13.95</v>
      </c>
      <c r="M215" s="37">
        <v>755.66285000000005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266.95</v>
      </c>
      <c r="D216" s="37">
        <v>267.75</v>
      </c>
      <c r="E216" s="37">
        <v>265.2</v>
      </c>
      <c r="F216" s="37">
        <v>263.45</v>
      </c>
      <c r="G216" s="37">
        <v>260.89999999999998</v>
      </c>
      <c r="H216" s="37">
        <v>269.5</v>
      </c>
      <c r="I216" s="37">
        <v>272.04999999999995</v>
      </c>
      <c r="J216" s="37">
        <v>273.8</v>
      </c>
      <c r="K216" s="37">
        <v>270.3</v>
      </c>
      <c r="L216" s="37">
        <v>266</v>
      </c>
      <c r="M216" s="37">
        <v>79.223259999999996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F24" sqref="F2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3"/>
      <c r="B1" s="474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8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44673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6" t="s">
        <v>16</v>
      </c>
      <c r="B9" s="468" t="s">
        <v>18</v>
      </c>
      <c r="C9" s="472" t="s">
        <v>20</v>
      </c>
      <c r="D9" s="472" t="s">
        <v>21</v>
      </c>
      <c r="E9" s="463" t="s">
        <v>22</v>
      </c>
      <c r="F9" s="464"/>
      <c r="G9" s="465"/>
      <c r="H9" s="463" t="s">
        <v>23</v>
      </c>
      <c r="I9" s="464"/>
      <c r="J9" s="465"/>
      <c r="K9" s="23"/>
      <c r="L9" s="24"/>
      <c r="M9" s="50"/>
      <c r="N9" s="1"/>
      <c r="O9" s="1"/>
    </row>
    <row r="10" spans="1:15" ht="42.75" customHeight="1">
      <c r="A10" s="470"/>
      <c r="B10" s="471"/>
      <c r="C10" s="471"/>
      <c r="D10" s="47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33" t="s">
        <v>288</v>
      </c>
      <c r="C11" s="320">
        <v>21209.599999999999</v>
      </c>
      <c r="D11" s="321">
        <v>21124.866666666665</v>
      </c>
      <c r="E11" s="321">
        <v>20851.73333333333</v>
      </c>
      <c r="F11" s="321">
        <v>20493.866666666665</v>
      </c>
      <c r="G11" s="321">
        <v>20220.73333333333</v>
      </c>
      <c r="H11" s="321">
        <v>21482.73333333333</v>
      </c>
      <c r="I11" s="321">
        <v>21755.866666666669</v>
      </c>
      <c r="J11" s="321">
        <v>22113.73333333333</v>
      </c>
      <c r="K11" s="320">
        <v>21398</v>
      </c>
      <c r="L11" s="320">
        <v>20767</v>
      </c>
      <c r="M11" s="320">
        <v>1.384E-2</v>
      </c>
      <c r="N11" s="1"/>
      <c r="O11" s="1"/>
    </row>
    <row r="12" spans="1:15" ht="12" customHeight="1">
      <c r="A12" s="30">
        <v>2</v>
      </c>
      <c r="B12" s="334" t="s">
        <v>293</v>
      </c>
      <c r="C12" s="320">
        <v>491.5</v>
      </c>
      <c r="D12" s="321">
        <v>491.2833333333333</v>
      </c>
      <c r="E12" s="321">
        <v>486.56666666666661</v>
      </c>
      <c r="F12" s="321">
        <v>481.63333333333333</v>
      </c>
      <c r="G12" s="321">
        <v>476.91666666666663</v>
      </c>
      <c r="H12" s="321">
        <v>496.21666666666658</v>
      </c>
      <c r="I12" s="321">
        <v>500.93333333333328</v>
      </c>
      <c r="J12" s="321">
        <v>505.86666666666656</v>
      </c>
      <c r="K12" s="320">
        <v>496</v>
      </c>
      <c r="L12" s="320">
        <v>486.35</v>
      </c>
      <c r="M12" s="320">
        <v>0.59104999999999996</v>
      </c>
      <c r="N12" s="1"/>
      <c r="O12" s="1"/>
    </row>
    <row r="13" spans="1:15" ht="12" customHeight="1">
      <c r="A13" s="30">
        <v>3</v>
      </c>
      <c r="B13" s="334" t="s">
        <v>39</v>
      </c>
      <c r="C13" s="320">
        <v>940.8</v>
      </c>
      <c r="D13" s="321">
        <v>943.98333333333323</v>
      </c>
      <c r="E13" s="321">
        <v>935.96666666666647</v>
      </c>
      <c r="F13" s="321">
        <v>931.13333333333321</v>
      </c>
      <c r="G13" s="321">
        <v>923.11666666666645</v>
      </c>
      <c r="H13" s="321">
        <v>948.81666666666649</v>
      </c>
      <c r="I13" s="321">
        <v>956.83333333333314</v>
      </c>
      <c r="J13" s="321">
        <v>961.66666666666652</v>
      </c>
      <c r="K13" s="320">
        <v>952</v>
      </c>
      <c r="L13" s="320">
        <v>939.15</v>
      </c>
      <c r="M13" s="320">
        <v>3.4837899999999999</v>
      </c>
      <c r="N13" s="1"/>
      <c r="O13" s="1"/>
    </row>
    <row r="14" spans="1:15" ht="12" customHeight="1">
      <c r="A14" s="30">
        <v>4</v>
      </c>
      <c r="B14" s="334" t="s">
        <v>294</v>
      </c>
      <c r="C14" s="320">
        <v>2405.4499999999998</v>
      </c>
      <c r="D14" s="321">
        <v>2429.9333333333329</v>
      </c>
      <c r="E14" s="321">
        <v>2375.516666666666</v>
      </c>
      <c r="F14" s="321">
        <v>2345.583333333333</v>
      </c>
      <c r="G14" s="321">
        <v>2291.1666666666661</v>
      </c>
      <c r="H14" s="321">
        <v>2459.8666666666659</v>
      </c>
      <c r="I14" s="321">
        <v>2514.2833333333328</v>
      </c>
      <c r="J14" s="321">
        <v>2544.2166666666658</v>
      </c>
      <c r="K14" s="320">
        <v>2484.35</v>
      </c>
      <c r="L14" s="320">
        <v>2400</v>
      </c>
      <c r="M14" s="320">
        <v>0.41994999999999999</v>
      </c>
      <c r="N14" s="1"/>
      <c r="O14" s="1"/>
    </row>
    <row r="15" spans="1:15" ht="12" customHeight="1">
      <c r="A15" s="30">
        <v>5</v>
      </c>
      <c r="B15" s="334" t="s">
        <v>289</v>
      </c>
      <c r="C15" s="320">
        <v>2143.5</v>
      </c>
      <c r="D15" s="321">
        <v>2145.4666666666667</v>
      </c>
      <c r="E15" s="321">
        <v>2121.2333333333336</v>
      </c>
      <c r="F15" s="321">
        <v>2098.9666666666667</v>
      </c>
      <c r="G15" s="321">
        <v>2074.7333333333336</v>
      </c>
      <c r="H15" s="321">
        <v>2167.7333333333336</v>
      </c>
      <c r="I15" s="321">
        <v>2191.9666666666662</v>
      </c>
      <c r="J15" s="321">
        <v>2214.2333333333336</v>
      </c>
      <c r="K15" s="320">
        <v>2169.6999999999998</v>
      </c>
      <c r="L15" s="320">
        <v>2123.1999999999998</v>
      </c>
      <c r="M15" s="320">
        <v>1.2223900000000001</v>
      </c>
      <c r="N15" s="1"/>
      <c r="O15" s="1"/>
    </row>
    <row r="16" spans="1:15" ht="12" customHeight="1">
      <c r="A16" s="30">
        <v>6</v>
      </c>
      <c r="B16" s="334" t="s">
        <v>238</v>
      </c>
      <c r="C16" s="320">
        <v>17428.849999999999</v>
      </c>
      <c r="D16" s="321">
        <v>17293.483333333334</v>
      </c>
      <c r="E16" s="321">
        <v>17047.016666666666</v>
      </c>
      <c r="F16" s="321">
        <v>16665.183333333334</v>
      </c>
      <c r="G16" s="321">
        <v>16418.716666666667</v>
      </c>
      <c r="H16" s="321">
        <v>17675.316666666666</v>
      </c>
      <c r="I16" s="321">
        <v>17921.783333333333</v>
      </c>
      <c r="J16" s="321">
        <v>18303.616666666665</v>
      </c>
      <c r="K16" s="320">
        <v>17539.95</v>
      </c>
      <c r="L16" s="320">
        <v>16911.650000000001</v>
      </c>
      <c r="M16" s="320">
        <v>0.17973</v>
      </c>
      <c r="N16" s="1"/>
      <c r="O16" s="1"/>
    </row>
    <row r="17" spans="1:15" ht="12" customHeight="1">
      <c r="A17" s="30">
        <v>7</v>
      </c>
      <c r="B17" s="334" t="s">
        <v>242</v>
      </c>
      <c r="C17" s="320">
        <v>113.65</v>
      </c>
      <c r="D17" s="321">
        <v>112.60000000000001</v>
      </c>
      <c r="E17" s="321">
        <v>111.30000000000001</v>
      </c>
      <c r="F17" s="321">
        <v>108.95</v>
      </c>
      <c r="G17" s="321">
        <v>107.65</v>
      </c>
      <c r="H17" s="321">
        <v>114.95000000000002</v>
      </c>
      <c r="I17" s="321">
        <v>116.25</v>
      </c>
      <c r="J17" s="321">
        <v>118.60000000000002</v>
      </c>
      <c r="K17" s="320">
        <v>113.9</v>
      </c>
      <c r="L17" s="320">
        <v>110.25</v>
      </c>
      <c r="M17" s="320">
        <v>54.152479999999997</v>
      </c>
      <c r="N17" s="1"/>
      <c r="O17" s="1"/>
    </row>
    <row r="18" spans="1:15" ht="12" customHeight="1">
      <c r="A18" s="30">
        <v>8</v>
      </c>
      <c r="B18" s="334" t="s">
        <v>41</v>
      </c>
      <c r="C18" s="320">
        <v>292.8</v>
      </c>
      <c r="D18" s="321">
        <v>293.39999999999998</v>
      </c>
      <c r="E18" s="321">
        <v>290.29999999999995</v>
      </c>
      <c r="F18" s="321">
        <v>287.79999999999995</v>
      </c>
      <c r="G18" s="321">
        <v>284.69999999999993</v>
      </c>
      <c r="H18" s="321">
        <v>295.89999999999998</v>
      </c>
      <c r="I18" s="321">
        <v>299</v>
      </c>
      <c r="J18" s="321">
        <v>301.5</v>
      </c>
      <c r="K18" s="320">
        <v>296.5</v>
      </c>
      <c r="L18" s="320">
        <v>290.89999999999998</v>
      </c>
      <c r="M18" s="320">
        <v>21.819009999999999</v>
      </c>
      <c r="N18" s="1"/>
      <c r="O18" s="1"/>
    </row>
    <row r="19" spans="1:15" ht="12" customHeight="1">
      <c r="A19" s="30">
        <v>9</v>
      </c>
      <c r="B19" s="334" t="s">
        <v>43</v>
      </c>
      <c r="C19" s="320">
        <v>2270.1</v>
      </c>
      <c r="D19" s="321">
        <v>2250.1166666666668</v>
      </c>
      <c r="E19" s="321">
        <v>2225.2333333333336</v>
      </c>
      <c r="F19" s="321">
        <v>2180.3666666666668</v>
      </c>
      <c r="G19" s="321">
        <v>2155.4833333333336</v>
      </c>
      <c r="H19" s="321">
        <v>2294.9833333333336</v>
      </c>
      <c r="I19" s="321">
        <v>2319.8666666666668</v>
      </c>
      <c r="J19" s="321">
        <v>2364.7333333333336</v>
      </c>
      <c r="K19" s="320">
        <v>2275</v>
      </c>
      <c r="L19" s="320">
        <v>2205.25</v>
      </c>
      <c r="M19" s="320">
        <v>14.91272</v>
      </c>
      <c r="N19" s="1"/>
      <c r="O19" s="1"/>
    </row>
    <row r="20" spans="1:15" ht="12" customHeight="1">
      <c r="A20" s="30">
        <v>10</v>
      </c>
      <c r="B20" s="334" t="s">
        <v>45</v>
      </c>
      <c r="C20" s="320">
        <v>2286.35</v>
      </c>
      <c r="D20" s="321">
        <v>2261.2666666666664</v>
      </c>
      <c r="E20" s="321">
        <v>2228.9833333333327</v>
      </c>
      <c r="F20" s="321">
        <v>2171.6166666666663</v>
      </c>
      <c r="G20" s="321">
        <v>2139.3333333333326</v>
      </c>
      <c r="H20" s="321">
        <v>2318.6333333333328</v>
      </c>
      <c r="I20" s="321">
        <v>2350.9166666666665</v>
      </c>
      <c r="J20" s="321">
        <v>2408.2833333333328</v>
      </c>
      <c r="K20" s="320">
        <v>2293.5500000000002</v>
      </c>
      <c r="L20" s="320">
        <v>2203.9</v>
      </c>
      <c r="M20" s="320">
        <v>22.436360000000001</v>
      </c>
      <c r="N20" s="1"/>
      <c r="O20" s="1"/>
    </row>
    <row r="21" spans="1:15" ht="12" customHeight="1">
      <c r="A21" s="30">
        <v>11</v>
      </c>
      <c r="B21" s="334" t="s">
        <v>239</v>
      </c>
      <c r="C21" s="320">
        <v>2811.5</v>
      </c>
      <c r="D21" s="321">
        <v>2810.5</v>
      </c>
      <c r="E21" s="321">
        <v>2751</v>
      </c>
      <c r="F21" s="321">
        <v>2690.5</v>
      </c>
      <c r="G21" s="321">
        <v>2631</v>
      </c>
      <c r="H21" s="321">
        <v>2871</v>
      </c>
      <c r="I21" s="321">
        <v>2930.5</v>
      </c>
      <c r="J21" s="321">
        <v>2991</v>
      </c>
      <c r="K21" s="320">
        <v>2870</v>
      </c>
      <c r="L21" s="320">
        <v>2750</v>
      </c>
      <c r="M21" s="320">
        <v>11.224869999999999</v>
      </c>
      <c r="N21" s="1"/>
      <c r="O21" s="1"/>
    </row>
    <row r="22" spans="1:15" ht="12" customHeight="1">
      <c r="A22" s="30">
        <v>12</v>
      </c>
      <c r="B22" s="334" t="s">
        <v>46</v>
      </c>
      <c r="C22" s="320">
        <v>850.5</v>
      </c>
      <c r="D22" s="321">
        <v>847.23333333333323</v>
      </c>
      <c r="E22" s="321">
        <v>835.56666666666649</v>
      </c>
      <c r="F22" s="321">
        <v>820.63333333333321</v>
      </c>
      <c r="G22" s="321">
        <v>808.96666666666647</v>
      </c>
      <c r="H22" s="321">
        <v>862.16666666666652</v>
      </c>
      <c r="I22" s="321">
        <v>873.83333333333326</v>
      </c>
      <c r="J22" s="321">
        <v>888.76666666666654</v>
      </c>
      <c r="K22" s="320">
        <v>858.9</v>
      </c>
      <c r="L22" s="320">
        <v>832.3</v>
      </c>
      <c r="M22" s="320">
        <v>55.391060000000003</v>
      </c>
      <c r="N22" s="1"/>
      <c r="O22" s="1"/>
    </row>
    <row r="23" spans="1:15" ht="12.75" customHeight="1">
      <c r="A23" s="30">
        <v>13</v>
      </c>
      <c r="B23" s="334" t="s">
        <v>241</v>
      </c>
      <c r="C23" s="320">
        <v>2699.6</v>
      </c>
      <c r="D23" s="321">
        <v>2703.4333333333329</v>
      </c>
      <c r="E23" s="321">
        <v>2659.1666666666661</v>
      </c>
      <c r="F23" s="321">
        <v>2618.7333333333331</v>
      </c>
      <c r="G23" s="321">
        <v>2574.4666666666662</v>
      </c>
      <c r="H23" s="321">
        <v>2743.8666666666659</v>
      </c>
      <c r="I23" s="321">
        <v>2788.1333333333332</v>
      </c>
      <c r="J23" s="321">
        <v>2828.5666666666657</v>
      </c>
      <c r="K23" s="320">
        <v>2747.7</v>
      </c>
      <c r="L23" s="320">
        <v>2663</v>
      </c>
      <c r="M23" s="320">
        <v>4.2097300000000004</v>
      </c>
      <c r="N23" s="1"/>
      <c r="O23" s="1"/>
    </row>
    <row r="24" spans="1:15" ht="12.75" customHeight="1">
      <c r="A24" s="30">
        <v>14</v>
      </c>
      <c r="B24" s="334" t="s">
        <v>295</v>
      </c>
      <c r="C24" s="320">
        <v>309.60000000000002</v>
      </c>
      <c r="D24" s="321">
        <v>312.23333333333335</v>
      </c>
      <c r="E24" s="321">
        <v>304.81666666666672</v>
      </c>
      <c r="F24" s="321">
        <v>300.03333333333336</v>
      </c>
      <c r="G24" s="321">
        <v>292.61666666666673</v>
      </c>
      <c r="H24" s="321">
        <v>317.01666666666671</v>
      </c>
      <c r="I24" s="321">
        <v>324.43333333333334</v>
      </c>
      <c r="J24" s="321">
        <v>329.2166666666667</v>
      </c>
      <c r="K24" s="320">
        <v>319.64999999999998</v>
      </c>
      <c r="L24" s="320">
        <v>307.45</v>
      </c>
      <c r="M24" s="320">
        <v>1.4421600000000001</v>
      </c>
      <c r="N24" s="1"/>
      <c r="O24" s="1"/>
    </row>
    <row r="25" spans="1:15" ht="12.75" customHeight="1">
      <c r="A25" s="30">
        <v>15</v>
      </c>
      <c r="B25" s="334" t="s">
        <v>296</v>
      </c>
      <c r="C25" s="320">
        <v>239.85</v>
      </c>
      <c r="D25" s="321">
        <v>240.78333333333333</v>
      </c>
      <c r="E25" s="321">
        <v>233.56666666666666</v>
      </c>
      <c r="F25" s="321">
        <v>227.28333333333333</v>
      </c>
      <c r="G25" s="321">
        <v>220.06666666666666</v>
      </c>
      <c r="H25" s="321">
        <v>247.06666666666666</v>
      </c>
      <c r="I25" s="321">
        <v>254.2833333333333</v>
      </c>
      <c r="J25" s="321">
        <v>260.56666666666666</v>
      </c>
      <c r="K25" s="320">
        <v>248</v>
      </c>
      <c r="L25" s="320">
        <v>234.5</v>
      </c>
      <c r="M25" s="320">
        <v>15.451359999999999</v>
      </c>
      <c r="N25" s="1"/>
      <c r="O25" s="1"/>
    </row>
    <row r="26" spans="1:15" ht="12.75" customHeight="1">
      <c r="A26" s="30">
        <v>16</v>
      </c>
      <c r="B26" s="334" t="s">
        <v>297</v>
      </c>
      <c r="C26" s="320">
        <v>1225.8499999999999</v>
      </c>
      <c r="D26" s="321">
        <v>1224.1333333333334</v>
      </c>
      <c r="E26" s="321">
        <v>1217.0666666666668</v>
      </c>
      <c r="F26" s="321">
        <v>1208.2833333333333</v>
      </c>
      <c r="G26" s="321">
        <v>1201.2166666666667</v>
      </c>
      <c r="H26" s="321">
        <v>1232.916666666667</v>
      </c>
      <c r="I26" s="321">
        <v>1239.9833333333336</v>
      </c>
      <c r="J26" s="321">
        <v>1248.7666666666671</v>
      </c>
      <c r="K26" s="320">
        <v>1231.2</v>
      </c>
      <c r="L26" s="320">
        <v>1215.3499999999999</v>
      </c>
      <c r="M26" s="320">
        <v>1.1323700000000001</v>
      </c>
      <c r="N26" s="1"/>
      <c r="O26" s="1"/>
    </row>
    <row r="27" spans="1:15" ht="12.75" customHeight="1">
      <c r="A27" s="30">
        <v>17</v>
      </c>
      <c r="B27" s="334" t="s">
        <v>291</v>
      </c>
      <c r="C27" s="320">
        <v>1890.85</v>
      </c>
      <c r="D27" s="321">
        <v>1867</v>
      </c>
      <c r="E27" s="321">
        <v>1824</v>
      </c>
      <c r="F27" s="321">
        <v>1757.15</v>
      </c>
      <c r="G27" s="321">
        <v>1714.15</v>
      </c>
      <c r="H27" s="321">
        <v>1933.85</v>
      </c>
      <c r="I27" s="321">
        <v>1976.85</v>
      </c>
      <c r="J27" s="321">
        <v>2043.6999999999998</v>
      </c>
      <c r="K27" s="320">
        <v>1910</v>
      </c>
      <c r="L27" s="320">
        <v>1800.15</v>
      </c>
      <c r="M27" s="320">
        <v>2.0449299999999999</v>
      </c>
      <c r="N27" s="1"/>
      <c r="O27" s="1"/>
    </row>
    <row r="28" spans="1:15" ht="12.75" customHeight="1">
      <c r="A28" s="30">
        <v>18</v>
      </c>
      <c r="B28" s="334" t="s">
        <v>243</v>
      </c>
      <c r="C28" s="320">
        <v>1767</v>
      </c>
      <c r="D28" s="321">
        <v>1772.6666666666667</v>
      </c>
      <c r="E28" s="321">
        <v>1756.3333333333335</v>
      </c>
      <c r="F28" s="321">
        <v>1745.6666666666667</v>
      </c>
      <c r="G28" s="321">
        <v>1729.3333333333335</v>
      </c>
      <c r="H28" s="321">
        <v>1783.3333333333335</v>
      </c>
      <c r="I28" s="321">
        <v>1799.666666666667</v>
      </c>
      <c r="J28" s="321">
        <v>1810.3333333333335</v>
      </c>
      <c r="K28" s="320">
        <v>1789</v>
      </c>
      <c r="L28" s="320">
        <v>1762</v>
      </c>
      <c r="M28" s="320">
        <v>0.42194999999999999</v>
      </c>
      <c r="N28" s="1"/>
      <c r="O28" s="1"/>
    </row>
    <row r="29" spans="1:15" ht="12.75" customHeight="1">
      <c r="A29" s="30">
        <v>19</v>
      </c>
      <c r="B29" s="334" t="s">
        <v>298</v>
      </c>
      <c r="C29" s="320">
        <v>81.95</v>
      </c>
      <c r="D29" s="321">
        <v>81.900000000000006</v>
      </c>
      <c r="E29" s="321">
        <v>80.900000000000006</v>
      </c>
      <c r="F29" s="321">
        <v>79.849999999999994</v>
      </c>
      <c r="G29" s="321">
        <v>78.849999999999994</v>
      </c>
      <c r="H29" s="321">
        <v>82.950000000000017</v>
      </c>
      <c r="I29" s="321">
        <v>83.950000000000017</v>
      </c>
      <c r="J29" s="321">
        <v>85.000000000000028</v>
      </c>
      <c r="K29" s="320">
        <v>82.9</v>
      </c>
      <c r="L29" s="320">
        <v>80.849999999999994</v>
      </c>
      <c r="M29" s="320">
        <v>2.0748000000000002</v>
      </c>
      <c r="N29" s="1"/>
      <c r="O29" s="1"/>
    </row>
    <row r="30" spans="1:15" ht="12.75" customHeight="1">
      <c r="A30" s="30">
        <v>20</v>
      </c>
      <c r="B30" s="334" t="s">
        <v>48</v>
      </c>
      <c r="C30" s="320">
        <v>3404.15</v>
      </c>
      <c r="D30" s="321">
        <v>3419.3833333333337</v>
      </c>
      <c r="E30" s="321">
        <v>3374.2166666666672</v>
      </c>
      <c r="F30" s="321">
        <v>3344.2833333333333</v>
      </c>
      <c r="G30" s="321">
        <v>3299.1166666666668</v>
      </c>
      <c r="H30" s="321">
        <v>3449.3166666666675</v>
      </c>
      <c r="I30" s="321">
        <v>3494.4833333333345</v>
      </c>
      <c r="J30" s="321">
        <v>3524.4166666666679</v>
      </c>
      <c r="K30" s="320">
        <v>3464.55</v>
      </c>
      <c r="L30" s="320">
        <v>3389.45</v>
      </c>
      <c r="M30" s="320">
        <v>0.61400999999999994</v>
      </c>
      <c r="N30" s="1"/>
      <c r="O30" s="1"/>
    </row>
    <row r="31" spans="1:15" ht="12.75" customHeight="1">
      <c r="A31" s="30">
        <v>21</v>
      </c>
      <c r="B31" s="334" t="s">
        <v>299</v>
      </c>
      <c r="C31" s="320">
        <v>3210.55</v>
      </c>
      <c r="D31" s="321">
        <v>3185.3166666666671</v>
      </c>
      <c r="E31" s="321">
        <v>3155.6833333333343</v>
      </c>
      <c r="F31" s="321">
        <v>3100.8166666666671</v>
      </c>
      <c r="G31" s="321">
        <v>3071.1833333333343</v>
      </c>
      <c r="H31" s="321">
        <v>3240.1833333333343</v>
      </c>
      <c r="I31" s="321">
        <v>3269.8166666666666</v>
      </c>
      <c r="J31" s="321">
        <v>3324.6833333333343</v>
      </c>
      <c r="K31" s="320">
        <v>3214.95</v>
      </c>
      <c r="L31" s="320">
        <v>3130.45</v>
      </c>
      <c r="M31" s="320">
        <v>0.42198999999999998</v>
      </c>
      <c r="N31" s="1"/>
      <c r="O31" s="1"/>
    </row>
    <row r="32" spans="1:15" ht="12.75" customHeight="1">
      <c r="A32" s="30">
        <v>22</v>
      </c>
      <c r="B32" s="334" t="s">
        <v>300</v>
      </c>
      <c r="C32" s="320">
        <v>25.05</v>
      </c>
      <c r="D32" s="321">
        <v>24.95</v>
      </c>
      <c r="E32" s="321">
        <v>24.7</v>
      </c>
      <c r="F32" s="321">
        <v>24.35</v>
      </c>
      <c r="G32" s="321">
        <v>24.1</v>
      </c>
      <c r="H32" s="321">
        <v>25.299999999999997</v>
      </c>
      <c r="I32" s="321">
        <v>25.549999999999997</v>
      </c>
      <c r="J32" s="321">
        <v>25.899999999999995</v>
      </c>
      <c r="K32" s="320">
        <v>25.2</v>
      </c>
      <c r="L32" s="320">
        <v>24.6</v>
      </c>
      <c r="M32" s="320">
        <v>96.425780000000003</v>
      </c>
      <c r="N32" s="1"/>
      <c r="O32" s="1"/>
    </row>
    <row r="33" spans="1:15" ht="12.75" customHeight="1">
      <c r="A33" s="30">
        <v>23</v>
      </c>
      <c r="B33" s="334" t="s">
        <v>50</v>
      </c>
      <c r="C33" s="320">
        <v>570.79999999999995</v>
      </c>
      <c r="D33" s="321">
        <v>569.06666666666661</v>
      </c>
      <c r="E33" s="321">
        <v>564.83333333333326</v>
      </c>
      <c r="F33" s="321">
        <v>558.86666666666667</v>
      </c>
      <c r="G33" s="321">
        <v>554.63333333333333</v>
      </c>
      <c r="H33" s="321">
        <v>575.03333333333319</v>
      </c>
      <c r="I33" s="321">
        <v>579.26666666666654</v>
      </c>
      <c r="J33" s="321">
        <v>585.23333333333312</v>
      </c>
      <c r="K33" s="320">
        <v>573.29999999999995</v>
      </c>
      <c r="L33" s="320">
        <v>563.1</v>
      </c>
      <c r="M33" s="320">
        <v>4.5613599999999996</v>
      </c>
      <c r="N33" s="1"/>
      <c r="O33" s="1"/>
    </row>
    <row r="34" spans="1:15" ht="12.75" customHeight="1">
      <c r="A34" s="30">
        <v>24</v>
      </c>
      <c r="B34" s="334" t="s">
        <v>301</v>
      </c>
      <c r="C34" s="320">
        <v>3643.15</v>
      </c>
      <c r="D34" s="321">
        <v>3638.1166666666668</v>
      </c>
      <c r="E34" s="321">
        <v>3610.0833333333335</v>
      </c>
      <c r="F34" s="321">
        <v>3577.0166666666669</v>
      </c>
      <c r="G34" s="321">
        <v>3548.9833333333336</v>
      </c>
      <c r="H34" s="321">
        <v>3671.1833333333334</v>
      </c>
      <c r="I34" s="321">
        <v>3699.2166666666662</v>
      </c>
      <c r="J34" s="321">
        <v>3732.2833333333333</v>
      </c>
      <c r="K34" s="320">
        <v>3666.15</v>
      </c>
      <c r="L34" s="320">
        <v>3605.05</v>
      </c>
      <c r="M34" s="320">
        <v>0.29058</v>
      </c>
      <c r="N34" s="1"/>
      <c r="O34" s="1"/>
    </row>
    <row r="35" spans="1:15" ht="12.75" customHeight="1">
      <c r="A35" s="30">
        <v>25</v>
      </c>
      <c r="B35" s="334" t="s">
        <v>51</v>
      </c>
      <c r="C35" s="320">
        <v>377.35</v>
      </c>
      <c r="D35" s="321">
        <v>378.83333333333331</v>
      </c>
      <c r="E35" s="321">
        <v>373.31666666666661</v>
      </c>
      <c r="F35" s="321">
        <v>369.2833333333333</v>
      </c>
      <c r="G35" s="321">
        <v>363.76666666666659</v>
      </c>
      <c r="H35" s="321">
        <v>382.86666666666662</v>
      </c>
      <c r="I35" s="321">
        <v>388.38333333333338</v>
      </c>
      <c r="J35" s="321">
        <v>392.41666666666663</v>
      </c>
      <c r="K35" s="320">
        <v>384.35</v>
      </c>
      <c r="L35" s="320">
        <v>374.8</v>
      </c>
      <c r="M35" s="320">
        <v>143.85265999999999</v>
      </c>
      <c r="N35" s="1"/>
      <c r="O35" s="1"/>
    </row>
    <row r="36" spans="1:15" ht="12.75" customHeight="1">
      <c r="A36" s="30">
        <v>26</v>
      </c>
      <c r="B36" s="334" t="s">
        <v>849</v>
      </c>
      <c r="C36" s="320">
        <v>1908.95</v>
      </c>
      <c r="D36" s="321">
        <v>1853.5500000000002</v>
      </c>
      <c r="E36" s="321">
        <v>1758.2000000000003</v>
      </c>
      <c r="F36" s="321">
        <v>1607.45</v>
      </c>
      <c r="G36" s="321">
        <v>1512.1000000000001</v>
      </c>
      <c r="H36" s="321">
        <v>2004.3000000000004</v>
      </c>
      <c r="I36" s="321">
        <v>2099.6500000000005</v>
      </c>
      <c r="J36" s="321">
        <v>2250.4000000000005</v>
      </c>
      <c r="K36" s="320">
        <v>1948.9</v>
      </c>
      <c r="L36" s="320">
        <v>1702.8</v>
      </c>
      <c r="M36" s="320">
        <v>74.571839999999995</v>
      </c>
      <c r="N36" s="1"/>
      <c r="O36" s="1"/>
    </row>
    <row r="37" spans="1:15" ht="12.75" customHeight="1">
      <c r="A37" s="30">
        <v>27</v>
      </c>
      <c r="B37" s="334" t="s">
        <v>811</v>
      </c>
      <c r="C37" s="320">
        <v>847</v>
      </c>
      <c r="D37" s="321">
        <v>845.66666666666663</v>
      </c>
      <c r="E37" s="321">
        <v>841.33333333333326</v>
      </c>
      <c r="F37" s="321">
        <v>835.66666666666663</v>
      </c>
      <c r="G37" s="321">
        <v>831.33333333333326</v>
      </c>
      <c r="H37" s="321">
        <v>851.33333333333326</v>
      </c>
      <c r="I37" s="321">
        <v>855.66666666666652</v>
      </c>
      <c r="J37" s="321">
        <v>861.33333333333326</v>
      </c>
      <c r="K37" s="320">
        <v>850</v>
      </c>
      <c r="L37" s="320">
        <v>840</v>
      </c>
      <c r="M37" s="320">
        <v>0.30876999999999999</v>
      </c>
      <c r="N37" s="1"/>
      <c r="O37" s="1"/>
    </row>
    <row r="38" spans="1:15" ht="12.75" customHeight="1">
      <c r="A38" s="30">
        <v>28</v>
      </c>
      <c r="B38" s="334" t="s">
        <v>292</v>
      </c>
      <c r="C38" s="320">
        <v>1057.3499999999999</v>
      </c>
      <c r="D38" s="321">
        <v>1055.8</v>
      </c>
      <c r="E38" s="321">
        <v>1040.5999999999999</v>
      </c>
      <c r="F38" s="321">
        <v>1023.8499999999999</v>
      </c>
      <c r="G38" s="321">
        <v>1008.6499999999999</v>
      </c>
      <c r="H38" s="321">
        <v>1072.55</v>
      </c>
      <c r="I38" s="321">
        <v>1087.7500000000002</v>
      </c>
      <c r="J38" s="321">
        <v>1104.5</v>
      </c>
      <c r="K38" s="320">
        <v>1071</v>
      </c>
      <c r="L38" s="320">
        <v>1039.05</v>
      </c>
      <c r="M38" s="320">
        <v>3.73224</v>
      </c>
      <c r="N38" s="1"/>
      <c r="O38" s="1"/>
    </row>
    <row r="39" spans="1:15" ht="12.75" customHeight="1">
      <c r="A39" s="30">
        <v>29</v>
      </c>
      <c r="B39" s="334" t="s">
        <v>52</v>
      </c>
      <c r="C39" s="320">
        <v>771.1</v>
      </c>
      <c r="D39" s="321">
        <v>762.01666666666677</v>
      </c>
      <c r="E39" s="321">
        <v>751.03333333333353</v>
      </c>
      <c r="F39" s="321">
        <v>730.96666666666681</v>
      </c>
      <c r="G39" s="321">
        <v>719.98333333333358</v>
      </c>
      <c r="H39" s="321">
        <v>782.08333333333348</v>
      </c>
      <c r="I39" s="321">
        <v>793.06666666666683</v>
      </c>
      <c r="J39" s="321">
        <v>813.13333333333344</v>
      </c>
      <c r="K39" s="320">
        <v>773</v>
      </c>
      <c r="L39" s="320">
        <v>741.95</v>
      </c>
      <c r="M39" s="320">
        <v>1.82192</v>
      </c>
      <c r="N39" s="1"/>
      <c r="O39" s="1"/>
    </row>
    <row r="40" spans="1:15" ht="12.75" customHeight="1">
      <c r="A40" s="30">
        <v>30</v>
      </c>
      <c r="B40" s="334" t="s">
        <v>53</v>
      </c>
      <c r="C40" s="320">
        <v>4885.25</v>
      </c>
      <c r="D40" s="321">
        <v>4853</v>
      </c>
      <c r="E40" s="321">
        <v>4802.3500000000004</v>
      </c>
      <c r="F40" s="321">
        <v>4719.4500000000007</v>
      </c>
      <c r="G40" s="321">
        <v>4668.8000000000011</v>
      </c>
      <c r="H40" s="321">
        <v>4935.8999999999996</v>
      </c>
      <c r="I40" s="321">
        <v>4986.5499999999993</v>
      </c>
      <c r="J40" s="321">
        <v>5069.4499999999989</v>
      </c>
      <c r="K40" s="320">
        <v>4903.6499999999996</v>
      </c>
      <c r="L40" s="320">
        <v>4770.1000000000004</v>
      </c>
      <c r="M40" s="320">
        <v>7.7162300000000004</v>
      </c>
      <c r="N40" s="1"/>
      <c r="O40" s="1"/>
    </row>
    <row r="41" spans="1:15" ht="12.75" customHeight="1">
      <c r="A41" s="30">
        <v>31</v>
      </c>
      <c r="B41" s="334" t="s">
        <v>54</v>
      </c>
      <c r="C41" s="320">
        <v>204.15</v>
      </c>
      <c r="D41" s="321">
        <v>202.01666666666668</v>
      </c>
      <c r="E41" s="321">
        <v>199.23333333333335</v>
      </c>
      <c r="F41" s="321">
        <v>194.31666666666666</v>
      </c>
      <c r="G41" s="321">
        <v>191.53333333333333</v>
      </c>
      <c r="H41" s="321">
        <v>206.93333333333337</v>
      </c>
      <c r="I41" s="321">
        <v>209.71666666666673</v>
      </c>
      <c r="J41" s="321">
        <v>214.63333333333338</v>
      </c>
      <c r="K41" s="320">
        <v>204.8</v>
      </c>
      <c r="L41" s="320">
        <v>197.1</v>
      </c>
      <c r="M41" s="320">
        <v>70.959159999999997</v>
      </c>
      <c r="N41" s="1"/>
      <c r="O41" s="1"/>
    </row>
    <row r="42" spans="1:15" ht="12.75" customHeight="1">
      <c r="A42" s="30">
        <v>32</v>
      </c>
      <c r="B42" s="334" t="s">
        <v>302</v>
      </c>
      <c r="C42" s="320">
        <v>465.95</v>
      </c>
      <c r="D42" s="321">
        <v>460.2</v>
      </c>
      <c r="E42" s="321">
        <v>450.4</v>
      </c>
      <c r="F42" s="321">
        <v>434.84999999999997</v>
      </c>
      <c r="G42" s="321">
        <v>425.04999999999995</v>
      </c>
      <c r="H42" s="321">
        <v>475.75</v>
      </c>
      <c r="I42" s="321">
        <v>485.55000000000007</v>
      </c>
      <c r="J42" s="321">
        <v>501.1</v>
      </c>
      <c r="K42" s="320">
        <v>470</v>
      </c>
      <c r="L42" s="320">
        <v>444.65</v>
      </c>
      <c r="M42" s="320">
        <v>2.2466599999999999</v>
      </c>
      <c r="N42" s="1"/>
      <c r="O42" s="1"/>
    </row>
    <row r="43" spans="1:15" ht="12.75" customHeight="1">
      <c r="A43" s="30">
        <v>33</v>
      </c>
      <c r="B43" s="334" t="s">
        <v>303</v>
      </c>
      <c r="C43" s="320">
        <v>89.75</v>
      </c>
      <c r="D43" s="321">
        <v>89.916666666666671</v>
      </c>
      <c r="E43" s="321">
        <v>89.13333333333334</v>
      </c>
      <c r="F43" s="321">
        <v>88.516666666666666</v>
      </c>
      <c r="G43" s="321">
        <v>87.733333333333334</v>
      </c>
      <c r="H43" s="321">
        <v>90.533333333333346</v>
      </c>
      <c r="I43" s="321">
        <v>91.316666666666677</v>
      </c>
      <c r="J43" s="321">
        <v>91.933333333333351</v>
      </c>
      <c r="K43" s="320">
        <v>90.7</v>
      </c>
      <c r="L43" s="320">
        <v>89.3</v>
      </c>
      <c r="M43" s="320">
        <v>5.0735599999999996</v>
      </c>
      <c r="N43" s="1"/>
      <c r="O43" s="1"/>
    </row>
    <row r="44" spans="1:15" ht="12.75" customHeight="1">
      <c r="A44" s="30">
        <v>34</v>
      </c>
      <c r="B44" s="334" t="s">
        <v>55</v>
      </c>
      <c r="C44" s="320">
        <v>128.5</v>
      </c>
      <c r="D44" s="321">
        <v>128.83333333333334</v>
      </c>
      <c r="E44" s="321">
        <v>127.66666666666669</v>
      </c>
      <c r="F44" s="321">
        <v>126.83333333333334</v>
      </c>
      <c r="G44" s="321">
        <v>125.66666666666669</v>
      </c>
      <c r="H44" s="321">
        <v>129.66666666666669</v>
      </c>
      <c r="I44" s="321">
        <v>130.83333333333337</v>
      </c>
      <c r="J44" s="321">
        <v>131.66666666666669</v>
      </c>
      <c r="K44" s="320">
        <v>130</v>
      </c>
      <c r="L44" s="320">
        <v>128</v>
      </c>
      <c r="M44" s="320">
        <v>79.857140000000001</v>
      </c>
      <c r="N44" s="1"/>
      <c r="O44" s="1"/>
    </row>
    <row r="45" spans="1:15" ht="12.75" customHeight="1">
      <c r="A45" s="30">
        <v>35</v>
      </c>
      <c r="B45" s="334" t="s">
        <v>57</v>
      </c>
      <c r="C45" s="320">
        <v>3158.25</v>
      </c>
      <c r="D45" s="321">
        <v>3139.5666666666671</v>
      </c>
      <c r="E45" s="321">
        <v>3104.733333333334</v>
      </c>
      <c r="F45" s="321">
        <v>3051.2166666666672</v>
      </c>
      <c r="G45" s="321">
        <v>3016.3833333333341</v>
      </c>
      <c r="H45" s="321">
        <v>3193.0833333333339</v>
      </c>
      <c r="I45" s="321">
        <v>3227.916666666667</v>
      </c>
      <c r="J45" s="321">
        <v>3281.4333333333338</v>
      </c>
      <c r="K45" s="320">
        <v>3174.4</v>
      </c>
      <c r="L45" s="320">
        <v>3086.05</v>
      </c>
      <c r="M45" s="320">
        <v>10.69035</v>
      </c>
      <c r="N45" s="1"/>
      <c r="O45" s="1"/>
    </row>
    <row r="46" spans="1:15" ht="12.75" customHeight="1">
      <c r="A46" s="30">
        <v>36</v>
      </c>
      <c r="B46" s="334" t="s">
        <v>304</v>
      </c>
      <c r="C46" s="320">
        <v>193.4</v>
      </c>
      <c r="D46" s="321">
        <v>190.81666666666669</v>
      </c>
      <c r="E46" s="321">
        <v>186.93333333333339</v>
      </c>
      <c r="F46" s="321">
        <v>180.4666666666667</v>
      </c>
      <c r="G46" s="321">
        <v>176.5833333333334</v>
      </c>
      <c r="H46" s="321">
        <v>197.28333333333339</v>
      </c>
      <c r="I46" s="321">
        <v>201.16666666666666</v>
      </c>
      <c r="J46" s="321">
        <v>207.63333333333338</v>
      </c>
      <c r="K46" s="320">
        <v>194.7</v>
      </c>
      <c r="L46" s="320">
        <v>184.35</v>
      </c>
      <c r="M46" s="320">
        <v>12.010429999999999</v>
      </c>
      <c r="N46" s="1"/>
      <c r="O46" s="1"/>
    </row>
    <row r="47" spans="1:15" ht="12.75" customHeight="1">
      <c r="A47" s="30">
        <v>37</v>
      </c>
      <c r="B47" s="334" t="s">
        <v>306</v>
      </c>
      <c r="C47" s="320">
        <v>2119.9499999999998</v>
      </c>
      <c r="D47" s="321">
        <v>2135</v>
      </c>
      <c r="E47" s="321">
        <v>2097</v>
      </c>
      <c r="F47" s="321">
        <v>2074.0500000000002</v>
      </c>
      <c r="G47" s="321">
        <v>2036.0500000000002</v>
      </c>
      <c r="H47" s="321">
        <v>2157.9499999999998</v>
      </c>
      <c r="I47" s="321">
        <v>2195.9499999999998</v>
      </c>
      <c r="J47" s="321">
        <v>2218.8999999999996</v>
      </c>
      <c r="K47" s="320">
        <v>2173</v>
      </c>
      <c r="L47" s="320">
        <v>2112.0500000000002</v>
      </c>
      <c r="M47" s="320">
        <v>2.2302</v>
      </c>
      <c r="N47" s="1"/>
      <c r="O47" s="1"/>
    </row>
    <row r="48" spans="1:15" ht="12.75" customHeight="1">
      <c r="A48" s="30">
        <v>38</v>
      </c>
      <c r="B48" s="334" t="s">
        <v>305</v>
      </c>
      <c r="C48" s="320">
        <v>2736.55</v>
      </c>
      <c r="D48" s="321">
        <v>2736.6</v>
      </c>
      <c r="E48" s="321">
        <v>2722.2</v>
      </c>
      <c r="F48" s="321">
        <v>2707.85</v>
      </c>
      <c r="G48" s="321">
        <v>2693.45</v>
      </c>
      <c r="H48" s="321">
        <v>2750.95</v>
      </c>
      <c r="I48" s="321">
        <v>2765.3500000000004</v>
      </c>
      <c r="J48" s="321">
        <v>2779.7</v>
      </c>
      <c r="K48" s="320">
        <v>2751</v>
      </c>
      <c r="L48" s="320">
        <v>2722.25</v>
      </c>
      <c r="M48" s="320">
        <v>3.5889999999999998E-2</v>
      </c>
      <c r="N48" s="1"/>
      <c r="O48" s="1"/>
    </row>
    <row r="49" spans="1:15" ht="12.75" customHeight="1">
      <c r="A49" s="30">
        <v>39</v>
      </c>
      <c r="B49" s="334" t="s">
        <v>240</v>
      </c>
      <c r="C49" s="320">
        <v>2443.35</v>
      </c>
      <c r="D49" s="321">
        <v>2462.85</v>
      </c>
      <c r="E49" s="321">
        <v>2395.6999999999998</v>
      </c>
      <c r="F49" s="321">
        <v>2348.0499999999997</v>
      </c>
      <c r="G49" s="321">
        <v>2280.8999999999996</v>
      </c>
      <c r="H49" s="321">
        <v>2510.5</v>
      </c>
      <c r="I49" s="321">
        <v>2577.6500000000005</v>
      </c>
      <c r="J49" s="321">
        <v>2625.3</v>
      </c>
      <c r="K49" s="320">
        <v>2530</v>
      </c>
      <c r="L49" s="320">
        <v>2415.1999999999998</v>
      </c>
      <c r="M49" s="320">
        <v>2.9201700000000002</v>
      </c>
      <c r="N49" s="1"/>
      <c r="O49" s="1"/>
    </row>
    <row r="50" spans="1:15" ht="12.75" customHeight="1">
      <c r="A50" s="30">
        <v>40</v>
      </c>
      <c r="B50" s="334" t="s">
        <v>307</v>
      </c>
      <c r="C50" s="320">
        <v>9909.7000000000007</v>
      </c>
      <c r="D50" s="321">
        <v>9844.0166666666682</v>
      </c>
      <c r="E50" s="321">
        <v>9748.0333333333365</v>
      </c>
      <c r="F50" s="321">
        <v>9586.3666666666686</v>
      </c>
      <c r="G50" s="321">
        <v>9490.3833333333369</v>
      </c>
      <c r="H50" s="321">
        <v>10005.683333333336</v>
      </c>
      <c r="I50" s="321">
        <v>10101.66666666667</v>
      </c>
      <c r="J50" s="321">
        <v>10263.333333333336</v>
      </c>
      <c r="K50" s="320">
        <v>9940</v>
      </c>
      <c r="L50" s="320">
        <v>9682.35</v>
      </c>
      <c r="M50" s="320">
        <v>0.39738000000000001</v>
      </c>
      <c r="N50" s="1"/>
      <c r="O50" s="1"/>
    </row>
    <row r="51" spans="1:15" ht="12.75" customHeight="1">
      <c r="A51" s="30">
        <v>41</v>
      </c>
      <c r="B51" s="334" t="s">
        <v>59</v>
      </c>
      <c r="C51" s="320">
        <v>1435.05</v>
      </c>
      <c r="D51" s="321">
        <v>1441.3333333333333</v>
      </c>
      <c r="E51" s="321">
        <v>1416.7166666666665</v>
      </c>
      <c r="F51" s="321">
        <v>1398.3833333333332</v>
      </c>
      <c r="G51" s="321">
        <v>1373.7666666666664</v>
      </c>
      <c r="H51" s="321">
        <v>1459.6666666666665</v>
      </c>
      <c r="I51" s="321">
        <v>1484.2833333333333</v>
      </c>
      <c r="J51" s="321">
        <v>1502.6166666666666</v>
      </c>
      <c r="K51" s="320">
        <v>1465.95</v>
      </c>
      <c r="L51" s="320">
        <v>1423</v>
      </c>
      <c r="M51" s="320">
        <v>10.942970000000001</v>
      </c>
      <c r="N51" s="1"/>
      <c r="O51" s="1"/>
    </row>
    <row r="52" spans="1:15" ht="12.75" customHeight="1">
      <c r="A52" s="30">
        <v>42</v>
      </c>
      <c r="B52" s="334" t="s">
        <v>60</v>
      </c>
      <c r="C52" s="320">
        <v>674</v>
      </c>
      <c r="D52" s="321">
        <v>673.4</v>
      </c>
      <c r="E52" s="321">
        <v>669.69999999999993</v>
      </c>
      <c r="F52" s="321">
        <v>665.4</v>
      </c>
      <c r="G52" s="321">
        <v>661.69999999999993</v>
      </c>
      <c r="H52" s="321">
        <v>677.69999999999993</v>
      </c>
      <c r="I52" s="321">
        <v>681.4</v>
      </c>
      <c r="J52" s="321">
        <v>685.69999999999993</v>
      </c>
      <c r="K52" s="320">
        <v>677.1</v>
      </c>
      <c r="L52" s="320">
        <v>669.1</v>
      </c>
      <c r="M52" s="320">
        <v>6.2496299999999998</v>
      </c>
      <c r="N52" s="1"/>
      <c r="O52" s="1"/>
    </row>
    <row r="53" spans="1:15" ht="12.75" customHeight="1">
      <c r="A53" s="30">
        <v>43</v>
      </c>
      <c r="B53" s="334" t="s">
        <v>308</v>
      </c>
      <c r="C53" s="320">
        <v>465.8</v>
      </c>
      <c r="D53" s="321">
        <v>466.7</v>
      </c>
      <c r="E53" s="321">
        <v>461.59999999999997</v>
      </c>
      <c r="F53" s="321">
        <v>457.4</v>
      </c>
      <c r="G53" s="321">
        <v>452.29999999999995</v>
      </c>
      <c r="H53" s="321">
        <v>470.9</v>
      </c>
      <c r="I53" s="321">
        <v>476</v>
      </c>
      <c r="J53" s="321">
        <v>480.2</v>
      </c>
      <c r="K53" s="320">
        <v>471.8</v>
      </c>
      <c r="L53" s="320">
        <v>462.5</v>
      </c>
      <c r="M53" s="320">
        <v>1.8162400000000001</v>
      </c>
      <c r="N53" s="1"/>
      <c r="O53" s="1"/>
    </row>
    <row r="54" spans="1:15" ht="12.75" customHeight="1">
      <c r="A54" s="30">
        <v>44</v>
      </c>
      <c r="B54" s="334" t="s">
        <v>61</v>
      </c>
      <c r="C54" s="320">
        <v>801.8</v>
      </c>
      <c r="D54" s="321">
        <v>798.7833333333333</v>
      </c>
      <c r="E54" s="321">
        <v>793.56666666666661</v>
      </c>
      <c r="F54" s="321">
        <v>785.33333333333326</v>
      </c>
      <c r="G54" s="321">
        <v>780.11666666666656</v>
      </c>
      <c r="H54" s="321">
        <v>807.01666666666665</v>
      </c>
      <c r="I54" s="321">
        <v>812.23333333333335</v>
      </c>
      <c r="J54" s="321">
        <v>820.4666666666667</v>
      </c>
      <c r="K54" s="320">
        <v>804</v>
      </c>
      <c r="L54" s="320">
        <v>790.55</v>
      </c>
      <c r="M54" s="320">
        <v>68.516149999999996</v>
      </c>
      <c r="N54" s="1"/>
      <c r="O54" s="1"/>
    </row>
    <row r="55" spans="1:15" ht="12.75" customHeight="1">
      <c r="A55" s="30">
        <v>45</v>
      </c>
      <c r="B55" s="334" t="s">
        <v>62</v>
      </c>
      <c r="C55" s="320">
        <v>3702.35</v>
      </c>
      <c r="D55" s="321">
        <v>3707.3166666666671</v>
      </c>
      <c r="E55" s="321">
        <v>3675.1333333333341</v>
      </c>
      <c r="F55" s="321">
        <v>3647.916666666667</v>
      </c>
      <c r="G55" s="321">
        <v>3615.733333333334</v>
      </c>
      <c r="H55" s="321">
        <v>3734.5333333333342</v>
      </c>
      <c r="I55" s="321">
        <v>3766.7166666666676</v>
      </c>
      <c r="J55" s="321">
        <v>3793.9333333333343</v>
      </c>
      <c r="K55" s="320">
        <v>3739.5</v>
      </c>
      <c r="L55" s="320">
        <v>3680.1</v>
      </c>
      <c r="M55" s="320">
        <v>2.1647500000000002</v>
      </c>
      <c r="N55" s="1"/>
      <c r="O55" s="1"/>
    </row>
    <row r="56" spans="1:15" ht="12.75" customHeight="1">
      <c r="A56" s="30">
        <v>46</v>
      </c>
      <c r="B56" s="334" t="s">
        <v>312</v>
      </c>
      <c r="C56" s="320">
        <v>173.2</v>
      </c>
      <c r="D56" s="321">
        <v>173.9666666666667</v>
      </c>
      <c r="E56" s="321">
        <v>170.78333333333339</v>
      </c>
      <c r="F56" s="321">
        <v>168.3666666666667</v>
      </c>
      <c r="G56" s="321">
        <v>165.18333333333339</v>
      </c>
      <c r="H56" s="321">
        <v>176.38333333333338</v>
      </c>
      <c r="I56" s="321">
        <v>179.56666666666666</v>
      </c>
      <c r="J56" s="321">
        <v>181.98333333333338</v>
      </c>
      <c r="K56" s="320">
        <v>177.15</v>
      </c>
      <c r="L56" s="320">
        <v>171.55</v>
      </c>
      <c r="M56" s="320">
        <v>4.9447700000000001</v>
      </c>
      <c r="N56" s="1"/>
      <c r="O56" s="1"/>
    </row>
    <row r="57" spans="1:15" ht="12.75" customHeight="1">
      <c r="A57" s="30">
        <v>47</v>
      </c>
      <c r="B57" s="334" t="s">
        <v>313</v>
      </c>
      <c r="C57" s="320">
        <v>1093.0999999999999</v>
      </c>
      <c r="D57" s="321">
        <v>1094.3166666666666</v>
      </c>
      <c r="E57" s="321">
        <v>1080.6333333333332</v>
      </c>
      <c r="F57" s="321">
        <v>1068.1666666666665</v>
      </c>
      <c r="G57" s="321">
        <v>1054.4833333333331</v>
      </c>
      <c r="H57" s="321">
        <v>1106.7833333333333</v>
      </c>
      <c r="I57" s="321">
        <v>1120.4666666666667</v>
      </c>
      <c r="J57" s="321">
        <v>1132.9333333333334</v>
      </c>
      <c r="K57" s="320">
        <v>1108</v>
      </c>
      <c r="L57" s="320">
        <v>1081.8499999999999</v>
      </c>
      <c r="M57" s="320">
        <v>0.42257</v>
      </c>
      <c r="N57" s="1"/>
      <c r="O57" s="1"/>
    </row>
    <row r="58" spans="1:15" ht="12.75" customHeight="1">
      <c r="A58" s="30">
        <v>48</v>
      </c>
      <c r="B58" s="334" t="s">
        <v>64</v>
      </c>
      <c r="C58" s="320">
        <v>15835.75</v>
      </c>
      <c r="D58" s="321">
        <v>15816.466666666667</v>
      </c>
      <c r="E58" s="321">
        <v>15611.933333333334</v>
      </c>
      <c r="F58" s="321">
        <v>15388.116666666667</v>
      </c>
      <c r="G58" s="321">
        <v>15183.583333333334</v>
      </c>
      <c r="H58" s="321">
        <v>16040.283333333335</v>
      </c>
      <c r="I58" s="321">
        <v>16244.816666666668</v>
      </c>
      <c r="J58" s="321">
        <v>16468.633333333335</v>
      </c>
      <c r="K58" s="320">
        <v>16021</v>
      </c>
      <c r="L58" s="320">
        <v>15592.65</v>
      </c>
      <c r="M58" s="320">
        <v>2.3648899999999999</v>
      </c>
      <c r="N58" s="1"/>
      <c r="O58" s="1"/>
    </row>
    <row r="59" spans="1:15" ht="12" customHeight="1">
      <c r="A59" s="30">
        <v>49</v>
      </c>
      <c r="B59" s="334" t="s">
        <v>245</v>
      </c>
      <c r="C59" s="320">
        <v>5343.8</v>
      </c>
      <c r="D59" s="321">
        <v>5325.0000000000009</v>
      </c>
      <c r="E59" s="321">
        <v>5235.6500000000015</v>
      </c>
      <c r="F59" s="321">
        <v>5127.5000000000009</v>
      </c>
      <c r="G59" s="321">
        <v>5038.1500000000015</v>
      </c>
      <c r="H59" s="321">
        <v>5433.1500000000015</v>
      </c>
      <c r="I59" s="321">
        <v>5522.5000000000018</v>
      </c>
      <c r="J59" s="321">
        <v>5630.6500000000015</v>
      </c>
      <c r="K59" s="320">
        <v>5414.35</v>
      </c>
      <c r="L59" s="320">
        <v>5216.8500000000004</v>
      </c>
      <c r="M59" s="320">
        <v>1.0350200000000001</v>
      </c>
      <c r="N59" s="1"/>
      <c r="O59" s="1"/>
    </row>
    <row r="60" spans="1:15" ht="12.75" customHeight="1">
      <c r="A60" s="30">
        <v>50</v>
      </c>
      <c r="B60" s="334" t="s">
        <v>65</v>
      </c>
      <c r="C60" s="320">
        <v>7138.1</v>
      </c>
      <c r="D60" s="321">
        <v>7124.1333333333341</v>
      </c>
      <c r="E60" s="321">
        <v>7061.2666666666682</v>
      </c>
      <c r="F60" s="321">
        <v>6984.4333333333343</v>
      </c>
      <c r="G60" s="321">
        <v>6921.5666666666684</v>
      </c>
      <c r="H60" s="321">
        <v>7200.9666666666681</v>
      </c>
      <c r="I60" s="321">
        <v>7263.8333333333348</v>
      </c>
      <c r="J60" s="321">
        <v>7340.6666666666679</v>
      </c>
      <c r="K60" s="320">
        <v>7187</v>
      </c>
      <c r="L60" s="320">
        <v>7047.3</v>
      </c>
      <c r="M60" s="320">
        <v>8.7534299999999998</v>
      </c>
      <c r="N60" s="1"/>
      <c r="O60" s="1"/>
    </row>
    <row r="61" spans="1:15" ht="12.75" customHeight="1">
      <c r="A61" s="30">
        <v>51</v>
      </c>
      <c r="B61" s="334" t="s">
        <v>314</v>
      </c>
      <c r="C61" s="320">
        <v>3302.7</v>
      </c>
      <c r="D61" s="321">
        <v>3280.4333333333329</v>
      </c>
      <c r="E61" s="321">
        <v>3222.266666666666</v>
      </c>
      <c r="F61" s="321">
        <v>3141.833333333333</v>
      </c>
      <c r="G61" s="321">
        <v>3083.6666666666661</v>
      </c>
      <c r="H61" s="321">
        <v>3360.8666666666659</v>
      </c>
      <c r="I61" s="321">
        <v>3419.0333333333328</v>
      </c>
      <c r="J61" s="321">
        <v>3499.4666666666658</v>
      </c>
      <c r="K61" s="320">
        <v>3338.6</v>
      </c>
      <c r="L61" s="320">
        <v>3200</v>
      </c>
      <c r="M61" s="320">
        <v>0.79147999999999996</v>
      </c>
      <c r="N61" s="1"/>
      <c r="O61" s="1"/>
    </row>
    <row r="62" spans="1:15" ht="12.75" customHeight="1">
      <c r="A62" s="30">
        <v>52</v>
      </c>
      <c r="B62" s="334" t="s">
        <v>66</v>
      </c>
      <c r="C62" s="320">
        <v>2161.3000000000002</v>
      </c>
      <c r="D62" s="321">
        <v>2148.3666666666668</v>
      </c>
      <c r="E62" s="321">
        <v>2112.9833333333336</v>
      </c>
      <c r="F62" s="321">
        <v>2064.666666666667</v>
      </c>
      <c r="G62" s="321">
        <v>2029.2833333333338</v>
      </c>
      <c r="H62" s="321">
        <v>2196.6833333333334</v>
      </c>
      <c r="I62" s="321">
        <v>2232.0666666666666</v>
      </c>
      <c r="J62" s="321">
        <v>2280.3833333333332</v>
      </c>
      <c r="K62" s="320">
        <v>2183.75</v>
      </c>
      <c r="L62" s="320">
        <v>2100.0500000000002</v>
      </c>
      <c r="M62" s="320">
        <v>1.30115</v>
      </c>
      <c r="N62" s="1"/>
      <c r="O62" s="1"/>
    </row>
    <row r="63" spans="1:15" ht="12.75" customHeight="1">
      <c r="A63" s="30">
        <v>53</v>
      </c>
      <c r="B63" s="334" t="s">
        <v>315</v>
      </c>
      <c r="C63" s="320">
        <v>496.7</v>
      </c>
      <c r="D63" s="321">
        <v>496.66666666666669</v>
      </c>
      <c r="E63" s="321">
        <v>487.03333333333336</v>
      </c>
      <c r="F63" s="321">
        <v>477.36666666666667</v>
      </c>
      <c r="G63" s="321">
        <v>467.73333333333335</v>
      </c>
      <c r="H63" s="321">
        <v>506.33333333333337</v>
      </c>
      <c r="I63" s="321">
        <v>515.9666666666667</v>
      </c>
      <c r="J63" s="321">
        <v>525.63333333333344</v>
      </c>
      <c r="K63" s="320">
        <v>506.3</v>
      </c>
      <c r="L63" s="320">
        <v>487</v>
      </c>
      <c r="M63" s="320">
        <v>32.530630000000002</v>
      </c>
      <c r="N63" s="1"/>
      <c r="O63" s="1"/>
    </row>
    <row r="64" spans="1:15" ht="12.75" customHeight="1">
      <c r="A64" s="30">
        <v>54</v>
      </c>
      <c r="B64" s="334" t="s">
        <v>67</v>
      </c>
      <c r="C64" s="320">
        <v>336.4</v>
      </c>
      <c r="D64" s="321">
        <v>334.13333333333333</v>
      </c>
      <c r="E64" s="321">
        <v>328.26666666666665</v>
      </c>
      <c r="F64" s="321">
        <v>320.13333333333333</v>
      </c>
      <c r="G64" s="321">
        <v>314.26666666666665</v>
      </c>
      <c r="H64" s="321">
        <v>342.26666666666665</v>
      </c>
      <c r="I64" s="321">
        <v>348.13333333333333</v>
      </c>
      <c r="J64" s="321">
        <v>356.26666666666665</v>
      </c>
      <c r="K64" s="320">
        <v>340</v>
      </c>
      <c r="L64" s="320">
        <v>326</v>
      </c>
      <c r="M64" s="320">
        <v>110.12408000000001</v>
      </c>
      <c r="N64" s="1"/>
      <c r="O64" s="1"/>
    </row>
    <row r="65" spans="1:15" ht="12.75" customHeight="1">
      <c r="A65" s="30">
        <v>55</v>
      </c>
      <c r="B65" s="334" t="s">
        <v>68</v>
      </c>
      <c r="C65" s="320">
        <v>113.9</v>
      </c>
      <c r="D65" s="321">
        <v>113.8</v>
      </c>
      <c r="E65" s="321">
        <v>113.1</v>
      </c>
      <c r="F65" s="321">
        <v>112.3</v>
      </c>
      <c r="G65" s="321">
        <v>111.6</v>
      </c>
      <c r="H65" s="321">
        <v>114.6</v>
      </c>
      <c r="I65" s="321">
        <v>115.30000000000001</v>
      </c>
      <c r="J65" s="321">
        <v>116.1</v>
      </c>
      <c r="K65" s="320">
        <v>114.5</v>
      </c>
      <c r="L65" s="320">
        <v>113</v>
      </c>
      <c r="M65" s="320">
        <v>199.21165999999999</v>
      </c>
      <c r="N65" s="1"/>
      <c r="O65" s="1"/>
    </row>
    <row r="66" spans="1:15" ht="12.75" customHeight="1">
      <c r="A66" s="30">
        <v>56</v>
      </c>
      <c r="B66" s="334" t="s">
        <v>246</v>
      </c>
      <c r="C66" s="320">
        <v>50.05</v>
      </c>
      <c r="D66" s="321">
        <v>50.04999999999999</v>
      </c>
      <c r="E66" s="321">
        <v>49.799999999999983</v>
      </c>
      <c r="F66" s="321">
        <v>49.54999999999999</v>
      </c>
      <c r="G66" s="321">
        <v>49.299999999999983</v>
      </c>
      <c r="H66" s="321">
        <v>50.299999999999983</v>
      </c>
      <c r="I66" s="321">
        <v>50.55</v>
      </c>
      <c r="J66" s="321">
        <v>50.799999999999983</v>
      </c>
      <c r="K66" s="320">
        <v>50.3</v>
      </c>
      <c r="L66" s="320">
        <v>49.8</v>
      </c>
      <c r="M66" s="320">
        <v>17.331959999999999</v>
      </c>
      <c r="N66" s="1"/>
      <c r="O66" s="1"/>
    </row>
    <row r="67" spans="1:15" ht="12.75" customHeight="1">
      <c r="A67" s="30">
        <v>57</v>
      </c>
      <c r="B67" s="334" t="s">
        <v>309</v>
      </c>
      <c r="C67" s="320">
        <v>2671</v>
      </c>
      <c r="D67" s="321">
        <v>2684.5333333333333</v>
      </c>
      <c r="E67" s="321">
        <v>2650.0666666666666</v>
      </c>
      <c r="F67" s="321">
        <v>2629.1333333333332</v>
      </c>
      <c r="G67" s="321">
        <v>2594.6666666666665</v>
      </c>
      <c r="H67" s="321">
        <v>2705.4666666666667</v>
      </c>
      <c r="I67" s="321">
        <v>2739.9333333333329</v>
      </c>
      <c r="J67" s="321">
        <v>2760.8666666666668</v>
      </c>
      <c r="K67" s="320">
        <v>2719</v>
      </c>
      <c r="L67" s="320">
        <v>2663.6</v>
      </c>
      <c r="M67" s="320">
        <v>0.16131000000000001</v>
      </c>
      <c r="N67" s="1"/>
      <c r="O67" s="1"/>
    </row>
    <row r="68" spans="1:15" ht="12.75" customHeight="1">
      <c r="A68" s="30">
        <v>58</v>
      </c>
      <c r="B68" s="334" t="s">
        <v>69</v>
      </c>
      <c r="C68" s="320">
        <v>1948.4</v>
      </c>
      <c r="D68" s="321">
        <v>1946.55</v>
      </c>
      <c r="E68" s="321">
        <v>1926.85</v>
      </c>
      <c r="F68" s="321">
        <v>1905.3</v>
      </c>
      <c r="G68" s="321">
        <v>1885.6</v>
      </c>
      <c r="H68" s="321">
        <v>1968.1</v>
      </c>
      <c r="I68" s="321">
        <v>1987.8000000000002</v>
      </c>
      <c r="J68" s="321">
        <v>2009.35</v>
      </c>
      <c r="K68" s="320">
        <v>1966.25</v>
      </c>
      <c r="L68" s="320">
        <v>1925</v>
      </c>
      <c r="M68" s="320">
        <v>2.9693100000000001</v>
      </c>
      <c r="N68" s="1"/>
      <c r="O68" s="1"/>
    </row>
    <row r="69" spans="1:15" ht="12.75" customHeight="1">
      <c r="A69" s="30">
        <v>59</v>
      </c>
      <c r="B69" s="334" t="s">
        <v>317</v>
      </c>
      <c r="C69" s="320">
        <v>4883.5</v>
      </c>
      <c r="D69" s="321">
        <v>4887.75</v>
      </c>
      <c r="E69" s="321">
        <v>4846.8</v>
      </c>
      <c r="F69" s="321">
        <v>4810.1000000000004</v>
      </c>
      <c r="G69" s="321">
        <v>4769.1500000000005</v>
      </c>
      <c r="H69" s="321">
        <v>4924.45</v>
      </c>
      <c r="I69" s="321">
        <v>4965.4000000000005</v>
      </c>
      <c r="J69" s="321">
        <v>5002.0999999999995</v>
      </c>
      <c r="K69" s="320">
        <v>4928.7</v>
      </c>
      <c r="L69" s="320">
        <v>4851.05</v>
      </c>
      <c r="M69" s="320">
        <v>8.097E-2</v>
      </c>
      <c r="N69" s="1"/>
      <c r="O69" s="1"/>
    </row>
    <row r="70" spans="1:15" ht="12.75" customHeight="1">
      <c r="A70" s="30">
        <v>60</v>
      </c>
      <c r="B70" s="334" t="s">
        <v>247</v>
      </c>
      <c r="C70" s="320">
        <v>906.3</v>
      </c>
      <c r="D70" s="321">
        <v>905.05000000000007</v>
      </c>
      <c r="E70" s="321">
        <v>895.85000000000014</v>
      </c>
      <c r="F70" s="321">
        <v>885.40000000000009</v>
      </c>
      <c r="G70" s="321">
        <v>876.20000000000016</v>
      </c>
      <c r="H70" s="321">
        <v>915.50000000000011</v>
      </c>
      <c r="I70" s="321">
        <v>924.70000000000016</v>
      </c>
      <c r="J70" s="321">
        <v>935.15000000000009</v>
      </c>
      <c r="K70" s="320">
        <v>914.25</v>
      </c>
      <c r="L70" s="320">
        <v>894.6</v>
      </c>
      <c r="M70" s="320">
        <v>0.31944</v>
      </c>
      <c r="N70" s="1"/>
      <c r="O70" s="1"/>
    </row>
    <row r="71" spans="1:15" ht="12.75" customHeight="1">
      <c r="A71" s="30">
        <v>61</v>
      </c>
      <c r="B71" s="334" t="s">
        <v>318</v>
      </c>
      <c r="C71" s="320">
        <v>767</v>
      </c>
      <c r="D71" s="321">
        <v>776.25</v>
      </c>
      <c r="E71" s="321">
        <v>750.95</v>
      </c>
      <c r="F71" s="321">
        <v>734.90000000000009</v>
      </c>
      <c r="G71" s="321">
        <v>709.60000000000014</v>
      </c>
      <c r="H71" s="321">
        <v>792.3</v>
      </c>
      <c r="I71" s="321">
        <v>817.59999999999991</v>
      </c>
      <c r="J71" s="321">
        <v>833.64999999999986</v>
      </c>
      <c r="K71" s="320">
        <v>801.55</v>
      </c>
      <c r="L71" s="320">
        <v>760.2</v>
      </c>
      <c r="M71" s="320">
        <v>22.76885</v>
      </c>
      <c r="N71" s="1"/>
      <c r="O71" s="1"/>
    </row>
    <row r="72" spans="1:15" ht="12.75" customHeight="1">
      <c r="A72" s="30">
        <v>62</v>
      </c>
      <c r="B72" s="334" t="s">
        <v>71</v>
      </c>
      <c r="C72" s="320">
        <v>252.9</v>
      </c>
      <c r="D72" s="321">
        <v>254.5</v>
      </c>
      <c r="E72" s="321">
        <v>250.3</v>
      </c>
      <c r="F72" s="321">
        <v>247.70000000000002</v>
      </c>
      <c r="G72" s="321">
        <v>243.50000000000003</v>
      </c>
      <c r="H72" s="321">
        <v>257.10000000000002</v>
      </c>
      <c r="I72" s="321">
        <v>261.30000000000007</v>
      </c>
      <c r="J72" s="321">
        <v>263.89999999999998</v>
      </c>
      <c r="K72" s="320">
        <v>258.7</v>
      </c>
      <c r="L72" s="320">
        <v>251.9</v>
      </c>
      <c r="M72" s="320">
        <v>107.00830999999999</v>
      </c>
      <c r="N72" s="1"/>
      <c r="O72" s="1"/>
    </row>
    <row r="73" spans="1:15" ht="12.75" customHeight="1">
      <c r="A73" s="30">
        <v>63</v>
      </c>
      <c r="B73" s="334" t="s">
        <v>310</v>
      </c>
      <c r="C73" s="320">
        <v>1781.75</v>
      </c>
      <c r="D73" s="321">
        <v>1795.7</v>
      </c>
      <c r="E73" s="321">
        <v>1747.3000000000002</v>
      </c>
      <c r="F73" s="321">
        <v>1712.8500000000001</v>
      </c>
      <c r="G73" s="321">
        <v>1664.4500000000003</v>
      </c>
      <c r="H73" s="321">
        <v>1830.15</v>
      </c>
      <c r="I73" s="321">
        <v>1878.5500000000002</v>
      </c>
      <c r="J73" s="321">
        <v>1913</v>
      </c>
      <c r="K73" s="320">
        <v>1844.1</v>
      </c>
      <c r="L73" s="320">
        <v>1761.25</v>
      </c>
      <c r="M73" s="320">
        <v>1.3254699999999999</v>
      </c>
      <c r="N73" s="1"/>
      <c r="O73" s="1"/>
    </row>
    <row r="74" spans="1:15" ht="12.75" customHeight="1">
      <c r="A74" s="30">
        <v>64</v>
      </c>
      <c r="B74" s="334" t="s">
        <v>72</v>
      </c>
      <c r="C74" s="320">
        <v>715.05</v>
      </c>
      <c r="D74" s="321">
        <v>717.69999999999993</v>
      </c>
      <c r="E74" s="321">
        <v>709.39999999999986</v>
      </c>
      <c r="F74" s="321">
        <v>703.74999999999989</v>
      </c>
      <c r="G74" s="321">
        <v>695.44999999999982</v>
      </c>
      <c r="H74" s="321">
        <v>723.34999999999991</v>
      </c>
      <c r="I74" s="321">
        <v>731.64999999999986</v>
      </c>
      <c r="J74" s="321">
        <v>737.3</v>
      </c>
      <c r="K74" s="320">
        <v>726</v>
      </c>
      <c r="L74" s="320">
        <v>712.05</v>
      </c>
      <c r="M74" s="320">
        <v>5.5979099999999997</v>
      </c>
      <c r="N74" s="1"/>
      <c r="O74" s="1"/>
    </row>
    <row r="75" spans="1:15" ht="12.75" customHeight="1">
      <c r="A75" s="30">
        <v>65</v>
      </c>
      <c r="B75" s="334" t="s">
        <v>73</v>
      </c>
      <c r="C75" s="320">
        <v>738.8</v>
      </c>
      <c r="D75" s="321">
        <v>739.9</v>
      </c>
      <c r="E75" s="321">
        <v>729.9</v>
      </c>
      <c r="F75" s="321">
        <v>721</v>
      </c>
      <c r="G75" s="321">
        <v>711</v>
      </c>
      <c r="H75" s="321">
        <v>748.8</v>
      </c>
      <c r="I75" s="321">
        <v>758.8</v>
      </c>
      <c r="J75" s="321">
        <v>767.69999999999993</v>
      </c>
      <c r="K75" s="320">
        <v>749.9</v>
      </c>
      <c r="L75" s="320">
        <v>731</v>
      </c>
      <c r="M75" s="320">
        <v>12.6614</v>
      </c>
      <c r="N75" s="1"/>
      <c r="O75" s="1"/>
    </row>
    <row r="76" spans="1:15" ht="12.75" customHeight="1">
      <c r="A76" s="30">
        <v>66</v>
      </c>
      <c r="B76" s="334" t="s">
        <v>319</v>
      </c>
      <c r="C76" s="320">
        <v>13158.25</v>
      </c>
      <c r="D76" s="321">
        <v>13195.433333333334</v>
      </c>
      <c r="E76" s="321">
        <v>13041.216666666669</v>
      </c>
      <c r="F76" s="321">
        <v>12924.183333333334</v>
      </c>
      <c r="G76" s="321">
        <v>12769.966666666669</v>
      </c>
      <c r="H76" s="321">
        <v>13312.466666666669</v>
      </c>
      <c r="I76" s="321">
        <v>13466.683333333336</v>
      </c>
      <c r="J76" s="321">
        <v>13583.716666666669</v>
      </c>
      <c r="K76" s="320">
        <v>13349.65</v>
      </c>
      <c r="L76" s="320">
        <v>13078.4</v>
      </c>
      <c r="M76" s="320">
        <v>1.8970000000000001E-2</v>
      </c>
      <c r="N76" s="1"/>
      <c r="O76" s="1"/>
    </row>
    <row r="77" spans="1:15" ht="12.75" customHeight="1">
      <c r="A77" s="30">
        <v>67</v>
      </c>
      <c r="B77" s="334" t="s">
        <v>75</v>
      </c>
      <c r="C77" s="320">
        <v>735.75</v>
      </c>
      <c r="D77" s="321">
        <v>736.55000000000007</v>
      </c>
      <c r="E77" s="321">
        <v>729.20000000000016</v>
      </c>
      <c r="F77" s="321">
        <v>722.65000000000009</v>
      </c>
      <c r="G77" s="321">
        <v>715.30000000000018</v>
      </c>
      <c r="H77" s="321">
        <v>743.10000000000014</v>
      </c>
      <c r="I77" s="321">
        <v>750.45</v>
      </c>
      <c r="J77" s="321">
        <v>757.00000000000011</v>
      </c>
      <c r="K77" s="320">
        <v>743.9</v>
      </c>
      <c r="L77" s="320">
        <v>730</v>
      </c>
      <c r="M77" s="320">
        <v>61.118299999999998</v>
      </c>
      <c r="N77" s="1"/>
      <c r="O77" s="1"/>
    </row>
    <row r="78" spans="1:15" ht="12.75" customHeight="1">
      <c r="A78" s="30">
        <v>68</v>
      </c>
      <c r="B78" s="334" t="s">
        <v>76</v>
      </c>
      <c r="C78" s="320">
        <v>54.7</v>
      </c>
      <c r="D78" s="321">
        <v>54.616666666666674</v>
      </c>
      <c r="E78" s="321">
        <v>54.133333333333347</v>
      </c>
      <c r="F78" s="321">
        <v>53.56666666666667</v>
      </c>
      <c r="G78" s="321">
        <v>53.083333333333343</v>
      </c>
      <c r="H78" s="321">
        <v>55.183333333333351</v>
      </c>
      <c r="I78" s="321">
        <v>55.666666666666671</v>
      </c>
      <c r="J78" s="321">
        <v>56.233333333333356</v>
      </c>
      <c r="K78" s="320">
        <v>55.1</v>
      </c>
      <c r="L78" s="320">
        <v>54.05</v>
      </c>
      <c r="M78" s="320">
        <v>185.20813999999999</v>
      </c>
      <c r="N78" s="1"/>
      <c r="O78" s="1"/>
    </row>
    <row r="79" spans="1:15" ht="12.75" customHeight="1">
      <c r="A79" s="30">
        <v>69</v>
      </c>
      <c r="B79" s="334" t="s">
        <v>77</v>
      </c>
      <c r="C79" s="320">
        <v>373.95</v>
      </c>
      <c r="D79" s="321">
        <v>365.85000000000008</v>
      </c>
      <c r="E79" s="321">
        <v>356.70000000000016</v>
      </c>
      <c r="F79" s="321">
        <v>339.4500000000001</v>
      </c>
      <c r="G79" s="321">
        <v>330.30000000000018</v>
      </c>
      <c r="H79" s="321">
        <v>383.10000000000014</v>
      </c>
      <c r="I79" s="321">
        <v>392.25000000000011</v>
      </c>
      <c r="J79" s="321">
        <v>409.50000000000011</v>
      </c>
      <c r="K79" s="320">
        <v>375</v>
      </c>
      <c r="L79" s="320">
        <v>348.6</v>
      </c>
      <c r="M79" s="320">
        <v>89.656030000000001</v>
      </c>
      <c r="N79" s="1"/>
      <c r="O79" s="1"/>
    </row>
    <row r="80" spans="1:15" ht="12.75" customHeight="1">
      <c r="A80" s="30">
        <v>70</v>
      </c>
      <c r="B80" s="334" t="s">
        <v>320</v>
      </c>
      <c r="C80" s="320">
        <v>1170.45</v>
      </c>
      <c r="D80" s="321">
        <v>1167.8166666666666</v>
      </c>
      <c r="E80" s="321">
        <v>1154.6333333333332</v>
      </c>
      <c r="F80" s="321">
        <v>1138.8166666666666</v>
      </c>
      <c r="G80" s="321">
        <v>1125.6333333333332</v>
      </c>
      <c r="H80" s="321">
        <v>1183.6333333333332</v>
      </c>
      <c r="I80" s="321">
        <v>1196.8166666666666</v>
      </c>
      <c r="J80" s="321">
        <v>1212.6333333333332</v>
      </c>
      <c r="K80" s="320">
        <v>1181</v>
      </c>
      <c r="L80" s="320">
        <v>1152</v>
      </c>
      <c r="M80" s="320">
        <v>0.88690000000000002</v>
      </c>
      <c r="N80" s="1"/>
      <c r="O80" s="1"/>
    </row>
    <row r="81" spans="1:15" ht="12.75" customHeight="1">
      <c r="A81" s="30">
        <v>71</v>
      </c>
      <c r="B81" s="334" t="s">
        <v>322</v>
      </c>
      <c r="C81" s="320">
        <v>6683.4</v>
      </c>
      <c r="D81" s="321">
        <v>6675.916666666667</v>
      </c>
      <c r="E81" s="321">
        <v>6612.0333333333338</v>
      </c>
      <c r="F81" s="321">
        <v>6540.666666666667</v>
      </c>
      <c r="G81" s="321">
        <v>6476.7833333333338</v>
      </c>
      <c r="H81" s="321">
        <v>6747.2833333333338</v>
      </c>
      <c r="I81" s="321">
        <v>6811.166666666667</v>
      </c>
      <c r="J81" s="321">
        <v>6882.5333333333338</v>
      </c>
      <c r="K81" s="320">
        <v>6739.8</v>
      </c>
      <c r="L81" s="320">
        <v>6604.55</v>
      </c>
      <c r="M81" s="320">
        <v>5.0459999999999998E-2</v>
      </c>
      <c r="N81" s="1"/>
      <c r="O81" s="1"/>
    </row>
    <row r="82" spans="1:15" ht="12.75" customHeight="1">
      <c r="A82" s="30">
        <v>72</v>
      </c>
      <c r="B82" s="334" t="s">
        <v>323</v>
      </c>
      <c r="C82" s="320">
        <v>1164.3</v>
      </c>
      <c r="D82" s="321">
        <v>1180.4333333333334</v>
      </c>
      <c r="E82" s="321">
        <v>1135.8666666666668</v>
      </c>
      <c r="F82" s="321">
        <v>1107.4333333333334</v>
      </c>
      <c r="G82" s="321">
        <v>1062.8666666666668</v>
      </c>
      <c r="H82" s="321">
        <v>1208.8666666666668</v>
      </c>
      <c r="I82" s="321">
        <v>1253.4333333333334</v>
      </c>
      <c r="J82" s="321">
        <v>1281.8666666666668</v>
      </c>
      <c r="K82" s="320">
        <v>1225</v>
      </c>
      <c r="L82" s="320">
        <v>1152</v>
      </c>
      <c r="M82" s="320">
        <v>2.8727999999999998</v>
      </c>
      <c r="N82" s="1"/>
      <c r="O82" s="1"/>
    </row>
    <row r="83" spans="1:15" ht="12.75" customHeight="1">
      <c r="A83" s="30">
        <v>73</v>
      </c>
      <c r="B83" s="334" t="s">
        <v>78</v>
      </c>
      <c r="C83" s="320">
        <v>14637.45</v>
      </c>
      <c r="D83" s="321">
        <v>14569.449999999999</v>
      </c>
      <c r="E83" s="321">
        <v>14487.999999999998</v>
      </c>
      <c r="F83" s="321">
        <v>14338.55</v>
      </c>
      <c r="G83" s="321">
        <v>14257.099999999999</v>
      </c>
      <c r="H83" s="321">
        <v>14718.899999999998</v>
      </c>
      <c r="I83" s="321">
        <v>14800.349999999999</v>
      </c>
      <c r="J83" s="321">
        <v>14949.799999999997</v>
      </c>
      <c r="K83" s="320">
        <v>14650.9</v>
      </c>
      <c r="L83" s="320">
        <v>14420</v>
      </c>
      <c r="M83" s="320">
        <v>0.10746</v>
      </c>
      <c r="N83" s="1"/>
      <c r="O83" s="1"/>
    </row>
    <row r="84" spans="1:15" ht="12.75" customHeight="1">
      <c r="A84" s="30">
        <v>74</v>
      </c>
      <c r="B84" s="334" t="s">
        <v>80</v>
      </c>
      <c r="C84" s="320">
        <v>397.7</v>
      </c>
      <c r="D84" s="321">
        <v>395.5</v>
      </c>
      <c r="E84" s="321">
        <v>392.2</v>
      </c>
      <c r="F84" s="321">
        <v>386.7</v>
      </c>
      <c r="G84" s="321">
        <v>383.4</v>
      </c>
      <c r="H84" s="321">
        <v>401</v>
      </c>
      <c r="I84" s="321">
        <v>404.29999999999995</v>
      </c>
      <c r="J84" s="321">
        <v>409.8</v>
      </c>
      <c r="K84" s="320">
        <v>398.8</v>
      </c>
      <c r="L84" s="320">
        <v>390</v>
      </c>
      <c r="M84" s="320">
        <v>79.778459999999995</v>
      </c>
      <c r="N84" s="1"/>
      <c r="O84" s="1"/>
    </row>
    <row r="85" spans="1:15" ht="12.75" customHeight="1">
      <c r="A85" s="30">
        <v>75</v>
      </c>
      <c r="B85" s="334" t="s">
        <v>324</v>
      </c>
      <c r="C85" s="320">
        <v>481.8</v>
      </c>
      <c r="D85" s="321">
        <v>481.31666666666661</v>
      </c>
      <c r="E85" s="321">
        <v>468.63333333333321</v>
      </c>
      <c r="F85" s="321">
        <v>455.46666666666658</v>
      </c>
      <c r="G85" s="321">
        <v>442.78333333333319</v>
      </c>
      <c r="H85" s="321">
        <v>494.48333333333323</v>
      </c>
      <c r="I85" s="321">
        <v>507.16666666666663</v>
      </c>
      <c r="J85" s="321">
        <v>520.33333333333326</v>
      </c>
      <c r="K85" s="320">
        <v>494</v>
      </c>
      <c r="L85" s="320">
        <v>468.15</v>
      </c>
      <c r="M85" s="320">
        <v>3.3070200000000001</v>
      </c>
      <c r="N85" s="1"/>
      <c r="O85" s="1"/>
    </row>
    <row r="86" spans="1:15" ht="12.75" customHeight="1">
      <c r="A86" s="30">
        <v>76</v>
      </c>
      <c r="B86" s="334" t="s">
        <v>81</v>
      </c>
      <c r="C86" s="320">
        <v>3359.9</v>
      </c>
      <c r="D86" s="321">
        <v>3334.75</v>
      </c>
      <c r="E86" s="321">
        <v>3299.55</v>
      </c>
      <c r="F86" s="321">
        <v>3239.2000000000003</v>
      </c>
      <c r="G86" s="321">
        <v>3204.0000000000005</v>
      </c>
      <c r="H86" s="321">
        <v>3395.1</v>
      </c>
      <c r="I86" s="321">
        <v>3430.2999999999997</v>
      </c>
      <c r="J86" s="321">
        <v>3490.6499999999996</v>
      </c>
      <c r="K86" s="320">
        <v>3369.95</v>
      </c>
      <c r="L86" s="320">
        <v>3274.4</v>
      </c>
      <c r="M86" s="320">
        <v>1.5220499999999999</v>
      </c>
      <c r="N86" s="1"/>
      <c r="O86" s="1"/>
    </row>
    <row r="87" spans="1:15" ht="12.75" customHeight="1">
      <c r="A87" s="30">
        <v>77</v>
      </c>
      <c r="B87" s="334" t="s">
        <v>311</v>
      </c>
      <c r="C87" s="320">
        <v>841.3</v>
      </c>
      <c r="D87" s="321">
        <v>846.9</v>
      </c>
      <c r="E87" s="321">
        <v>834.4</v>
      </c>
      <c r="F87" s="321">
        <v>827.5</v>
      </c>
      <c r="G87" s="321">
        <v>815</v>
      </c>
      <c r="H87" s="321">
        <v>853.8</v>
      </c>
      <c r="I87" s="321">
        <v>866.3</v>
      </c>
      <c r="J87" s="321">
        <v>873.19999999999993</v>
      </c>
      <c r="K87" s="320">
        <v>859.4</v>
      </c>
      <c r="L87" s="320">
        <v>840</v>
      </c>
      <c r="M87" s="320">
        <v>6.4769899999999998</v>
      </c>
      <c r="N87" s="1"/>
      <c r="O87" s="1"/>
    </row>
    <row r="88" spans="1:15" ht="12.75" customHeight="1">
      <c r="A88" s="30">
        <v>78</v>
      </c>
      <c r="B88" s="334" t="s">
        <v>321</v>
      </c>
      <c r="C88" s="320">
        <v>431.65</v>
      </c>
      <c r="D88" s="321">
        <v>429.18333333333334</v>
      </c>
      <c r="E88" s="321">
        <v>423.4666666666667</v>
      </c>
      <c r="F88" s="321">
        <v>415.28333333333336</v>
      </c>
      <c r="G88" s="321">
        <v>409.56666666666672</v>
      </c>
      <c r="H88" s="321">
        <v>437.36666666666667</v>
      </c>
      <c r="I88" s="321">
        <v>443.08333333333326</v>
      </c>
      <c r="J88" s="321">
        <v>451.26666666666665</v>
      </c>
      <c r="K88" s="320">
        <v>434.9</v>
      </c>
      <c r="L88" s="320">
        <v>421</v>
      </c>
      <c r="M88" s="320">
        <v>28.172540000000001</v>
      </c>
      <c r="N88" s="1"/>
      <c r="O88" s="1"/>
    </row>
    <row r="89" spans="1:15" ht="12.75" customHeight="1">
      <c r="A89" s="30">
        <v>79</v>
      </c>
      <c r="B89" s="334" t="s">
        <v>412</v>
      </c>
      <c r="C89" s="320">
        <v>844.35</v>
      </c>
      <c r="D89" s="321">
        <v>847.9666666666667</v>
      </c>
      <c r="E89" s="321">
        <v>833.13333333333344</v>
      </c>
      <c r="F89" s="321">
        <v>821.91666666666674</v>
      </c>
      <c r="G89" s="321">
        <v>807.08333333333348</v>
      </c>
      <c r="H89" s="321">
        <v>859.18333333333339</v>
      </c>
      <c r="I89" s="321">
        <v>874.01666666666665</v>
      </c>
      <c r="J89" s="321">
        <v>885.23333333333335</v>
      </c>
      <c r="K89" s="320">
        <v>862.8</v>
      </c>
      <c r="L89" s="320">
        <v>836.75</v>
      </c>
      <c r="M89" s="320">
        <v>2.4255100000000001</v>
      </c>
      <c r="N89" s="1"/>
      <c r="O89" s="1"/>
    </row>
    <row r="90" spans="1:15" ht="12.75" customHeight="1">
      <c r="A90" s="30">
        <v>80</v>
      </c>
      <c r="B90" s="334" t="s">
        <v>342</v>
      </c>
      <c r="C90" s="320">
        <v>2590.75</v>
      </c>
      <c r="D90" s="321">
        <v>2608.9500000000003</v>
      </c>
      <c r="E90" s="321">
        <v>2535.1500000000005</v>
      </c>
      <c r="F90" s="321">
        <v>2479.5500000000002</v>
      </c>
      <c r="G90" s="321">
        <v>2405.7500000000005</v>
      </c>
      <c r="H90" s="321">
        <v>2664.5500000000006</v>
      </c>
      <c r="I90" s="321">
        <v>2738.3500000000008</v>
      </c>
      <c r="J90" s="321">
        <v>2793.9500000000007</v>
      </c>
      <c r="K90" s="320">
        <v>2682.75</v>
      </c>
      <c r="L90" s="320">
        <v>2553.35</v>
      </c>
      <c r="M90" s="320">
        <v>2.2075499999999999</v>
      </c>
      <c r="N90" s="1"/>
      <c r="O90" s="1"/>
    </row>
    <row r="91" spans="1:15" ht="12.75" customHeight="1">
      <c r="A91" s="30">
        <v>81</v>
      </c>
      <c r="B91" s="334" t="s">
        <v>82</v>
      </c>
      <c r="C91" s="320">
        <v>238</v>
      </c>
      <c r="D91" s="321">
        <v>237.25</v>
      </c>
      <c r="E91" s="321">
        <v>236</v>
      </c>
      <c r="F91" s="321">
        <v>234</v>
      </c>
      <c r="G91" s="321">
        <v>232.75</v>
      </c>
      <c r="H91" s="321">
        <v>239.25</v>
      </c>
      <c r="I91" s="321">
        <v>240.5</v>
      </c>
      <c r="J91" s="321">
        <v>242.5</v>
      </c>
      <c r="K91" s="320">
        <v>238.5</v>
      </c>
      <c r="L91" s="320">
        <v>235.25</v>
      </c>
      <c r="M91" s="320">
        <v>40.48997</v>
      </c>
      <c r="N91" s="1"/>
      <c r="O91" s="1"/>
    </row>
    <row r="92" spans="1:15" ht="12.75" customHeight="1">
      <c r="A92" s="30">
        <v>82</v>
      </c>
      <c r="B92" s="334" t="s">
        <v>328</v>
      </c>
      <c r="C92" s="320">
        <v>638</v>
      </c>
      <c r="D92" s="321">
        <v>641.43333333333328</v>
      </c>
      <c r="E92" s="321">
        <v>631.56666666666661</v>
      </c>
      <c r="F92" s="321">
        <v>625.13333333333333</v>
      </c>
      <c r="G92" s="321">
        <v>615.26666666666665</v>
      </c>
      <c r="H92" s="321">
        <v>647.86666666666656</v>
      </c>
      <c r="I92" s="321">
        <v>657.73333333333312</v>
      </c>
      <c r="J92" s="321">
        <v>664.16666666666652</v>
      </c>
      <c r="K92" s="320">
        <v>651.29999999999995</v>
      </c>
      <c r="L92" s="320">
        <v>635</v>
      </c>
      <c r="M92" s="320">
        <v>3.9777800000000001</v>
      </c>
      <c r="N92" s="1"/>
      <c r="O92" s="1"/>
    </row>
    <row r="93" spans="1:15" ht="12.75" customHeight="1">
      <c r="A93" s="30">
        <v>83</v>
      </c>
      <c r="B93" s="334" t="s">
        <v>329</v>
      </c>
      <c r="C93" s="320">
        <v>803.8</v>
      </c>
      <c r="D93" s="321">
        <v>804.61666666666667</v>
      </c>
      <c r="E93" s="321">
        <v>789.23333333333335</v>
      </c>
      <c r="F93" s="321">
        <v>774.66666666666663</v>
      </c>
      <c r="G93" s="321">
        <v>759.2833333333333</v>
      </c>
      <c r="H93" s="321">
        <v>819.18333333333339</v>
      </c>
      <c r="I93" s="321">
        <v>834.56666666666683</v>
      </c>
      <c r="J93" s="321">
        <v>849.13333333333344</v>
      </c>
      <c r="K93" s="320">
        <v>820</v>
      </c>
      <c r="L93" s="320">
        <v>790.05</v>
      </c>
      <c r="M93" s="320">
        <v>1.5425599999999999</v>
      </c>
      <c r="N93" s="1"/>
      <c r="O93" s="1"/>
    </row>
    <row r="94" spans="1:15" ht="12.75" customHeight="1">
      <c r="A94" s="30">
        <v>84</v>
      </c>
      <c r="B94" s="334" t="s">
        <v>331</v>
      </c>
      <c r="C94" s="320">
        <v>747.1</v>
      </c>
      <c r="D94" s="321">
        <v>749.7833333333333</v>
      </c>
      <c r="E94" s="321">
        <v>739.56666666666661</v>
      </c>
      <c r="F94" s="321">
        <v>732.0333333333333</v>
      </c>
      <c r="G94" s="321">
        <v>721.81666666666661</v>
      </c>
      <c r="H94" s="321">
        <v>757.31666666666661</v>
      </c>
      <c r="I94" s="321">
        <v>767.5333333333333</v>
      </c>
      <c r="J94" s="321">
        <v>775.06666666666661</v>
      </c>
      <c r="K94" s="320">
        <v>760</v>
      </c>
      <c r="L94" s="320">
        <v>742.25</v>
      </c>
      <c r="M94" s="320">
        <v>3.7367900000000001</v>
      </c>
      <c r="N94" s="1"/>
      <c r="O94" s="1"/>
    </row>
    <row r="95" spans="1:15" ht="12.75" customHeight="1">
      <c r="A95" s="30">
        <v>85</v>
      </c>
      <c r="B95" s="334" t="s">
        <v>249</v>
      </c>
      <c r="C95" s="320">
        <v>107.05</v>
      </c>
      <c r="D95" s="321">
        <v>106.8</v>
      </c>
      <c r="E95" s="321">
        <v>105.39999999999999</v>
      </c>
      <c r="F95" s="321">
        <v>103.75</v>
      </c>
      <c r="G95" s="321">
        <v>102.35</v>
      </c>
      <c r="H95" s="321">
        <v>108.44999999999999</v>
      </c>
      <c r="I95" s="321">
        <v>109.85</v>
      </c>
      <c r="J95" s="321">
        <v>111.49999999999999</v>
      </c>
      <c r="K95" s="320">
        <v>108.2</v>
      </c>
      <c r="L95" s="320">
        <v>105.15</v>
      </c>
      <c r="M95" s="320">
        <v>17.555389999999999</v>
      </c>
      <c r="N95" s="1"/>
      <c r="O95" s="1"/>
    </row>
    <row r="96" spans="1:15" ht="12.75" customHeight="1">
      <c r="A96" s="30">
        <v>86</v>
      </c>
      <c r="B96" s="334" t="s">
        <v>325</v>
      </c>
      <c r="C96" s="320">
        <v>389.05</v>
      </c>
      <c r="D96" s="321">
        <v>388.33333333333331</v>
      </c>
      <c r="E96" s="321">
        <v>381.06666666666661</v>
      </c>
      <c r="F96" s="321">
        <v>373.08333333333331</v>
      </c>
      <c r="G96" s="321">
        <v>365.81666666666661</v>
      </c>
      <c r="H96" s="321">
        <v>396.31666666666661</v>
      </c>
      <c r="I96" s="321">
        <v>403.58333333333337</v>
      </c>
      <c r="J96" s="321">
        <v>411.56666666666661</v>
      </c>
      <c r="K96" s="320">
        <v>395.6</v>
      </c>
      <c r="L96" s="320">
        <v>380.35</v>
      </c>
      <c r="M96" s="320">
        <v>3.1995499999999999</v>
      </c>
      <c r="N96" s="1"/>
      <c r="O96" s="1"/>
    </row>
    <row r="97" spans="1:15" ht="12.75" customHeight="1">
      <c r="A97" s="30">
        <v>87</v>
      </c>
      <c r="B97" s="334" t="s">
        <v>334</v>
      </c>
      <c r="C97" s="320">
        <v>1447.2</v>
      </c>
      <c r="D97" s="321">
        <v>1440.6000000000001</v>
      </c>
      <c r="E97" s="321">
        <v>1426.8000000000002</v>
      </c>
      <c r="F97" s="321">
        <v>1406.4</v>
      </c>
      <c r="G97" s="321">
        <v>1392.6000000000001</v>
      </c>
      <c r="H97" s="321">
        <v>1461.0000000000002</v>
      </c>
      <c r="I97" s="321">
        <v>1474.8</v>
      </c>
      <c r="J97" s="321">
        <v>1495.2000000000003</v>
      </c>
      <c r="K97" s="320">
        <v>1454.4</v>
      </c>
      <c r="L97" s="320">
        <v>1420.2</v>
      </c>
      <c r="M97" s="320">
        <v>5.5236900000000002</v>
      </c>
      <c r="N97" s="1"/>
      <c r="O97" s="1"/>
    </row>
    <row r="98" spans="1:15" ht="12.75" customHeight="1">
      <c r="A98" s="30">
        <v>88</v>
      </c>
      <c r="B98" s="334" t="s">
        <v>332</v>
      </c>
      <c r="C98" s="320">
        <v>1148.75</v>
      </c>
      <c r="D98" s="321">
        <v>1143.1166666666666</v>
      </c>
      <c r="E98" s="321">
        <v>1118.2333333333331</v>
      </c>
      <c r="F98" s="321">
        <v>1087.7166666666665</v>
      </c>
      <c r="G98" s="321">
        <v>1062.833333333333</v>
      </c>
      <c r="H98" s="321">
        <v>1173.6333333333332</v>
      </c>
      <c r="I98" s="321">
        <v>1198.5166666666669</v>
      </c>
      <c r="J98" s="321">
        <v>1229.0333333333333</v>
      </c>
      <c r="K98" s="320">
        <v>1168</v>
      </c>
      <c r="L98" s="320">
        <v>1112.5999999999999</v>
      </c>
      <c r="M98" s="320">
        <v>2.89337</v>
      </c>
      <c r="N98" s="1"/>
      <c r="O98" s="1"/>
    </row>
    <row r="99" spans="1:15" ht="12.75" customHeight="1">
      <c r="A99" s="30">
        <v>89</v>
      </c>
      <c r="B99" s="334" t="s">
        <v>333</v>
      </c>
      <c r="C99" s="320">
        <v>19.850000000000001</v>
      </c>
      <c r="D99" s="321">
        <v>19.833333333333332</v>
      </c>
      <c r="E99" s="321">
        <v>19.666666666666664</v>
      </c>
      <c r="F99" s="321">
        <v>19.483333333333331</v>
      </c>
      <c r="G99" s="321">
        <v>19.316666666666663</v>
      </c>
      <c r="H99" s="321">
        <v>20.016666666666666</v>
      </c>
      <c r="I99" s="321">
        <v>20.18333333333333</v>
      </c>
      <c r="J99" s="321">
        <v>20.366666666666667</v>
      </c>
      <c r="K99" s="320">
        <v>20</v>
      </c>
      <c r="L99" s="320">
        <v>19.649999999999999</v>
      </c>
      <c r="M99" s="320">
        <v>13.851089999999999</v>
      </c>
      <c r="N99" s="1"/>
      <c r="O99" s="1"/>
    </row>
    <row r="100" spans="1:15" ht="12.75" customHeight="1">
      <c r="A100" s="30">
        <v>90</v>
      </c>
      <c r="B100" s="334" t="s">
        <v>335</v>
      </c>
      <c r="C100" s="320">
        <v>638.79999999999995</v>
      </c>
      <c r="D100" s="321">
        <v>637.93333333333328</v>
      </c>
      <c r="E100" s="321">
        <v>626.86666666666656</v>
      </c>
      <c r="F100" s="321">
        <v>614.93333333333328</v>
      </c>
      <c r="G100" s="321">
        <v>603.86666666666656</v>
      </c>
      <c r="H100" s="321">
        <v>649.86666666666656</v>
      </c>
      <c r="I100" s="321">
        <v>660.93333333333339</v>
      </c>
      <c r="J100" s="321">
        <v>672.86666666666656</v>
      </c>
      <c r="K100" s="320">
        <v>649</v>
      </c>
      <c r="L100" s="320">
        <v>626</v>
      </c>
      <c r="M100" s="320">
        <v>1.11978</v>
      </c>
      <c r="N100" s="1"/>
      <c r="O100" s="1"/>
    </row>
    <row r="101" spans="1:15" ht="12.75" customHeight="1">
      <c r="A101" s="30">
        <v>91</v>
      </c>
      <c r="B101" s="334" t="s">
        <v>336</v>
      </c>
      <c r="C101" s="320">
        <v>880.2</v>
      </c>
      <c r="D101" s="321">
        <v>880.1</v>
      </c>
      <c r="E101" s="321">
        <v>871.75</v>
      </c>
      <c r="F101" s="321">
        <v>863.3</v>
      </c>
      <c r="G101" s="321">
        <v>854.94999999999993</v>
      </c>
      <c r="H101" s="321">
        <v>888.55000000000007</v>
      </c>
      <c r="I101" s="321">
        <v>896.9000000000002</v>
      </c>
      <c r="J101" s="321">
        <v>905.35000000000014</v>
      </c>
      <c r="K101" s="320">
        <v>888.45</v>
      </c>
      <c r="L101" s="320">
        <v>871.65</v>
      </c>
      <c r="M101" s="320">
        <v>1.8642099999999999</v>
      </c>
      <c r="N101" s="1"/>
      <c r="O101" s="1"/>
    </row>
    <row r="102" spans="1:15" ht="12.75" customHeight="1">
      <c r="A102" s="30">
        <v>92</v>
      </c>
      <c r="B102" s="334" t="s">
        <v>337</v>
      </c>
      <c r="C102" s="320">
        <v>4496.6499999999996</v>
      </c>
      <c r="D102" s="321">
        <v>4477.083333333333</v>
      </c>
      <c r="E102" s="321">
        <v>4429.7166666666662</v>
      </c>
      <c r="F102" s="321">
        <v>4362.7833333333328</v>
      </c>
      <c r="G102" s="321">
        <v>4315.4166666666661</v>
      </c>
      <c r="H102" s="321">
        <v>4544.0166666666664</v>
      </c>
      <c r="I102" s="321">
        <v>4591.3833333333332</v>
      </c>
      <c r="J102" s="321">
        <v>4658.3166666666666</v>
      </c>
      <c r="K102" s="320">
        <v>4524.45</v>
      </c>
      <c r="L102" s="320">
        <v>4410.1499999999996</v>
      </c>
      <c r="M102" s="320">
        <v>0.28687000000000001</v>
      </c>
      <c r="N102" s="1"/>
      <c r="O102" s="1"/>
    </row>
    <row r="103" spans="1:15" ht="12.75" customHeight="1">
      <c r="A103" s="30">
        <v>93</v>
      </c>
      <c r="B103" s="334" t="s">
        <v>248</v>
      </c>
      <c r="C103" s="320">
        <v>84.15</v>
      </c>
      <c r="D103" s="321">
        <v>84.399999999999991</v>
      </c>
      <c r="E103" s="321">
        <v>83.449999999999989</v>
      </c>
      <c r="F103" s="321">
        <v>82.75</v>
      </c>
      <c r="G103" s="321">
        <v>81.8</v>
      </c>
      <c r="H103" s="321">
        <v>85.09999999999998</v>
      </c>
      <c r="I103" s="321">
        <v>86.05</v>
      </c>
      <c r="J103" s="321">
        <v>86.749999999999972</v>
      </c>
      <c r="K103" s="320">
        <v>85.35</v>
      </c>
      <c r="L103" s="320">
        <v>83.7</v>
      </c>
      <c r="M103" s="320">
        <v>14.163550000000001</v>
      </c>
      <c r="N103" s="1"/>
      <c r="O103" s="1"/>
    </row>
    <row r="104" spans="1:15" ht="12.75" customHeight="1">
      <c r="A104" s="30">
        <v>94</v>
      </c>
      <c r="B104" s="334" t="s">
        <v>330</v>
      </c>
      <c r="C104" s="320">
        <v>753.35</v>
      </c>
      <c r="D104" s="321">
        <v>762.33333333333337</v>
      </c>
      <c r="E104" s="321">
        <v>734.86666666666679</v>
      </c>
      <c r="F104" s="321">
        <v>716.38333333333344</v>
      </c>
      <c r="G104" s="321">
        <v>688.91666666666686</v>
      </c>
      <c r="H104" s="321">
        <v>780.81666666666672</v>
      </c>
      <c r="I104" s="321">
        <v>808.28333333333319</v>
      </c>
      <c r="J104" s="321">
        <v>826.76666666666665</v>
      </c>
      <c r="K104" s="320">
        <v>789.8</v>
      </c>
      <c r="L104" s="320">
        <v>743.85</v>
      </c>
      <c r="M104" s="320">
        <v>7.9873599999999998</v>
      </c>
      <c r="N104" s="1"/>
      <c r="O104" s="1"/>
    </row>
    <row r="105" spans="1:15" ht="12.75" customHeight="1">
      <c r="A105" s="30">
        <v>95</v>
      </c>
      <c r="B105" s="334" t="s">
        <v>828</v>
      </c>
      <c r="C105" s="320">
        <v>194.3</v>
      </c>
      <c r="D105" s="321">
        <v>195.46666666666667</v>
      </c>
      <c r="E105" s="321">
        <v>192.33333333333334</v>
      </c>
      <c r="F105" s="321">
        <v>190.36666666666667</v>
      </c>
      <c r="G105" s="321">
        <v>187.23333333333335</v>
      </c>
      <c r="H105" s="321">
        <v>197.43333333333334</v>
      </c>
      <c r="I105" s="321">
        <v>200.56666666666666</v>
      </c>
      <c r="J105" s="321">
        <v>202.53333333333333</v>
      </c>
      <c r="K105" s="320">
        <v>198.6</v>
      </c>
      <c r="L105" s="320">
        <v>193.5</v>
      </c>
      <c r="M105" s="320">
        <v>10.64358</v>
      </c>
      <c r="N105" s="1"/>
      <c r="O105" s="1"/>
    </row>
    <row r="106" spans="1:15" ht="12.75" customHeight="1">
      <c r="A106" s="30">
        <v>96</v>
      </c>
      <c r="B106" s="334" t="s">
        <v>338</v>
      </c>
      <c r="C106" s="320">
        <v>287.75</v>
      </c>
      <c r="D106" s="321">
        <v>287.71666666666664</v>
      </c>
      <c r="E106" s="321">
        <v>283.13333333333327</v>
      </c>
      <c r="F106" s="321">
        <v>278.51666666666665</v>
      </c>
      <c r="G106" s="321">
        <v>273.93333333333328</v>
      </c>
      <c r="H106" s="321">
        <v>292.33333333333326</v>
      </c>
      <c r="I106" s="321">
        <v>296.91666666666663</v>
      </c>
      <c r="J106" s="321">
        <v>301.53333333333325</v>
      </c>
      <c r="K106" s="320">
        <v>292.3</v>
      </c>
      <c r="L106" s="320">
        <v>283.10000000000002</v>
      </c>
      <c r="M106" s="320">
        <v>2.3865599999999998</v>
      </c>
      <c r="N106" s="1"/>
      <c r="O106" s="1"/>
    </row>
    <row r="107" spans="1:15" ht="12.75" customHeight="1">
      <c r="A107" s="30">
        <v>97</v>
      </c>
      <c r="B107" s="334" t="s">
        <v>339</v>
      </c>
      <c r="C107" s="320">
        <v>477.35</v>
      </c>
      <c r="D107" s="321">
        <v>470.16666666666669</v>
      </c>
      <c r="E107" s="321">
        <v>458.33333333333337</v>
      </c>
      <c r="F107" s="321">
        <v>439.31666666666666</v>
      </c>
      <c r="G107" s="321">
        <v>427.48333333333335</v>
      </c>
      <c r="H107" s="321">
        <v>489.18333333333339</v>
      </c>
      <c r="I107" s="321">
        <v>501.01666666666677</v>
      </c>
      <c r="J107" s="321">
        <v>520.03333333333342</v>
      </c>
      <c r="K107" s="320">
        <v>482</v>
      </c>
      <c r="L107" s="320">
        <v>451.15</v>
      </c>
      <c r="M107" s="320">
        <v>45.018599999999999</v>
      </c>
      <c r="N107" s="1"/>
      <c r="O107" s="1"/>
    </row>
    <row r="108" spans="1:15" ht="12.75" customHeight="1">
      <c r="A108" s="30">
        <v>98</v>
      </c>
      <c r="B108" s="334" t="s">
        <v>83</v>
      </c>
      <c r="C108" s="320">
        <v>720.55</v>
      </c>
      <c r="D108" s="321">
        <v>719.2166666666667</v>
      </c>
      <c r="E108" s="321">
        <v>712.43333333333339</v>
      </c>
      <c r="F108" s="321">
        <v>704.31666666666672</v>
      </c>
      <c r="G108" s="321">
        <v>697.53333333333342</v>
      </c>
      <c r="H108" s="321">
        <v>727.33333333333337</v>
      </c>
      <c r="I108" s="321">
        <v>734.11666666666667</v>
      </c>
      <c r="J108" s="321">
        <v>742.23333333333335</v>
      </c>
      <c r="K108" s="320">
        <v>726</v>
      </c>
      <c r="L108" s="320">
        <v>711.1</v>
      </c>
      <c r="M108" s="320">
        <v>16.76681</v>
      </c>
      <c r="N108" s="1"/>
      <c r="O108" s="1"/>
    </row>
    <row r="109" spans="1:15" ht="12.75" customHeight="1">
      <c r="A109" s="30">
        <v>99</v>
      </c>
      <c r="B109" s="334" t="s">
        <v>340</v>
      </c>
      <c r="C109" s="320">
        <v>642.35</v>
      </c>
      <c r="D109" s="321">
        <v>643.76666666666677</v>
      </c>
      <c r="E109" s="321">
        <v>633.58333333333348</v>
      </c>
      <c r="F109" s="321">
        <v>624.81666666666672</v>
      </c>
      <c r="G109" s="321">
        <v>614.63333333333344</v>
      </c>
      <c r="H109" s="321">
        <v>652.53333333333353</v>
      </c>
      <c r="I109" s="321">
        <v>662.7166666666667</v>
      </c>
      <c r="J109" s="321">
        <v>671.48333333333358</v>
      </c>
      <c r="K109" s="320">
        <v>653.95000000000005</v>
      </c>
      <c r="L109" s="320">
        <v>635</v>
      </c>
      <c r="M109" s="320">
        <v>1.5439799999999999</v>
      </c>
      <c r="N109" s="1"/>
      <c r="O109" s="1"/>
    </row>
    <row r="110" spans="1:15" ht="12.75" customHeight="1">
      <c r="A110" s="30">
        <v>100</v>
      </c>
      <c r="B110" s="334" t="s">
        <v>84</v>
      </c>
      <c r="C110" s="320">
        <v>998.55</v>
      </c>
      <c r="D110" s="321">
        <v>1005.0833333333334</v>
      </c>
      <c r="E110" s="321">
        <v>990.16666666666674</v>
      </c>
      <c r="F110" s="321">
        <v>981.78333333333342</v>
      </c>
      <c r="G110" s="321">
        <v>966.86666666666679</v>
      </c>
      <c r="H110" s="321">
        <v>1013.4666666666667</v>
      </c>
      <c r="I110" s="321">
        <v>1028.3833333333334</v>
      </c>
      <c r="J110" s="321">
        <v>1036.7666666666667</v>
      </c>
      <c r="K110" s="320">
        <v>1020</v>
      </c>
      <c r="L110" s="320">
        <v>996.7</v>
      </c>
      <c r="M110" s="320">
        <v>15.26774</v>
      </c>
      <c r="N110" s="1"/>
      <c r="O110" s="1"/>
    </row>
    <row r="111" spans="1:15" ht="12.75" customHeight="1">
      <c r="A111" s="30">
        <v>101</v>
      </c>
      <c r="B111" s="334" t="s">
        <v>85</v>
      </c>
      <c r="C111" s="320">
        <v>206.9</v>
      </c>
      <c r="D111" s="321">
        <v>205.26666666666665</v>
      </c>
      <c r="E111" s="321">
        <v>202.6333333333333</v>
      </c>
      <c r="F111" s="321">
        <v>198.36666666666665</v>
      </c>
      <c r="G111" s="321">
        <v>195.73333333333329</v>
      </c>
      <c r="H111" s="321">
        <v>209.5333333333333</v>
      </c>
      <c r="I111" s="321">
        <v>212.16666666666663</v>
      </c>
      <c r="J111" s="321">
        <v>216.43333333333331</v>
      </c>
      <c r="K111" s="320">
        <v>207.9</v>
      </c>
      <c r="L111" s="320">
        <v>201</v>
      </c>
      <c r="M111" s="320">
        <v>436.83145000000002</v>
      </c>
      <c r="N111" s="1"/>
      <c r="O111" s="1"/>
    </row>
    <row r="112" spans="1:15" ht="12.75" customHeight="1">
      <c r="A112" s="30">
        <v>102</v>
      </c>
      <c r="B112" s="334" t="s">
        <v>341</v>
      </c>
      <c r="C112" s="320">
        <v>348.25</v>
      </c>
      <c r="D112" s="321">
        <v>345.5</v>
      </c>
      <c r="E112" s="321">
        <v>341.2</v>
      </c>
      <c r="F112" s="321">
        <v>334.15</v>
      </c>
      <c r="G112" s="321">
        <v>329.84999999999997</v>
      </c>
      <c r="H112" s="321">
        <v>352.55</v>
      </c>
      <c r="I112" s="321">
        <v>356.84999999999997</v>
      </c>
      <c r="J112" s="321">
        <v>363.90000000000003</v>
      </c>
      <c r="K112" s="320">
        <v>349.8</v>
      </c>
      <c r="L112" s="320">
        <v>338.45</v>
      </c>
      <c r="M112" s="320">
        <v>3.7229100000000002</v>
      </c>
      <c r="N112" s="1"/>
      <c r="O112" s="1"/>
    </row>
    <row r="113" spans="1:15" ht="12.75" customHeight="1">
      <c r="A113" s="30">
        <v>103</v>
      </c>
      <c r="B113" s="334" t="s">
        <v>87</v>
      </c>
      <c r="C113" s="320">
        <v>4093.05</v>
      </c>
      <c r="D113" s="321">
        <v>4063.65</v>
      </c>
      <c r="E113" s="321">
        <v>4020.4000000000005</v>
      </c>
      <c r="F113" s="321">
        <v>3947.7500000000005</v>
      </c>
      <c r="G113" s="321">
        <v>3904.5000000000009</v>
      </c>
      <c r="H113" s="321">
        <v>4136.3</v>
      </c>
      <c r="I113" s="321">
        <v>4179.5499999999993</v>
      </c>
      <c r="J113" s="321">
        <v>4252.2</v>
      </c>
      <c r="K113" s="320">
        <v>4106.8999999999996</v>
      </c>
      <c r="L113" s="320">
        <v>3991</v>
      </c>
      <c r="M113" s="320">
        <v>2.9195799999999998</v>
      </c>
      <c r="N113" s="1"/>
      <c r="O113" s="1"/>
    </row>
    <row r="114" spans="1:15" ht="12.75" customHeight="1">
      <c r="A114" s="30">
        <v>104</v>
      </c>
      <c r="B114" s="334" t="s">
        <v>88</v>
      </c>
      <c r="C114" s="320">
        <v>1556.95</v>
      </c>
      <c r="D114" s="321">
        <v>1549.5833333333333</v>
      </c>
      <c r="E114" s="321">
        <v>1537.4166666666665</v>
      </c>
      <c r="F114" s="321">
        <v>1517.8833333333332</v>
      </c>
      <c r="G114" s="321">
        <v>1505.7166666666665</v>
      </c>
      <c r="H114" s="321">
        <v>1569.1166666666666</v>
      </c>
      <c r="I114" s="321">
        <v>1581.2833333333331</v>
      </c>
      <c r="J114" s="321">
        <v>1600.8166666666666</v>
      </c>
      <c r="K114" s="320">
        <v>1561.75</v>
      </c>
      <c r="L114" s="320">
        <v>1530.05</v>
      </c>
      <c r="M114" s="320">
        <v>3.89662</v>
      </c>
      <c r="N114" s="1"/>
      <c r="O114" s="1"/>
    </row>
    <row r="115" spans="1:15" ht="12.75" customHeight="1">
      <c r="A115" s="30">
        <v>105</v>
      </c>
      <c r="B115" s="334" t="s">
        <v>89</v>
      </c>
      <c r="C115" s="320">
        <v>656.8</v>
      </c>
      <c r="D115" s="321">
        <v>657.61666666666667</v>
      </c>
      <c r="E115" s="321">
        <v>648.63333333333333</v>
      </c>
      <c r="F115" s="321">
        <v>640.4666666666667</v>
      </c>
      <c r="G115" s="321">
        <v>631.48333333333335</v>
      </c>
      <c r="H115" s="321">
        <v>665.7833333333333</v>
      </c>
      <c r="I115" s="321">
        <v>674.76666666666665</v>
      </c>
      <c r="J115" s="321">
        <v>682.93333333333328</v>
      </c>
      <c r="K115" s="320">
        <v>666.6</v>
      </c>
      <c r="L115" s="320">
        <v>649.45000000000005</v>
      </c>
      <c r="M115" s="320">
        <v>9.6963100000000004</v>
      </c>
      <c r="N115" s="1"/>
      <c r="O115" s="1"/>
    </row>
    <row r="116" spans="1:15" ht="12.75" customHeight="1">
      <c r="A116" s="30">
        <v>106</v>
      </c>
      <c r="B116" s="334" t="s">
        <v>90</v>
      </c>
      <c r="C116" s="320">
        <v>838.95</v>
      </c>
      <c r="D116" s="321">
        <v>838.1</v>
      </c>
      <c r="E116" s="321">
        <v>821.2</v>
      </c>
      <c r="F116" s="321">
        <v>803.45</v>
      </c>
      <c r="G116" s="321">
        <v>786.55000000000007</v>
      </c>
      <c r="H116" s="321">
        <v>855.85</v>
      </c>
      <c r="I116" s="321">
        <v>872.74999999999989</v>
      </c>
      <c r="J116" s="321">
        <v>890.5</v>
      </c>
      <c r="K116" s="320">
        <v>855</v>
      </c>
      <c r="L116" s="320">
        <v>820.35</v>
      </c>
      <c r="M116" s="320">
        <v>6.2283200000000001</v>
      </c>
      <c r="N116" s="1"/>
      <c r="O116" s="1"/>
    </row>
    <row r="117" spans="1:15" ht="12.75" customHeight="1">
      <c r="A117" s="30">
        <v>107</v>
      </c>
      <c r="B117" s="334" t="s">
        <v>343</v>
      </c>
      <c r="C117" s="320">
        <v>1018.65</v>
      </c>
      <c r="D117" s="321">
        <v>1017.4500000000002</v>
      </c>
      <c r="E117" s="321">
        <v>1003.6500000000003</v>
      </c>
      <c r="F117" s="321">
        <v>988.6500000000002</v>
      </c>
      <c r="G117" s="321">
        <v>974.85000000000036</v>
      </c>
      <c r="H117" s="321">
        <v>1032.4500000000003</v>
      </c>
      <c r="I117" s="321">
        <v>1046.2500000000002</v>
      </c>
      <c r="J117" s="321">
        <v>1061.2500000000002</v>
      </c>
      <c r="K117" s="320">
        <v>1031.25</v>
      </c>
      <c r="L117" s="320">
        <v>1002.45</v>
      </c>
      <c r="M117" s="320">
        <v>0.78961000000000003</v>
      </c>
      <c r="N117" s="1"/>
      <c r="O117" s="1"/>
    </row>
    <row r="118" spans="1:15" ht="12.75" customHeight="1">
      <c r="A118" s="30">
        <v>108</v>
      </c>
      <c r="B118" s="334" t="s">
        <v>326</v>
      </c>
      <c r="C118" s="320">
        <v>3254.45</v>
      </c>
      <c r="D118" s="321">
        <v>3216.0166666666664</v>
      </c>
      <c r="E118" s="321">
        <v>3082.0333333333328</v>
      </c>
      <c r="F118" s="321">
        <v>2909.6166666666663</v>
      </c>
      <c r="G118" s="321">
        <v>2775.6333333333328</v>
      </c>
      <c r="H118" s="321">
        <v>3388.4333333333329</v>
      </c>
      <c r="I118" s="321">
        <v>3522.4166666666665</v>
      </c>
      <c r="J118" s="321">
        <v>3694.833333333333</v>
      </c>
      <c r="K118" s="320">
        <v>3350</v>
      </c>
      <c r="L118" s="320">
        <v>3043.6</v>
      </c>
      <c r="M118" s="320">
        <v>1.94611</v>
      </c>
      <c r="N118" s="1"/>
      <c r="O118" s="1"/>
    </row>
    <row r="119" spans="1:15" ht="12.75" customHeight="1">
      <c r="A119" s="30">
        <v>109</v>
      </c>
      <c r="B119" s="334" t="s">
        <v>250</v>
      </c>
      <c r="C119" s="320">
        <v>380.8</v>
      </c>
      <c r="D119" s="321">
        <v>382.40000000000003</v>
      </c>
      <c r="E119" s="321">
        <v>377.90000000000009</v>
      </c>
      <c r="F119" s="321">
        <v>375.00000000000006</v>
      </c>
      <c r="G119" s="321">
        <v>370.50000000000011</v>
      </c>
      <c r="H119" s="321">
        <v>385.30000000000007</v>
      </c>
      <c r="I119" s="321">
        <v>389.79999999999995</v>
      </c>
      <c r="J119" s="321">
        <v>392.70000000000005</v>
      </c>
      <c r="K119" s="320">
        <v>386.9</v>
      </c>
      <c r="L119" s="320">
        <v>379.5</v>
      </c>
      <c r="M119" s="320">
        <v>30.737210000000001</v>
      </c>
      <c r="N119" s="1"/>
      <c r="O119" s="1"/>
    </row>
    <row r="120" spans="1:15" ht="12.75" customHeight="1">
      <c r="A120" s="30">
        <v>110</v>
      </c>
      <c r="B120" s="334" t="s">
        <v>327</v>
      </c>
      <c r="C120" s="320">
        <v>222.2</v>
      </c>
      <c r="D120" s="321">
        <v>220.76666666666665</v>
      </c>
      <c r="E120" s="321">
        <v>217.6333333333333</v>
      </c>
      <c r="F120" s="321">
        <v>213.06666666666663</v>
      </c>
      <c r="G120" s="321">
        <v>209.93333333333328</v>
      </c>
      <c r="H120" s="321">
        <v>225.33333333333331</v>
      </c>
      <c r="I120" s="321">
        <v>228.46666666666664</v>
      </c>
      <c r="J120" s="321">
        <v>233.03333333333333</v>
      </c>
      <c r="K120" s="320">
        <v>223.9</v>
      </c>
      <c r="L120" s="320">
        <v>216.2</v>
      </c>
      <c r="M120" s="320">
        <v>3.4107799999999999</v>
      </c>
      <c r="N120" s="1"/>
      <c r="O120" s="1"/>
    </row>
    <row r="121" spans="1:15" ht="12.75" customHeight="1">
      <c r="A121" s="30">
        <v>111</v>
      </c>
      <c r="B121" s="334" t="s">
        <v>91</v>
      </c>
      <c r="C121" s="320">
        <v>137.44999999999999</v>
      </c>
      <c r="D121" s="321">
        <v>136.48333333333332</v>
      </c>
      <c r="E121" s="321">
        <v>134.61666666666665</v>
      </c>
      <c r="F121" s="321">
        <v>131.78333333333333</v>
      </c>
      <c r="G121" s="321">
        <v>129.91666666666666</v>
      </c>
      <c r="H121" s="321">
        <v>139.31666666666663</v>
      </c>
      <c r="I121" s="321">
        <v>141.18333333333331</v>
      </c>
      <c r="J121" s="321">
        <v>144.01666666666662</v>
      </c>
      <c r="K121" s="320">
        <v>138.35</v>
      </c>
      <c r="L121" s="320">
        <v>133.65</v>
      </c>
      <c r="M121" s="320">
        <v>9.4305900000000005</v>
      </c>
      <c r="N121" s="1"/>
      <c r="O121" s="1"/>
    </row>
    <row r="122" spans="1:15" ht="12.75" customHeight="1">
      <c r="A122" s="30">
        <v>112</v>
      </c>
      <c r="B122" s="334" t="s">
        <v>92</v>
      </c>
      <c r="C122" s="320">
        <v>1090.75</v>
      </c>
      <c r="D122" s="321">
        <v>1094.2333333333333</v>
      </c>
      <c r="E122" s="321">
        <v>1075.1666666666667</v>
      </c>
      <c r="F122" s="321">
        <v>1059.5833333333335</v>
      </c>
      <c r="G122" s="321">
        <v>1040.5166666666669</v>
      </c>
      <c r="H122" s="321">
        <v>1109.8166666666666</v>
      </c>
      <c r="I122" s="321">
        <v>1128.8833333333332</v>
      </c>
      <c r="J122" s="321">
        <v>1144.4666666666665</v>
      </c>
      <c r="K122" s="320">
        <v>1113.3</v>
      </c>
      <c r="L122" s="320">
        <v>1078.6500000000001</v>
      </c>
      <c r="M122" s="320">
        <v>6.1901599999999997</v>
      </c>
      <c r="N122" s="1"/>
      <c r="O122" s="1"/>
    </row>
    <row r="123" spans="1:15" ht="12.75" customHeight="1">
      <c r="A123" s="30">
        <v>113</v>
      </c>
      <c r="B123" s="334" t="s">
        <v>344</v>
      </c>
      <c r="C123" s="320">
        <v>831.45</v>
      </c>
      <c r="D123" s="321">
        <v>828.55000000000007</v>
      </c>
      <c r="E123" s="321">
        <v>815.25000000000011</v>
      </c>
      <c r="F123" s="321">
        <v>799.05000000000007</v>
      </c>
      <c r="G123" s="321">
        <v>785.75000000000011</v>
      </c>
      <c r="H123" s="321">
        <v>844.75000000000011</v>
      </c>
      <c r="I123" s="321">
        <v>858.05000000000007</v>
      </c>
      <c r="J123" s="321">
        <v>874.25000000000011</v>
      </c>
      <c r="K123" s="320">
        <v>841.85</v>
      </c>
      <c r="L123" s="320">
        <v>812.35</v>
      </c>
      <c r="M123" s="320">
        <v>2.4781399999999998</v>
      </c>
      <c r="N123" s="1"/>
      <c r="O123" s="1"/>
    </row>
    <row r="124" spans="1:15" ht="12.75" customHeight="1">
      <c r="A124" s="30">
        <v>114</v>
      </c>
      <c r="B124" s="334" t="s">
        <v>93</v>
      </c>
      <c r="C124" s="320">
        <v>561.85</v>
      </c>
      <c r="D124" s="321">
        <v>558.54999999999995</v>
      </c>
      <c r="E124" s="321">
        <v>554.09999999999991</v>
      </c>
      <c r="F124" s="321">
        <v>546.34999999999991</v>
      </c>
      <c r="G124" s="321">
        <v>541.89999999999986</v>
      </c>
      <c r="H124" s="321">
        <v>566.29999999999995</v>
      </c>
      <c r="I124" s="321">
        <v>570.75</v>
      </c>
      <c r="J124" s="321">
        <v>578.5</v>
      </c>
      <c r="K124" s="320">
        <v>563</v>
      </c>
      <c r="L124" s="320">
        <v>550.79999999999995</v>
      </c>
      <c r="M124" s="320">
        <v>12.9368</v>
      </c>
      <c r="N124" s="1"/>
      <c r="O124" s="1"/>
    </row>
    <row r="125" spans="1:15" ht="12.75" customHeight="1">
      <c r="A125" s="30">
        <v>115</v>
      </c>
      <c r="B125" s="334" t="s">
        <v>251</v>
      </c>
      <c r="C125" s="320">
        <v>1613.25</v>
      </c>
      <c r="D125" s="321">
        <v>1611.0833333333333</v>
      </c>
      <c r="E125" s="321">
        <v>1597.1666666666665</v>
      </c>
      <c r="F125" s="321">
        <v>1581.0833333333333</v>
      </c>
      <c r="G125" s="321">
        <v>1567.1666666666665</v>
      </c>
      <c r="H125" s="321">
        <v>1627.1666666666665</v>
      </c>
      <c r="I125" s="321">
        <v>1641.083333333333</v>
      </c>
      <c r="J125" s="321">
        <v>1657.1666666666665</v>
      </c>
      <c r="K125" s="320">
        <v>1625</v>
      </c>
      <c r="L125" s="320">
        <v>1595</v>
      </c>
      <c r="M125" s="320">
        <v>0.80366000000000004</v>
      </c>
      <c r="N125" s="1"/>
      <c r="O125" s="1"/>
    </row>
    <row r="126" spans="1:15" ht="12.75" customHeight="1">
      <c r="A126" s="30">
        <v>116</v>
      </c>
      <c r="B126" s="334" t="s">
        <v>349</v>
      </c>
      <c r="C126" s="320">
        <v>277</v>
      </c>
      <c r="D126" s="321">
        <v>279.66666666666669</v>
      </c>
      <c r="E126" s="321">
        <v>271.43333333333339</v>
      </c>
      <c r="F126" s="321">
        <v>265.86666666666673</v>
      </c>
      <c r="G126" s="321">
        <v>257.63333333333344</v>
      </c>
      <c r="H126" s="321">
        <v>285.23333333333335</v>
      </c>
      <c r="I126" s="321">
        <v>293.46666666666658</v>
      </c>
      <c r="J126" s="321">
        <v>299.0333333333333</v>
      </c>
      <c r="K126" s="320">
        <v>287.89999999999998</v>
      </c>
      <c r="L126" s="320">
        <v>274.10000000000002</v>
      </c>
      <c r="M126" s="320">
        <v>6.4421099999999996</v>
      </c>
      <c r="N126" s="1"/>
      <c r="O126" s="1"/>
    </row>
    <row r="127" spans="1:15" ht="12.75" customHeight="1">
      <c r="A127" s="30">
        <v>117</v>
      </c>
      <c r="B127" s="334" t="s">
        <v>345</v>
      </c>
      <c r="C127" s="320">
        <v>82</v>
      </c>
      <c r="D127" s="321">
        <v>82.399999999999991</v>
      </c>
      <c r="E127" s="321">
        <v>81.399999999999977</v>
      </c>
      <c r="F127" s="321">
        <v>80.799999999999983</v>
      </c>
      <c r="G127" s="321">
        <v>79.799999999999969</v>
      </c>
      <c r="H127" s="321">
        <v>82.999999999999986</v>
      </c>
      <c r="I127" s="321">
        <v>84.000000000000014</v>
      </c>
      <c r="J127" s="321">
        <v>84.6</v>
      </c>
      <c r="K127" s="320">
        <v>83.4</v>
      </c>
      <c r="L127" s="320">
        <v>81.8</v>
      </c>
      <c r="M127" s="320">
        <v>3.8601999999999999</v>
      </c>
      <c r="N127" s="1"/>
      <c r="O127" s="1"/>
    </row>
    <row r="128" spans="1:15" ht="12.75" customHeight="1">
      <c r="A128" s="30">
        <v>118</v>
      </c>
      <c r="B128" s="334" t="s">
        <v>346</v>
      </c>
      <c r="C128" s="320">
        <v>1166.05</v>
      </c>
      <c r="D128" s="321">
        <v>1173.45</v>
      </c>
      <c r="E128" s="321">
        <v>1147.9000000000001</v>
      </c>
      <c r="F128" s="321">
        <v>1129.75</v>
      </c>
      <c r="G128" s="321">
        <v>1104.2</v>
      </c>
      <c r="H128" s="321">
        <v>1191.6000000000001</v>
      </c>
      <c r="I128" s="321">
        <v>1217.1499999999999</v>
      </c>
      <c r="J128" s="321">
        <v>1235.3000000000002</v>
      </c>
      <c r="K128" s="320">
        <v>1199</v>
      </c>
      <c r="L128" s="320">
        <v>1155.3</v>
      </c>
      <c r="M128" s="320">
        <v>1.7531300000000001</v>
      </c>
      <c r="N128" s="1"/>
      <c r="O128" s="1"/>
    </row>
    <row r="129" spans="1:15" ht="12.75" customHeight="1">
      <c r="A129" s="30">
        <v>119</v>
      </c>
      <c r="B129" s="334" t="s">
        <v>94</v>
      </c>
      <c r="C129" s="320">
        <v>2290.85</v>
      </c>
      <c r="D129" s="321">
        <v>2272.9333333333334</v>
      </c>
      <c r="E129" s="321">
        <v>2243.6166666666668</v>
      </c>
      <c r="F129" s="321">
        <v>2196.3833333333332</v>
      </c>
      <c r="G129" s="321">
        <v>2167.0666666666666</v>
      </c>
      <c r="H129" s="321">
        <v>2320.166666666667</v>
      </c>
      <c r="I129" s="321">
        <v>2349.4833333333336</v>
      </c>
      <c r="J129" s="321">
        <v>2396.7166666666672</v>
      </c>
      <c r="K129" s="320">
        <v>2302.25</v>
      </c>
      <c r="L129" s="320">
        <v>2225.6999999999998</v>
      </c>
      <c r="M129" s="320">
        <v>5.5991999999999997</v>
      </c>
      <c r="N129" s="1"/>
      <c r="O129" s="1"/>
    </row>
    <row r="130" spans="1:15" ht="12.75" customHeight="1">
      <c r="A130" s="30">
        <v>120</v>
      </c>
      <c r="B130" s="334" t="s">
        <v>347</v>
      </c>
      <c r="C130" s="320">
        <v>292.35000000000002</v>
      </c>
      <c r="D130" s="321">
        <v>291.7</v>
      </c>
      <c r="E130" s="321">
        <v>288.89999999999998</v>
      </c>
      <c r="F130" s="321">
        <v>285.45</v>
      </c>
      <c r="G130" s="321">
        <v>282.64999999999998</v>
      </c>
      <c r="H130" s="321">
        <v>295.14999999999998</v>
      </c>
      <c r="I130" s="321">
        <v>297.95000000000005</v>
      </c>
      <c r="J130" s="321">
        <v>301.39999999999998</v>
      </c>
      <c r="K130" s="320">
        <v>294.5</v>
      </c>
      <c r="L130" s="320">
        <v>288.25</v>
      </c>
      <c r="M130" s="320">
        <v>29.44163</v>
      </c>
      <c r="N130" s="1"/>
      <c r="O130" s="1"/>
    </row>
    <row r="131" spans="1:15" ht="12.75" customHeight="1">
      <c r="A131" s="30">
        <v>121</v>
      </c>
      <c r="B131" s="334" t="s">
        <v>252</v>
      </c>
      <c r="C131" s="320">
        <v>62.5</v>
      </c>
      <c r="D131" s="321">
        <v>63.5</v>
      </c>
      <c r="E131" s="321">
        <v>61</v>
      </c>
      <c r="F131" s="321">
        <v>59.5</v>
      </c>
      <c r="G131" s="321">
        <v>57</v>
      </c>
      <c r="H131" s="321">
        <v>65</v>
      </c>
      <c r="I131" s="321">
        <v>67.5</v>
      </c>
      <c r="J131" s="321">
        <v>69</v>
      </c>
      <c r="K131" s="320">
        <v>66</v>
      </c>
      <c r="L131" s="320">
        <v>62</v>
      </c>
      <c r="M131" s="320">
        <v>53.890639999999998</v>
      </c>
      <c r="N131" s="1"/>
      <c r="O131" s="1"/>
    </row>
    <row r="132" spans="1:15" ht="12.75" customHeight="1">
      <c r="A132" s="30">
        <v>122</v>
      </c>
      <c r="B132" s="334" t="s">
        <v>348</v>
      </c>
      <c r="C132" s="320">
        <v>751.3</v>
      </c>
      <c r="D132" s="321">
        <v>757.66666666666663</v>
      </c>
      <c r="E132" s="321">
        <v>741.63333333333321</v>
      </c>
      <c r="F132" s="321">
        <v>731.96666666666658</v>
      </c>
      <c r="G132" s="321">
        <v>715.93333333333317</v>
      </c>
      <c r="H132" s="321">
        <v>767.33333333333326</v>
      </c>
      <c r="I132" s="321">
        <v>783.36666666666679</v>
      </c>
      <c r="J132" s="321">
        <v>793.0333333333333</v>
      </c>
      <c r="K132" s="320">
        <v>773.7</v>
      </c>
      <c r="L132" s="320">
        <v>748</v>
      </c>
      <c r="M132" s="320">
        <v>0.35360999999999998</v>
      </c>
      <c r="N132" s="1"/>
      <c r="O132" s="1"/>
    </row>
    <row r="133" spans="1:15" ht="12.75" customHeight="1">
      <c r="A133" s="30">
        <v>123</v>
      </c>
      <c r="B133" s="334" t="s">
        <v>95</v>
      </c>
      <c r="C133" s="320">
        <v>4529.05</v>
      </c>
      <c r="D133" s="321">
        <v>4504.0333333333328</v>
      </c>
      <c r="E133" s="321">
        <v>4458.0666666666657</v>
      </c>
      <c r="F133" s="321">
        <v>4387.083333333333</v>
      </c>
      <c r="G133" s="321">
        <v>4341.1166666666659</v>
      </c>
      <c r="H133" s="321">
        <v>4575.0166666666655</v>
      </c>
      <c r="I133" s="321">
        <v>4620.9833333333327</v>
      </c>
      <c r="J133" s="321">
        <v>4691.9666666666653</v>
      </c>
      <c r="K133" s="320">
        <v>4550</v>
      </c>
      <c r="L133" s="320">
        <v>4433.05</v>
      </c>
      <c r="M133" s="320">
        <v>3.7709999999999999</v>
      </c>
      <c r="N133" s="1"/>
      <c r="O133" s="1"/>
    </row>
    <row r="134" spans="1:15" ht="12.75" customHeight="1">
      <c r="A134" s="30">
        <v>124</v>
      </c>
      <c r="B134" s="334" t="s">
        <v>253</v>
      </c>
      <c r="C134" s="320">
        <v>4294.6499999999996</v>
      </c>
      <c r="D134" s="321">
        <v>4281.6666666666661</v>
      </c>
      <c r="E134" s="321">
        <v>4254.6333333333323</v>
      </c>
      <c r="F134" s="321">
        <v>4214.6166666666659</v>
      </c>
      <c r="G134" s="321">
        <v>4187.5833333333321</v>
      </c>
      <c r="H134" s="321">
        <v>4321.6833333333325</v>
      </c>
      <c r="I134" s="321">
        <v>4348.7166666666653</v>
      </c>
      <c r="J134" s="321">
        <v>4388.7333333333327</v>
      </c>
      <c r="K134" s="320">
        <v>4308.7</v>
      </c>
      <c r="L134" s="320">
        <v>4241.6499999999996</v>
      </c>
      <c r="M134" s="320">
        <v>1.28861</v>
      </c>
      <c r="N134" s="1"/>
      <c r="O134" s="1"/>
    </row>
    <row r="135" spans="1:15" ht="12.75" customHeight="1">
      <c r="A135" s="30">
        <v>125</v>
      </c>
      <c r="B135" s="334" t="s">
        <v>97</v>
      </c>
      <c r="C135" s="320">
        <v>389.85</v>
      </c>
      <c r="D135" s="321">
        <v>386.63333333333338</v>
      </c>
      <c r="E135" s="321">
        <v>382.41666666666674</v>
      </c>
      <c r="F135" s="321">
        <v>374.98333333333335</v>
      </c>
      <c r="G135" s="321">
        <v>370.76666666666671</v>
      </c>
      <c r="H135" s="321">
        <v>394.06666666666678</v>
      </c>
      <c r="I135" s="321">
        <v>398.28333333333336</v>
      </c>
      <c r="J135" s="321">
        <v>405.71666666666681</v>
      </c>
      <c r="K135" s="320">
        <v>390.85</v>
      </c>
      <c r="L135" s="320">
        <v>379.2</v>
      </c>
      <c r="M135" s="320">
        <v>39.357460000000003</v>
      </c>
      <c r="N135" s="1"/>
      <c r="O135" s="1"/>
    </row>
    <row r="136" spans="1:15" ht="12.75" customHeight="1">
      <c r="A136" s="30">
        <v>126</v>
      </c>
      <c r="B136" s="334" t="s">
        <v>244</v>
      </c>
      <c r="C136" s="320">
        <v>4030.25</v>
      </c>
      <c r="D136" s="321">
        <v>4041.75</v>
      </c>
      <c r="E136" s="321">
        <v>4003.5</v>
      </c>
      <c r="F136" s="321">
        <v>3976.75</v>
      </c>
      <c r="G136" s="321">
        <v>3938.5</v>
      </c>
      <c r="H136" s="321">
        <v>4068.5</v>
      </c>
      <c r="I136" s="321">
        <v>4106.75</v>
      </c>
      <c r="J136" s="321">
        <v>4133.5</v>
      </c>
      <c r="K136" s="320">
        <v>4080</v>
      </c>
      <c r="L136" s="320">
        <v>4015</v>
      </c>
      <c r="M136" s="320">
        <v>2.0919599999999998</v>
      </c>
      <c r="N136" s="1"/>
      <c r="O136" s="1"/>
    </row>
    <row r="137" spans="1:15" ht="12.75" customHeight="1">
      <c r="A137" s="30">
        <v>127</v>
      </c>
      <c r="B137" s="334" t="s">
        <v>98</v>
      </c>
      <c r="C137" s="320">
        <v>4320.3</v>
      </c>
      <c r="D137" s="321">
        <v>4327.2833333333338</v>
      </c>
      <c r="E137" s="321">
        <v>4303.0166666666673</v>
      </c>
      <c r="F137" s="321">
        <v>4285.7333333333336</v>
      </c>
      <c r="G137" s="321">
        <v>4261.4666666666672</v>
      </c>
      <c r="H137" s="321">
        <v>4344.5666666666675</v>
      </c>
      <c r="I137" s="321">
        <v>4368.8333333333339</v>
      </c>
      <c r="J137" s="321">
        <v>4386.1166666666677</v>
      </c>
      <c r="K137" s="320">
        <v>4351.55</v>
      </c>
      <c r="L137" s="320">
        <v>4310</v>
      </c>
      <c r="M137" s="320">
        <v>3.9443600000000001</v>
      </c>
      <c r="N137" s="1"/>
      <c r="O137" s="1"/>
    </row>
    <row r="138" spans="1:15" ht="12.75" customHeight="1">
      <c r="A138" s="30">
        <v>128</v>
      </c>
      <c r="B138" s="334" t="s">
        <v>562</v>
      </c>
      <c r="C138" s="320">
        <v>2433.1999999999998</v>
      </c>
      <c r="D138" s="321">
        <v>2432.8333333333335</v>
      </c>
      <c r="E138" s="321">
        <v>2404.5166666666669</v>
      </c>
      <c r="F138" s="321">
        <v>2375.8333333333335</v>
      </c>
      <c r="G138" s="321">
        <v>2347.5166666666669</v>
      </c>
      <c r="H138" s="321">
        <v>2461.5166666666669</v>
      </c>
      <c r="I138" s="321">
        <v>2489.8333333333335</v>
      </c>
      <c r="J138" s="321">
        <v>2518.5166666666669</v>
      </c>
      <c r="K138" s="320">
        <v>2461.15</v>
      </c>
      <c r="L138" s="320">
        <v>2404.15</v>
      </c>
      <c r="M138" s="320">
        <v>0.26828999999999997</v>
      </c>
      <c r="N138" s="1"/>
      <c r="O138" s="1"/>
    </row>
    <row r="139" spans="1:15" ht="12.75" customHeight="1">
      <c r="A139" s="30">
        <v>129</v>
      </c>
      <c r="B139" s="334" t="s">
        <v>353</v>
      </c>
      <c r="C139" s="320">
        <v>62.3</v>
      </c>
      <c r="D139" s="321">
        <v>61.916666666666664</v>
      </c>
      <c r="E139" s="321">
        <v>60.083333333333329</v>
      </c>
      <c r="F139" s="321">
        <v>57.866666666666667</v>
      </c>
      <c r="G139" s="321">
        <v>56.033333333333331</v>
      </c>
      <c r="H139" s="321">
        <v>64.133333333333326</v>
      </c>
      <c r="I139" s="321">
        <v>65.966666666666654</v>
      </c>
      <c r="J139" s="321">
        <v>68.183333333333323</v>
      </c>
      <c r="K139" s="320">
        <v>63.75</v>
      </c>
      <c r="L139" s="320">
        <v>59.7</v>
      </c>
      <c r="M139" s="320">
        <v>50.296059999999997</v>
      </c>
      <c r="N139" s="1"/>
      <c r="O139" s="1"/>
    </row>
    <row r="140" spans="1:15" ht="12.75" customHeight="1">
      <c r="A140" s="30">
        <v>130</v>
      </c>
      <c r="B140" s="334" t="s">
        <v>99</v>
      </c>
      <c r="C140" s="320">
        <v>2651.5</v>
      </c>
      <c r="D140" s="321">
        <v>2622.5499999999997</v>
      </c>
      <c r="E140" s="321">
        <v>2570.6499999999996</v>
      </c>
      <c r="F140" s="321">
        <v>2489.7999999999997</v>
      </c>
      <c r="G140" s="321">
        <v>2437.8999999999996</v>
      </c>
      <c r="H140" s="321">
        <v>2703.3999999999996</v>
      </c>
      <c r="I140" s="321">
        <v>2755.3</v>
      </c>
      <c r="J140" s="321">
        <v>2836.1499999999996</v>
      </c>
      <c r="K140" s="320">
        <v>2674.45</v>
      </c>
      <c r="L140" s="320">
        <v>2541.6999999999998</v>
      </c>
      <c r="M140" s="320">
        <v>10.90334</v>
      </c>
      <c r="N140" s="1"/>
      <c r="O140" s="1"/>
    </row>
    <row r="141" spans="1:15" ht="12.75" customHeight="1">
      <c r="A141" s="30">
        <v>131</v>
      </c>
      <c r="B141" s="334" t="s">
        <v>350</v>
      </c>
      <c r="C141" s="320">
        <v>503.8</v>
      </c>
      <c r="D141" s="321">
        <v>502.81666666666666</v>
      </c>
      <c r="E141" s="321">
        <v>496.23333333333335</v>
      </c>
      <c r="F141" s="321">
        <v>488.66666666666669</v>
      </c>
      <c r="G141" s="321">
        <v>482.08333333333337</v>
      </c>
      <c r="H141" s="321">
        <v>510.38333333333333</v>
      </c>
      <c r="I141" s="321">
        <v>516.9666666666667</v>
      </c>
      <c r="J141" s="321">
        <v>524.5333333333333</v>
      </c>
      <c r="K141" s="320">
        <v>509.4</v>
      </c>
      <c r="L141" s="320">
        <v>495.25</v>
      </c>
      <c r="M141" s="320">
        <v>2.59545</v>
      </c>
      <c r="N141" s="1"/>
      <c r="O141" s="1"/>
    </row>
    <row r="142" spans="1:15" ht="12.75" customHeight="1">
      <c r="A142" s="30">
        <v>132</v>
      </c>
      <c r="B142" s="334" t="s">
        <v>351</v>
      </c>
      <c r="C142" s="320">
        <v>161.1</v>
      </c>
      <c r="D142" s="321">
        <v>161.56666666666669</v>
      </c>
      <c r="E142" s="321">
        <v>159.13333333333338</v>
      </c>
      <c r="F142" s="321">
        <v>157.16666666666669</v>
      </c>
      <c r="G142" s="321">
        <v>154.73333333333338</v>
      </c>
      <c r="H142" s="321">
        <v>163.53333333333339</v>
      </c>
      <c r="I142" s="321">
        <v>165.96666666666673</v>
      </c>
      <c r="J142" s="321">
        <v>167.93333333333339</v>
      </c>
      <c r="K142" s="320">
        <v>164</v>
      </c>
      <c r="L142" s="320">
        <v>159.6</v>
      </c>
      <c r="M142" s="320">
        <v>2.30335</v>
      </c>
      <c r="N142" s="1"/>
      <c r="O142" s="1"/>
    </row>
    <row r="143" spans="1:15" ht="12.75" customHeight="1">
      <c r="A143" s="30">
        <v>133</v>
      </c>
      <c r="B143" s="334" t="s">
        <v>354</v>
      </c>
      <c r="C143" s="320">
        <v>310.10000000000002</v>
      </c>
      <c r="D143" s="321">
        <v>310.95</v>
      </c>
      <c r="E143" s="321">
        <v>306.89999999999998</v>
      </c>
      <c r="F143" s="321">
        <v>303.7</v>
      </c>
      <c r="G143" s="321">
        <v>299.64999999999998</v>
      </c>
      <c r="H143" s="321">
        <v>314.14999999999998</v>
      </c>
      <c r="I143" s="321">
        <v>318.20000000000005</v>
      </c>
      <c r="J143" s="321">
        <v>321.39999999999998</v>
      </c>
      <c r="K143" s="320">
        <v>315</v>
      </c>
      <c r="L143" s="320">
        <v>307.75</v>
      </c>
      <c r="M143" s="320">
        <v>1.3674900000000001</v>
      </c>
      <c r="N143" s="1"/>
      <c r="O143" s="1"/>
    </row>
    <row r="144" spans="1:15" ht="12.75" customHeight="1">
      <c r="A144" s="30">
        <v>134</v>
      </c>
      <c r="B144" s="334" t="s">
        <v>254</v>
      </c>
      <c r="C144" s="320">
        <v>468.15</v>
      </c>
      <c r="D144" s="321">
        <v>470.59999999999997</v>
      </c>
      <c r="E144" s="321">
        <v>462.54999999999995</v>
      </c>
      <c r="F144" s="321">
        <v>456.95</v>
      </c>
      <c r="G144" s="321">
        <v>448.9</v>
      </c>
      <c r="H144" s="321">
        <v>476.19999999999993</v>
      </c>
      <c r="I144" s="321">
        <v>484.25</v>
      </c>
      <c r="J144" s="321">
        <v>489.84999999999991</v>
      </c>
      <c r="K144" s="320">
        <v>478.65</v>
      </c>
      <c r="L144" s="320">
        <v>465</v>
      </c>
      <c r="M144" s="320">
        <v>2.3136700000000001</v>
      </c>
      <c r="N144" s="1"/>
      <c r="O144" s="1"/>
    </row>
    <row r="145" spans="1:15" ht="12.75" customHeight="1">
      <c r="A145" s="30">
        <v>135</v>
      </c>
      <c r="B145" s="334" t="s">
        <v>255</v>
      </c>
      <c r="C145" s="320">
        <v>1181.6500000000001</v>
      </c>
      <c r="D145" s="321">
        <v>1176.4833333333333</v>
      </c>
      <c r="E145" s="321">
        <v>1163.0166666666667</v>
      </c>
      <c r="F145" s="321">
        <v>1144.3833333333332</v>
      </c>
      <c r="G145" s="321">
        <v>1130.9166666666665</v>
      </c>
      <c r="H145" s="321">
        <v>1195.1166666666668</v>
      </c>
      <c r="I145" s="321">
        <v>1208.5833333333335</v>
      </c>
      <c r="J145" s="321">
        <v>1227.2166666666669</v>
      </c>
      <c r="K145" s="320">
        <v>1189.95</v>
      </c>
      <c r="L145" s="320">
        <v>1157.8499999999999</v>
      </c>
      <c r="M145" s="320">
        <v>0.3377</v>
      </c>
      <c r="N145" s="1"/>
      <c r="O145" s="1"/>
    </row>
    <row r="146" spans="1:15" ht="12.75" customHeight="1">
      <c r="A146" s="30">
        <v>136</v>
      </c>
      <c r="B146" s="334" t="s">
        <v>355</v>
      </c>
      <c r="C146" s="320">
        <v>68.400000000000006</v>
      </c>
      <c r="D146" s="321">
        <v>68.566666666666663</v>
      </c>
      <c r="E146" s="321">
        <v>68.033333333333331</v>
      </c>
      <c r="F146" s="321">
        <v>67.666666666666671</v>
      </c>
      <c r="G146" s="321">
        <v>67.13333333333334</v>
      </c>
      <c r="H146" s="321">
        <v>68.933333333333323</v>
      </c>
      <c r="I146" s="321">
        <v>69.466666666666654</v>
      </c>
      <c r="J146" s="321">
        <v>69.833333333333314</v>
      </c>
      <c r="K146" s="320">
        <v>69.099999999999994</v>
      </c>
      <c r="L146" s="320">
        <v>68.2</v>
      </c>
      <c r="M146" s="320">
        <v>7.8009199999999996</v>
      </c>
      <c r="N146" s="1"/>
      <c r="O146" s="1"/>
    </row>
    <row r="147" spans="1:15" ht="12.75" customHeight="1">
      <c r="A147" s="30">
        <v>137</v>
      </c>
      <c r="B147" s="334" t="s">
        <v>352</v>
      </c>
      <c r="C147" s="320">
        <v>174.5</v>
      </c>
      <c r="D147" s="321">
        <v>174.18333333333331</v>
      </c>
      <c r="E147" s="321">
        <v>172.91666666666663</v>
      </c>
      <c r="F147" s="321">
        <v>171.33333333333331</v>
      </c>
      <c r="G147" s="321">
        <v>170.06666666666663</v>
      </c>
      <c r="H147" s="321">
        <v>175.76666666666662</v>
      </c>
      <c r="I147" s="321">
        <v>177.03333333333333</v>
      </c>
      <c r="J147" s="321">
        <v>178.61666666666662</v>
      </c>
      <c r="K147" s="320">
        <v>175.45</v>
      </c>
      <c r="L147" s="320">
        <v>172.6</v>
      </c>
      <c r="M147" s="320">
        <v>1.5079</v>
      </c>
      <c r="N147" s="1"/>
      <c r="O147" s="1"/>
    </row>
    <row r="148" spans="1:15" ht="12.75" customHeight="1">
      <c r="A148" s="30">
        <v>138</v>
      </c>
      <c r="B148" s="334" t="s">
        <v>356</v>
      </c>
      <c r="C148" s="320">
        <v>117.05</v>
      </c>
      <c r="D148" s="321">
        <v>117.83333333333333</v>
      </c>
      <c r="E148" s="321">
        <v>115.66666666666666</v>
      </c>
      <c r="F148" s="321">
        <v>114.28333333333333</v>
      </c>
      <c r="G148" s="321">
        <v>112.11666666666666</v>
      </c>
      <c r="H148" s="321">
        <v>119.21666666666665</v>
      </c>
      <c r="I148" s="321">
        <v>121.38333333333331</v>
      </c>
      <c r="J148" s="321">
        <v>122.76666666666665</v>
      </c>
      <c r="K148" s="320">
        <v>120</v>
      </c>
      <c r="L148" s="320">
        <v>116.45</v>
      </c>
      <c r="M148" s="320">
        <v>3.0352800000000002</v>
      </c>
      <c r="N148" s="1"/>
      <c r="O148" s="1"/>
    </row>
    <row r="149" spans="1:15" ht="12.75" customHeight="1">
      <c r="A149" s="30">
        <v>139</v>
      </c>
      <c r="B149" s="334" t="s">
        <v>829</v>
      </c>
      <c r="C149" s="320">
        <v>55.2</v>
      </c>
      <c r="D149" s="321">
        <v>55.266666666666673</v>
      </c>
      <c r="E149" s="321">
        <v>53.733333333333348</v>
      </c>
      <c r="F149" s="321">
        <v>52.266666666666673</v>
      </c>
      <c r="G149" s="321">
        <v>50.733333333333348</v>
      </c>
      <c r="H149" s="321">
        <v>56.733333333333348</v>
      </c>
      <c r="I149" s="321">
        <v>58.266666666666666</v>
      </c>
      <c r="J149" s="321">
        <v>59.733333333333348</v>
      </c>
      <c r="K149" s="320">
        <v>56.8</v>
      </c>
      <c r="L149" s="320">
        <v>53.8</v>
      </c>
      <c r="M149" s="320">
        <v>14.082879999999999</v>
      </c>
      <c r="N149" s="1"/>
      <c r="O149" s="1"/>
    </row>
    <row r="150" spans="1:15" ht="12.75" customHeight="1">
      <c r="A150" s="30">
        <v>140</v>
      </c>
      <c r="B150" s="334" t="s">
        <v>357</v>
      </c>
      <c r="C150" s="320">
        <v>686.05</v>
      </c>
      <c r="D150" s="321">
        <v>685.11666666666667</v>
      </c>
      <c r="E150" s="321">
        <v>681.5333333333333</v>
      </c>
      <c r="F150" s="321">
        <v>677.01666666666665</v>
      </c>
      <c r="G150" s="321">
        <v>673.43333333333328</v>
      </c>
      <c r="H150" s="321">
        <v>689.63333333333333</v>
      </c>
      <c r="I150" s="321">
        <v>693.21666666666658</v>
      </c>
      <c r="J150" s="321">
        <v>697.73333333333335</v>
      </c>
      <c r="K150" s="320">
        <v>688.7</v>
      </c>
      <c r="L150" s="320">
        <v>680.6</v>
      </c>
      <c r="M150" s="320">
        <v>0.19472999999999999</v>
      </c>
      <c r="N150" s="1"/>
      <c r="O150" s="1"/>
    </row>
    <row r="151" spans="1:15" ht="12.75" customHeight="1">
      <c r="A151" s="30">
        <v>141</v>
      </c>
      <c r="B151" s="334" t="s">
        <v>100</v>
      </c>
      <c r="C151" s="320">
        <v>1587.05</v>
      </c>
      <c r="D151" s="321">
        <v>1568.6833333333334</v>
      </c>
      <c r="E151" s="321">
        <v>1547.3666666666668</v>
      </c>
      <c r="F151" s="321">
        <v>1507.6833333333334</v>
      </c>
      <c r="G151" s="321">
        <v>1486.3666666666668</v>
      </c>
      <c r="H151" s="321">
        <v>1608.3666666666668</v>
      </c>
      <c r="I151" s="321">
        <v>1629.6833333333334</v>
      </c>
      <c r="J151" s="321">
        <v>1669.3666666666668</v>
      </c>
      <c r="K151" s="320">
        <v>1590</v>
      </c>
      <c r="L151" s="320">
        <v>1529</v>
      </c>
      <c r="M151" s="320">
        <v>8.7842199999999995</v>
      </c>
      <c r="N151" s="1"/>
      <c r="O151" s="1"/>
    </row>
    <row r="152" spans="1:15" ht="12.75" customHeight="1">
      <c r="A152" s="30">
        <v>142</v>
      </c>
      <c r="B152" s="334" t="s">
        <v>101</v>
      </c>
      <c r="C152" s="320">
        <v>156.44999999999999</v>
      </c>
      <c r="D152" s="321">
        <v>156.08333333333334</v>
      </c>
      <c r="E152" s="321">
        <v>155.36666666666667</v>
      </c>
      <c r="F152" s="321">
        <v>154.28333333333333</v>
      </c>
      <c r="G152" s="321">
        <v>153.56666666666666</v>
      </c>
      <c r="H152" s="321">
        <v>157.16666666666669</v>
      </c>
      <c r="I152" s="321">
        <v>157.88333333333333</v>
      </c>
      <c r="J152" s="321">
        <v>158.9666666666667</v>
      </c>
      <c r="K152" s="320">
        <v>156.80000000000001</v>
      </c>
      <c r="L152" s="320">
        <v>155</v>
      </c>
      <c r="M152" s="320">
        <v>15.319419999999999</v>
      </c>
      <c r="N152" s="1"/>
      <c r="O152" s="1"/>
    </row>
    <row r="153" spans="1:15" ht="12.75" customHeight="1">
      <c r="A153" s="30">
        <v>143</v>
      </c>
      <c r="B153" s="334" t="s">
        <v>830</v>
      </c>
      <c r="C153" s="320">
        <v>137.5</v>
      </c>
      <c r="D153" s="321">
        <v>136.61666666666667</v>
      </c>
      <c r="E153" s="321">
        <v>134.18333333333334</v>
      </c>
      <c r="F153" s="321">
        <v>130.86666666666667</v>
      </c>
      <c r="G153" s="321">
        <v>128.43333333333334</v>
      </c>
      <c r="H153" s="321">
        <v>139.93333333333334</v>
      </c>
      <c r="I153" s="321">
        <v>142.36666666666667</v>
      </c>
      <c r="J153" s="321">
        <v>145.68333333333334</v>
      </c>
      <c r="K153" s="320">
        <v>139.05000000000001</v>
      </c>
      <c r="L153" s="320">
        <v>133.30000000000001</v>
      </c>
      <c r="M153" s="320">
        <v>3.2793399999999999</v>
      </c>
      <c r="N153" s="1"/>
      <c r="O153" s="1"/>
    </row>
    <row r="154" spans="1:15" ht="12.75" customHeight="1">
      <c r="A154" s="30">
        <v>144</v>
      </c>
      <c r="B154" s="334" t="s">
        <v>358</v>
      </c>
      <c r="C154" s="320">
        <v>283.55</v>
      </c>
      <c r="D154" s="321">
        <v>282.59999999999997</v>
      </c>
      <c r="E154" s="321">
        <v>280.19999999999993</v>
      </c>
      <c r="F154" s="321">
        <v>276.84999999999997</v>
      </c>
      <c r="G154" s="321">
        <v>274.44999999999993</v>
      </c>
      <c r="H154" s="321">
        <v>285.94999999999993</v>
      </c>
      <c r="I154" s="321">
        <v>288.34999999999991</v>
      </c>
      <c r="J154" s="321">
        <v>291.69999999999993</v>
      </c>
      <c r="K154" s="320">
        <v>285</v>
      </c>
      <c r="L154" s="320">
        <v>279.25</v>
      </c>
      <c r="M154" s="320">
        <v>0.86321000000000003</v>
      </c>
      <c r="N154" s="1"/>
      <c r="O154" s="1"/>
    </row>
    <row r="155" spans="1:15" ht="12.75" customHeight="1">
      <c r="A155" s="30">
        <v>145</v>
      </c>
      <c r="B155" s="334" t="s">
        <v>102</v>
      </c>
      <c r="C155" s="320">
        <v>96.6</v>
      </c>
      <c r="D155" s="321">
        <v>96.633333333333326</v>
      </c>
      <c r="E155" s="321">
        <v>95.966666666666654</v>
      </c>
      <c r="F155" s="321">
        <v>95.333333333333329</v>
      </c>
      <c r="G155" s="321">
        <v>94.666666666666657</v>
      </c>
      <c r="H155" s="321">
        <v>97.266666666666652</v>
      </c>
      <c r="I155" s="321">
        <v>97.933333333333337</v>
      </c>
      <c r="J155" s="321">
        <v>98.566666666666649</v>
      </c>
      <c r="K155" s="320">
        <v>97.3</v>
      </c>
      <c r="L155" s="320">
        <v>96</v>
      </c>
      <c r="M155" s="320">
        <v>101.30826</v>
      </c>
      <c r="N155" s="1"/>
      <c r="O155" s="1"/>
    </row>
    <row r="156" spans="1:15" ht="12.75" customHeight="1">
      <c r="A156" s="30">
        <v>146</v>
      </c>
      <c r="B156" s="334" t="s">
        <v>360</v>
      </c>
      <c r="C156" s="320">
        <v>416.35</v>
      </c>
      <c r="D156" s="321">
        <v>417.33333333333331</v>
      </c>
      <c r="E156" s="321">
        <v>412.71666666666664</v>
      </c>
      <c r="F156" s="321">
        <v>409.08333333333331</v>
      </c>
      <c r="G156" s="321">
        <v>404.46666666666664</v>
      </c>
      <c r="H156" s="321">
        <v>420.96666666666664</v>
      </c>
      <c r="I156" s="321">
        <v>425.58333333333331</v>
      </c>
      <c r="J156" s="321">
        <v>429.21666666666664</v>
      </c>
      <c r="K156" s="320">
        <v>421.95</v>
      </c>
      <c r="L156" s="320">
        <v>413.7</v>
      </c>
      <c r="M156" s="320">
        <v>9.3546099999999992</v>
      </c>
      <c r="N156" s="1"/>
      <c r="O156" s="1"/>
    </row>
    <row r="157" spans="1:15" ht="12.75" customHeight="1">
      <c r="A157" s="30">
        <v>147</v>
      </c>
      <c r="B157" s="334" t="s">
        <v>359</v>
      </c>
      <c r="C157" s="320">
        <v>4532.8999999999996</v>
      </c>
      <c r="D157" s="321">
        <v>4569.666666666667</v>
      </c>
      <c r="E157" s="321">
        <v>4454.3333333333339</v>
      </c>
      <c r="F157" s="321">
        <v>4375.7666666666673</v>
      </c>
      <c r="G157" s="321">
        <v>4260.4333333333343</v>
      </c>
      <c r="H157" s="321">
        <v>4648.2333333333336</v>
      </c>
      <c r="I157" s="321">
        <v>4763.5666666666675</v>
      </c>
      <c r="J157" s="321">
        <v>4842.1333333333332</v>
      </c>
      <c r="K157" s="320">
        <v>4685</v>
      </c>
      <c r="L157" s="320">
        <v>4491.1000000000004</v>
      </c>
      <c r="M157" s="320">
        <v>0.49175999999999997</v>
      </c>
      <c r="N157" s="1"/>
      <c r="O157" s="1"/>
    </row>
    <row r="158" spans="1:15" ht="12.75" customHeight="1">
      <c r="A158" s="30">
        <v>148</v>
      </c>
      <c r="B158" s="334" t="s">
        <v>361</v>
      </c>
      <c r="C158" s="320">
        <v>162.4</v>
      </c>
      <c r="D158" s="321">
        <v>162.61666666666667</v>
      </c>
      <c r="E158" s="321">
        <v>160.78333333333336</v>
      </c>
      <c r="F158" s="321">
        <v>159.16666666666669</v>
      </c>
      <c r="G158" s="321">
        <v>157.33333333333337</v>
      </c>
      <c r="H158" s="321">
        <v>164.23333333333335</v>
      </c>
      <c r="I158" s="321">
        <v>166.06666666666666</v>
      </c>
      <c r="J158" s="321">
        <v>167.68333333333334</v>
      </c>
      <c r="K158" s="320">
        <v>164.45</v>
      </c>
      <c r="L158" s="320">
        <v>161</v>
      </c>
      <c r="M158" s="320">
        <v>3.07613</v>
      </c>
      <c r="N158" s="1"/>
      <c r="O158" s="1"/>
    </row>
    <row r="159" spans="1:15" ht="12.75" customHeight="1">
      <c r="A159" s="30">
        <v>149</v>
      </c>
      <c r="B159" s="334" t="s">
        <v>378</v>
      </c>
      <c r="C159" s="320">
        <v>2895.9</v>
      </c>
      <c r="D159" s="321">
        <v>2875.7833333333328</v>
      </c>
      <c r="E159" s="321">
        <v>2820.3166666666657</v>
      </c>
      <c r="F159" s="321">
        <v>2744.7333333333327</v>
      </c>
      <c r="G159" s="321">
        <v>2689.2666666666655</v>
      </c>
      <c r="H159" s="321">
        <v>2951.3666666666659</v>
      </c>
      <c r="I159" s="321">
        <v>3006.833333333333</v>
      </c>
      <c r="J159" s="321">
        <v>3082.4166666666661</v>
      </c>
      <c r="K159" s="320">
        <v>2931.25</v>
      </c>
      <c r="L159" s="320">
        <v>2800.2</v>
      </c>
      <c r="M159" s="320">
        <v>0.44818000000000002</v>
      </c>
      <c r="N159" s="1"/>
      <c r="O159" s="1"/>
    </row>
    <row r="160" spans="1:15" ht="12.75" customHeight="1">
      <c r="A160" s="30">
        <v>150</v>
      </c>
      <c r="B160" s="334" t="s">
        <v>256</v>
      </c>
      <c r="C160" s="320">
        <v>278.8</v>
      </c>
      <c r="D160" s="321">
        <v>276.88333333333338</v>
      </c>
      <c r="E160" s="321">
        <v>273.96666666666675</v>
      </c>
      <c r="F160" s="321">
        <v>269.13333333333338</v>
      </c>
      <c r="G160" s="321">
        <v>266.21666666666675</v>
      </c>
      <c r="H160" s="321">
        <v>281.71666666666675</v>
      </c>
      <c r="I160" s="321">
        <v>284.63333333333338</v>
      </c>
      <c r="J160" s="321">
        <v>289.46666666666675</v>
      </c>
      <c r="K160" s="320">
        <v>279.8</v>
      </c>
      <c r="L160" s="320">
        <v>272.05</v>
      </c>
      <c r="M160" s="320">
        <v>13.37223</v>
      </c>
      <c r="N160" s="1"/>
      <c r="O160" s="1"/>
    </row>
    <row r="161" spans="1:15" ht="12.75" customHeight="1">
      <c r="A161" s="30">
        <v>151</v>
      </c>
      <c r="B161" s="334" t="s">
        <v>364</v>
      </c>
      <c r="C161" s="320">
        <v>30.45</v>
      </c>
      <c r="D161" s="321">
        <v>30.099999999999998</v>
      </c>
      <c r="E161" s="321">
        <v>29.749999999999996</v>
      </c>
      <c r="F161" s="321">
        <v>29.049999999999997</v>
      </c>
      <c r="G161" s="321">
        <v>28.699999999999996</v>
      </c>
      <c r="H161" s="321">
        <v>30.799999999999997</v>
      </c>
      <c r="I161" s="321">
        <v>31.15</v>
      </c>
      <c r="J161" s="321">
        <v>31.849999999999998</v>
      </c>
      <c r="K161" s="320">
        <v>30.45</v>
      </c>
      <c r="L161" s="320">
        <v>29.4</v>
      </c>
      <c r="M161" s="320">
        <v>19.426400000000001</v>
      </c>
      <c r="N161" s="1"/>
      <c r="O161" s="1"/>
    </row>
    <row r="162" spans="1:15" ht="12.75" customHeight="1">
      <c r="A162" s="30">
        <v>152</v>
      </c>
      <c r="B162" s="334" t="s">
        <v>362</v>
      </c>
      <c r="C162" s="320">
        <v>128.9</v>
      </c>
      <c r="D162" s="321">
        <v>128.71666666666667</v>
      </c>
      <c r="E162" s="321">
        <v>127.93333333333334</v>
      </c>
      <c r="F162" s="321">
        <v>126.96666666666667</v>
      </c>
      <c r="G162" s="321">
        <v>126.18333333333334</v>
      </c>
      <c r="H162" s="321">
        <v>129.68333333333334</v>
      </c>
      <c r="I162" s="321">
        <v>130.4666666666667</v>
      </c>
      <c r="J162" s="321">
        <v>131.43333333333334</v>
      </c>
      <c r="K162" s="320">
        <v>129.5</v>
      </c>
      <c r="L162" s="320">
        <v>127.75</v>
      </c>
      <c r="M162" s="320">
        <v>26.398040000000002</v>
      </c>
      <c r="N162" s="1"/>
      <c r="O162" s="1"/>
    </row>
    <row r="163" spans="1:15" ht="12.75" customHeight="1">
      <c r="A163" s="30">
        <v>153</v>
      </c>
      <c r="B163" s="334" t="s">
        <v>377</v>
      </c>
      <c r="C163" s="320">
        <v>348.6</v>
      </c>
      <c r="D163" s="321">
        <v>354.08333333333331</v>
      </c>
      <c r="E163" s="321">
        <v>338.71666666666664</v>
      </c>
      <c r="F163" s="321">
        <v>328.83333333333331</v>
      </c>
      <c r="G163" s="321">
        <v>313.46666666666664</v>
      </c>
      <c r="H163" s="321">
        <v>363.96666666666664</v>
      </c>
      <c r="I163" s="321">
        <v>379.33333333333331</v>
      </c>
      <c r="J163" s="321">
        <v>389.21666666666664</v>
      </c>
      <c r="K163" s="320">
        <v>369.45</v>
      </c>
      <c r="L163" s="320">
        <v>344.2</v>
      </c>
      <c r="M163" s="320">
        <v>16.271100000000001</v>
      </c>
      <c r="N163" s="1"/>
      <c r="O163" s="1"/>
    </row>
    <row r="164" spans="1:15" ht="12.75" customHeight="1">
      <c r="A164" s="30">
        <v>154</v>
      </c>
      <c r="B164" s="334" t="s">
        <v>103</v>
      </c>
      <c r="C164" s="320">
        <v>164</v>
      </c>
      <c r="D164" s="321">
        <v>163.25</v>
      </c>
      <c r="E164" s="321">
        <v>161.25</v>
      </c>
      <c r="F164" s="321">
        <v>158.5</v>
      </c>
      <c r="G164" s="321">
        <v>156.5</v>
      </c>
      <c r="H164" s="321">
        <v>166</v>
      </c>
      <c r="I164" s="321">
        <v>168</v>
      </c>
      <c r="J164" s="321">
        <v>170.75</v>
      </c>
      <c r="K164" s="320">
        <v>165.25</v>
      </c>
      <c r="L164" s="320">
        <v>160.5</v>
      </c>
      <c r="M164" s="320">
        <v>173.80064999999999</v>
      </c>
      <c r="N164" s="1"/>
      <c r="O164" s="1"/>
    </row>
    <row r="165" spans="1:15" ht="12.75" customHeight="1">
      <c r="A165" s="30">
        <v>155</v>
      </c>
      <c r="B165" s="334" t="s">
        <v>366</v>
      </c>
      <c r="C165" s="320">
        <v>2970.5</v>
      </c>
      <c r="D165" s="321">
        <v>2974.3166666666671</v>
      </c>
      <c r="E165" s="321">
        <v>2948.6333333333341</v>
      </c>
      <c r="F165" s="321">
        <v>2926.7666666666669</v>
      </c>
      <c r="G165" s="321">
        <v>2901.0833333333339</v>
      </c>
      <c r="H165" s="321">
        <v>2996.1833333333343</v>
      </c>
      <c r="I165" s="321">
        <v>3021.8666666666677</v>
      </c>
      <c r="J165" s="321">
        <v>3043.7333333333345</v>
      </c>
      <c r="K165" s="320">
        <v>3000</v>
      </c>
      <c r="L165" s="320">
        <v>2952.45</v>
      </c>
      <c r="M165" s="320">
        <v>0.11946</v>
      </c>
      <c r="N165" s="1"/>
      <c r="O165" s="1"/>
    </row>
    <row r="166" spans="1:15" ht="12.75" customHeight="1">
      <c r="A166" s="30">
        <v>156</v>
      </c>
      <c r="B166" s="334" t="s">
        <v>367</v>
      </c>
      <c r="C166" s="320">
        <v>3129.6</v>
      </c>
      <c r="D166" s="321">
        <v>3125.65</v>
      </c>
      <c r="E166" s="321">
        <v>3086.3</v>
      </c>
      <c r="F166" s="321">
        <v>3043</v>
      </c>
      <c r="G166" s="321">
        <v>3003.65</v>
      </c>
      <c r="H166" s="321">
        <v>3168.9500000000003</v>
      </c>
      <c r="I166" s="321">
        <v>3208.2999999999997</v>
      </c>
      <c r="J166" s="321">
        <v>3251.6000000000004</v>
      </c>
      <c r="K166" s="320">
        <v>3165</v>
      </c>
      <c r="L166" s="320">
        <v>3082.35</v>
      </c>
      <c r="M166" s="320">
        <v>7.3849999999999999E-2</v>
      </c>
      <c r="N166" s="1"/>
      <c r="O166" s="1"/>
    </row>
    <row r="167" spans="1:15" ht="12.75" customHeight="1">
      <c r="A167" s="30">
        <v>157</v>
      </c>
      <c r="B167" s="334" t="s">
        <v>373</v>
      </c>
      <c r="C167" s="320">
        <v>395.3</v>
      </c>
      <c r="D167" s="321">
        <v>389.7</v>
      </c>
      <c r="E167" s="321">
        <v>378.4</v>
      </c>
      <c r="F167" s="321">
        <v>361.5</v>
      </c>
      <c r="G167" s="321">
        <v>350.2</v>
      </c>
      <c r="H167" s="321">
        <v>406.59999999999997</v>
      </c>
      <c r="I167" s="321">
        <v>417.90000000000003</v>
      </c>
      <c r="J167" s="321">
        <v>434.79999999999995</v>
      </c>
      <c r="K167" s="320">
        <v>401</v>
      </c>
      <c r="L167" s="320">
        <v>372.8</v>
      </c>
      <c r="M167" s="320">
        <v>10.86861</v>
      </c>
      <c r="N167" s="1"/>
      <c r="O167" s="1"/>
    </row>
    <row r="168" spans="1:15" ht="12.75" customHeight="1">
      <c r="A168" s="30">
        <v>158</v>
      </c>
      <c r="B168" s="334" t="s">
        <v>368</v>
      </c>
      <c r="C168" s="320">
        <v>122.5</v>
      </c>
      <c r="D168" s="321">
        <v>122.21666666666665</v>
      </c>
      <c r="E168" s="321">
        <v>121.33333333333331</v>
      </c>
      <c r="F168" s="321">
        <v>120.16666666666666</v>
      </c>
      <c r="G168" s="321">
        <v>119.28333333333332</v>
      </c>
      <c r="H168" s="321">
        <v>123.38333333333331</v>
      </c>
      <c r="I168" s="321">
        <v>124.26666666666667</v>
      </c>
      <c r="J168" s="321">
        <v>125.43333333333331</v>
      </c>
      <c r="K168" s="320">
        <v>123.1</v>
      </c>
      <c r="L168" s="320">
        <v>121.05</v>
      </c>
      <c r="M168" s="320">
        <v>1.2617100000000001</v>
      </c>
      <c r="N168" s="1"/>
      <c r="O168" s="1"/>
    </row>
    <row r="169" spans="1:15" ht="12.75" customHeight="1">
      <c r="A169" s="30">
        <v>159</v>
      </c>
      <c r="B169" s="334" t="s">
        <v>369</v>
      </c>
      <c r="C169" s="320">
        <v>5191.5</v>
      </c>
      <c r="D169" s="321">
        <v>5167.0166666666664</v>
      </c>
      <c r="E169" s="321">
        <v>5130.0333333333328</v>
      </c>
      <c r="F169" s="321">
        <v>5068.5666666666666</v>
      </c>
      <c r="G169" s="321">
        <v>5031.583333333333</v>
      </c>
      <c r="H169" s="321">
        <v>5228.4833333333327</v>
      </c>
      <c r="I169" s="321">
        <v>5265.4666666666662</v>
      </c>
      <c r="J169" s="321">
        <v>5326.9333333333325</v>
      </c>
      <c r="K169" s="320">
        <v>5204</v>
      </c>
      <c r="L169" s="320">
        <v>5105.55</v>
      </c>
      <c r="M169" s="320">
        <v>2.981E-2</v>
      </c>
      <c r="N169" s="1"/>
      <c r="O169" s="1"/>
    </row>
    <row r="170" spans="1:15" ht="12.75" customHeight="1">
      <c r="A170" s="30">
        <v>160</v>
      </c>
      <c r="B170" s="334" t="s">
        <v>257</v>
      </c>
      <c r="C170" s="320">
        <v>3448.7</v>
      </c>
      <c r="D170" s="321">
        <v>3406.4500000000003</v>
      </c>
      <c r="E170" s="321">
        <v>3253.5000000000005</v>
      </c>
      <c r="F170" s="321">
        <v>3058.3</v>
      </c>
      <c r="G170" s="321">
        <v>2905.3500000000004</v>
      </c>
      <c r="H170" s="321">
        <v>3601.6500000000005</v>
      </c>
      <c r="I170" s="321">
        <v>3754.6000000000004</v>
      </c>
      <c r="J170" s="321">
        <v>3949.8000000000006</v>
      </c>
      <c r="K170" s="320">
        <v>3559.4</v>
      </c>
      <c r="L170" s="320">
        <v>3211.25</v>
      </c>
      <c r="M170" s="320">
        <v>15.3101</v>
      </c>
      <c r="N170" s="1"/>
      <c r="O170" s="1"/>
    </row>
    <row r="171" spans="1:15" ht="12.75" customHeight="1">
      <c r="A171" s="30">
        <v>161</v>
      </c>
      <c r="B171" s="334" t="s">
        <v>370</v>
      </c>
      <c r="C171" s="320">
        <v>1621.3</v>
      </c>
      <c r="D171" s="321">
        <v>1628.4833333333333</v>
      </c>
      <c r="E171" s="321">
        <v>1602.8166666666666</v>
      </c>
      <c r="F171" s="321">
        <v>1584.3333333333333</v>
      </c>
      <c r="G171" s="321">
        <v>1558.6666666666665</v>
      </c>
      <c r="H171" s="321">
        <v>1646.9666666666667</v>
      </c>
      <c r="I171" s="321">
        <v>1672.6333333333332</v>
      </c>
      <c r="J171" s="321">
        <v>1691.1166666666668</v>
      </c>
      <c r="K171" s="320">
        <v>1654.15</v>
      </c>
      <c r="L171" s="320">
        <v>1610</v>
      </c>
      <c r="M171" s="320">
        <v>0.17534</v>
      </c>
      <c r="N171" s="1"/>
      <c r="O171" s="1"/>
    </row>
    <row r="172" spans="1:15" ht="12.75" customHeight="1">
      <c r="A172" s="30">
        <v>162</v>
      </c>
      <c r="B172" s="334" t="s">
        <v>104</v>
      </c>
      <c r="C172" s="320">
        <v>453.6</v>
      </c>
      <c r="D172" s="321">
        <v>456.13333333333338</v>
      </c>
      <c r="E172" s="321">
        <v>449.76666666666677</v>
      </c>
      <c r="F172" s="321">
        <v>445.93333333333339</v>
      </c>
      <c r="G172" s="321">
        <v>439.56666666666678</v>
      </c>
      <c r="H172" s="321">
        <v>459.96666666666675</v>
      </c>
      <c r="I172" s="321">
        <v>466.33333333333343</v>
      </c>
      <c r="J172" s="321">
        <v>470.16666666666674</v>
      </c>
      <c r="K172" s="320">
        <v>462.5</v>
      </c>
      <c r="L172" s="320">
        <v>452.3</v>
      </c>
      <c r="M172" s="320">
        <v>5.0841200000000004</v>
      </c>
      <c r="N172" s="1"/>
      <c r="O172" s="1"/>
    </row>
    <row r="173" spans="1:15" ht="12.75" customHeight="1">
      <c r="A173" s="30">
        <v>163</v>
      </c>
      <c r="B173" s="334" t="s">
        <v>365</v>
      </c>
      <c r="C173" s="320">
        <v>4731.55</v>
      </c>
      <c r="D173" s="321">
        <v>4732.25</v>
      </c>
      <c r="E173" s="321">
        <v>4694.5</v>
      </c>
      <c r="F173" s="321">
        <v>4657.45</v>
      </c>
      <c r="G173" s="321">
        <v>4619.7</v>
      </c>
      <c r="H173" s="321">
        <v>4769.3</v>
      </c>
      <c r="I173" s="321">
        <v>4807.05</v>
      </c>
      <c r="J173" s="321">
        <v>4844.1000000000004</v>
      </c>
      <c r="K173" s="320">
        <v>4770</v>
      </c>
      <c r="L173" s="320">
        <v>4695.2</v>
      </c>
      <c r="M173" s="320">
        <v>8.5400000000000004E-2</v>
      </c>
      <c r="N173" s="1"/>
      <c r="O173" s="1"/>
    </row>
    <row r="174" spans="1:15" ht="12.75" customHeight="1">
      <c r="A174" s="30">
        <v>164</v>
      </c>
      <c r="B174" s="334" t="s">
        <v>379</v>
      </c>
      <c r="C174" s="320">
        <v>878.1</v>
      </c>
      <c r="D174" s="321">
        <v>879.58333333333337</v>
      </c>
      <c r="E174" s="321">
        <v>869.56666666666672</v>
      </c>
      <c r="F174" s="321">
        <v>861.0333333333333</v>
      </c>
      <c r="G174" s="321">
        <v>851.01666666666665</v>
      </c>
      <c r="H174" s="321">
        <v>888.11666666666679</v>
      </c>
      <c r="I174" s="321">
        <v>898.13333333333344</v>
      </c>
      <c r="J174" s="321">
        <v>906.66666666666686</v>
      </c>
      <c r="K174" s="320">
        <v>889.6</v>
      </c>
      <c r="L174" s="320">
        <v>871.05</v>
      </c>
      <c r="M174" s="320">
        <v>16.973859999999998</v>
      </c>
      <c r="N174" s="1"/>
      <c r="O174" s="1"/>
    </row>
    <row r="175" spans="1:15" ht="12.75" customHeight="1">
      <c r="A175" s="30">
        <v>165</v>
      </c>
      <c r="B175" s="334" t="s">
        <v>371</v>
      </c>
      <c r="C175" s="320">
        <v>1306.3499999999999</v>
      </c>
      <c r="D175" s="321">
        <v>1317.1166666666666</v>
      </c>
      <c r="E175" s="321">
        <v>1284.2333333333331</v>
      </c>
      <c r="F175" s="321">
        <v>1262.1166666666666</v>
      </c>
      <c r="G175" s="321">
        <v>1229.2333333333331</v>
      </c>
      <c r="H175" s="321">
        <v>1339.2333333333331</v>
      </c>
      <c r="I175" s="321">
        <v>1372.1166666666668</v>
      </c>
      <c r="J175" s="321">
        <v>1394.2333333333331</v>
      </c>
      <c r="K175" s="320">
        <v>1350</v>
      </c>
      <c r="L175" s="320">
        <v>1295</v>
      </c>
      <c r="M175" s="320">
        <v>0.98412999999999995</v>
      </c>
      <c r="N175" s="1"/>
      <c r="O175" s="1"/>
    </row>
    <row r="176" spans="1:15" ht="12.75" customHeight="1">
      <c r="A176" s="30">
        <v>166</v>
      </c>
      <c r="B176" s="334" t="s">
        <v>258</v>
      </c>
      <c r="C176" s="320">
        <v>498.4</v>
      </c>
      <c r="D176" s="321">
        <v>496.08333333333331</v>
      </c>
      <c r="E176" s="321">
        <v>489.61666666666662</v>
      </c>
      <c r="F176" s="321">
        <v>480.83333333333331</v>
      </c>
      <c r="G176" s="321">
        <v>474.36666666666662</v>
      </c>
      <c r="H176" s="321">
        <v>504.86666666666662</v>
      </c>
      <c r="I176" s="321">
        <v>511.33333333333331</v>
      </c>
      <c r="J176" s="321">
        <v>520.11666666666656</v>
      </c>
      <c r="K176" s="320">
        <v>502.55</v>
      </c>
      <c r="L176" s="320">
        <v>487.3</v>
      </c>
      <c r="M176" s="320">
        <v>2.4120699999999999</v>
      </c>
      <c r="N176" s="1"/>
      <c r="O176" s="1"/>
    </row>
    <row r="177" spans="1:15" ht="12.75" customHeight="1">
      <c r="A177" s="30">
        <v>167</v>
      </c>
      <c r="B177" s="334" t="s">
        <v>107</v>
      </c>
      <c r="C177" s="320">
        <v>798</v>
      </c>
      <c r="D177" s="321">
        <v>801.38333333333321</v>
      </c>
      <c r="E177" s="321">
        <v>789.4166666666664</v>
      </c>
      <c r="F177" s="321">
        <v>780.83333333333314</v>
      </c>
      <c r="G177" s="321">
        <v>768.86666666666633</v>
      </c>
      <c r="H177" s="321">
        <v>809.96666666666647</v>
      </c>
      <c r="I177" s="321">
        <v>821.93333333333317</v>
      </c>
      <c r="J177" s="321">
        <v>830.51666666666654</v>
      </c>
      <c r="K177" s="320">
        <v>813.35</v>
      </c>
      <c r="L177" s="320">
        <v>792.8</v>
      </c>
      <c r="M177" s="320">
        <v>8.3219600000000007</v>
      </c>
      <c r="N177" s="1"/>
      <c r="O177" s="1"/>
    </row>
    <row r="178" spans="1:15" ht="12.75" customHeight="1">
      <c r="A178" s="30">
        <v>168</v>
      </c>
      <c r="B178" s="334" t="s">
        <v>259</v>
      </c>
      <c r="C178" s="320">
        <v>502.1</v>
      </c>
      <c r="D178" s="321">
        <v>499.56666666666666</v>
      </c>
      <c r="E178" s="321">
        <v>493.38333333333333</v>
      </c>
      <c r="F178" s="321">
        <v>484.66666666666669</v>
      </c>
      <c r="G178" s="321">
        <v>478.48333333333335</v>
      </c>
      <c r="H178" s="321">
        <v>508.2833333333333</v>
      </c>
      <c r="I178" s="321">
        <v>514.46666666666658</v>
      </c>
      <c r="J178" s="321">
        <v>523.18333333333328</v>
      </c>
      <c r="K178" s="320">
        <v>505.75</v>
      </c>
      <c r="L178" s="320">
        <v>490.85</v>
      </c>
      <c r="M178" s="320">
        <v>1.8992899999999999</v>
      </c>
      <c r="N178" s="1"/>
      <c r="O178" s="1"/>
    </row>
    <row r="179" spans="1:15" ht="12.75" customHeight="1">
      <c r="A179" s="30">
        <v>169</v>
      </c>
      <c r="B179" s="334" t="s">
        <v>108</v>
      </c>
      <c r="C179" s="320">
        <v>1593.9</v>
      </c>
      <c r="D179" s="321">
        <v>1594.1833333333334</v>
      </c>
      <c r="E179" s="321">
        <v>1582.4166666666667</v>
      </c>
      <c r="F179" s="321">
        <v>1570.9333333333334</v>
      </c>
      <c r="G179" s="321">
        <v>1559.1666666666667</v>
      </c>
      <c r="H179" s="321">
        <v>1605.6666666666667</v>
      </c>
      <c r="I179" s="321">
        <v>1617.4333333333332</v>
      </c>
      <c r="J179" s="321">
        <v>1628.9166666666667</v>
      </c>
      <c r="K179" s="320">
        <v>1605.95</v>
      </c>
      <c r="L179" s="320">
        <v>1582.7</v>
      </c>
      <c r="M179" s="320">
        <v>2.8459500000000002</v>
      </c>
      <c r="N179" s="1"/>
      <c r="O179" s="1"/>
    </row>
    <row r="180" spans="1:15" ht="12.75" customHeight="1">
      <c r="A180" s="30">
        <v>170</v>
      </c>
      <c r="B180" s="334" t="s">
        <v>380</v>
      </c>
      <c r="C180" s="320">
        <v>84.3</v>
      </c>
      <c r="D180" s="321">
        <v>85.13333333333334</v>
      </c>
      <c r="E180" s="321">
        <v>82.76666666666668</v>
      </c>
      <c r="F180" s="321">
        <v>81.233333333333334</v>
      </c>
      <c r="G180" s="321">
        <v>78.866666666666674</v>
      </c>
      <c r="H180" s="321">
        <v>86.666666666666686</v>
      </c>
      <c r="I180" s="321">
        <v>89.033333333333331</v>
      </c>
      <c r="J180" s="321">
        <v>90.566666666666691</v>
      </c>
      <c r="K180" s="320">
        <v>87.5</v>
      </c>
      <c r="L180" s="320">
        <v>83.6</v>
      </c>
      <c r="M180" s="320">
        <v>13.273009999999999</v>
      </c>
      <c r="N180" s="1"/>
      <c r="O180" s="1"/>
    </row>
    <row r="181" spans="1:15" ht="12.75" customHeight="1">
      <c r="A181" s="30">
        <v>171</v>
      </c>
      <c r="B181" s="334" t="s">
        <v>109</v>
      </c>
      <c r="C181" s="320">
        <v>291.7</v>
      </c>
      <c r="D181" s="321">
        <v>291.48333333333335</v>
      </c>
      <c r="E181" s="321">
        <v>289.7166666666667</v>
      </c>
      <c r="F181" s="321">
        <v>287.73333333333335</v>
      </c>
      <c r="G181" s="321">
        <v>285.9666666666667</v>
      </c>
      <c r="H181" s="321">
        <v>293.4666666666667</v>
      </c>
      <c r="I181" s="321">
        <v>295.23333333333335</v>
      </c>
      <c r="J181" s="321">
        <v>297.2166666666667</v>
      </c>
      <c r="K181" s="320">
        <v>293.25</v>
      </c>
      <c r="L181" s="320">
        <v>289.5</v>
      </c>
      <c r="M181" s="320">
        <v>5.0358999999999998</v>
      </c>
      <c r="N181" s="1"/>
      <c r="O181" s="1"/>
    </row>
    <row r="182" spans="1:15" ht="12.75" customHeight="1">
      <c r="A182" s="30">
        <v>172</v>
      </c>
      <c r="B182" s="334" t="s">
        <v>372</v>
      </c>
      <c r="C182" s="320">
        <v>557.04999999999995</v>
      </c>
      <c r="D182" s="321">
        <v>558.91666666666663</v>
      </c>
      <c r="E182" s="321">
        <v>553.13333333333321</v>
      </c>
      <c r="F182" s="321">
        <v>549.21666666666658</v>
      </c>
      <c r="G182" s="321">
        <v>543.43333333333317</v>
      </c>
      <c r="H182" s="321">
        <v>562.83333333333326</v>
      </c>
      <c r="I182" s="321">
        <v>568.61666666666679</v>
      </c>
      <c r="J182" s="321">
        <v>572.5333333333333</v>
      </c>
      <c r="K182" s="320">
        <v>564.70000000000005</v>
      </c>
      <c r="L182" s="320">
        <v>555</v>
      </c>
      <c r="M182" s="320">
        <v>6.1526399999999999</v>
      </c>
      <c r="N182" s="1"/>
      <c r="O182" s="1"/>
    </row>
    <row r="183" spans="1:15" ht="12.75" customHeight="1">
      <c r="A183" s="30">
        <v>173</v>
      </c>
      <c r="B183" s="334" t="s">
        <v>110</v>
      </c>
      <c r="C183" s="320">
        <v>1764.25</v>
      </c>
      <c r="D183" s="321">
        <v>1756.2333333333333</v>
      </c>
      <c r="E183" s="321">
        <v>1742.5166666666667</v>
      </c>
      <c r="F183" s="321">
        <v>1720.7833333333333</v>
      </c>
      <c r="G183" s="321">
        <v>1707.0666666666666</v>
      </c>
      <c r="H183" s="321">
        <v>1777.9666666666667</v>
      </c>
      <c r="I183" s="321">
        <v>1791.6833333333334</v>
      </c>
      <c r="J183" s="321">
        <v>1813.4166666666667</v>
      </c>
      <c r="K183" s="320">
        <v>1769.95</v>
      </c>
      <c r="L183" s="320">
        <v>1734.5</v>
      </c>
      <c r="M183" s="320">
        <v>7.0818599999999998</v>
      </c>
      <c r="N183" s="1"/>
      <c r="O183" s="1"/>
    </row>
    <row r="184" spans="1:15" ht="12.75" customHeight="1">
      <c r="A184" s="30">
        <v>174</v>
      </c>
      <c r="B184" s="334" t="s">
        <v>374</v>
      </c>
      <c r="C184" s="320">
        <v>194.55</v>
      </c>
      <c r="D184" s="321">
        <v>193.46666666666667</v>
      </c>
      <c r="E184" s="321">
        <v>191.33333333333334</v>
      </c>
      <c r="F184" s="321">
        <v>188.11666666666667</v>
      </c>
      <c r="G184" s="321">
        <v>185.98333333333335</v>
      </c>
      <c r="H184" s="321">
        <v>196.68333333333334</v>
      </c>
      <c r="I184" s="321">
        <v>198.81666666666666</v>
      </c>
      <c r="J184" s="321">
        <v>202.03333333333333</v>
      </c>
      <c r="K184" s="320">
        <v>195.6</v>
      </c>
      <c r="L184" s="320">
        <v>190.25</v>
      </c>
      <c r="M184" s="320">
        <v>15.95678</v>
      </c>
      <c r="N184" s="1"/>
      <c r="O184" s="1"/>
    </row>
    <row r="185" spans="1:15" ht="12.75" customHeight="1">
      <c r="A185" s="30">
        <v>175</v>
      </c>
      <c r="B185" s="334" t="s">
        <v>375</v>
      </c>
      <c r="C185" s="320">
        <v>1736.65</v>
      </c>
      <c r="D185" s="321">
        <v>1731.9833333333333</v>
      </c>
      <c r="E185" s="321">
        <v>1701.9666666666667</v>
      </c>
      <c r="F185" s="321">
        <v>1667.2833333333333</v>
      </c>
      <c r="G185" s="321">
        <v>1637.2666666666667</v>
      </c>
      <c r="H185" s="321">
        <v>1766.6666666666667</v>
      </c>
      <c r="I185" s="321">
        <v>1796.6833333333336</v>
      </c>
      <c r="J185" s="321">
        <v>1831.3666666666668</v>
      </c>
      <c r="K185" s="320">
        <v>1762</v>
      </c>
      <c r="L185" s="320">
        <v>1697.3</v>
      </c>
      <c r="M185" s="320">
        <v>0.41616999999999998</v>
      </c>
      <c r="N185" s="1"/>
      <c r="O185" s="1"/>
    </row>
    <row r="186" spans="1:15" ht="12.75" customHeight="1">
      <c r="A186" s="30">
        <v>176</v>
      </c>
      <c r="B186" s="334" t="s">
        <v>381</v>
      </c>
      <c r="C186" s="320">
        <v>175.35</v>
      </c>
      <c r="D186" s="321">
        <v>176.65</v>
      </c>
      <c r="E186" s="321">
        <v>172.3</v>
      </c>
      <c r="F186" s="321">
        <v>169.25</v>
      </c>
      <c r="G186" s="321">
        <v>164.9</v>
      </c>
      <c r="H186" s="321">
        <v>179.70000000000002</v>
      </c>
      <c r="I186" s="321">
        <v>184.04999999999998</v>
      </c>
      <c r="J186" s="321">
        <v>187.10000000000002</v>
      </c>
      <c r="K186" s="320">
        <v>181</v>
      </c>
      <c r="L186" s="320">
        <v>173.6</v>
      </c>
      <c r="M186" s="320">
        <v>35.087989999999998</v>
      </c>
      <c r="N186" s="1"/>
      <c r="O186" s="1"/>
    </row>
    <row r="187" spans="1:15" ht="12.75" customHeight="1">
      <c r="A187" s="30">
        <v>177</v>
      </c>
      <c r="B187" s="334" t="s">
        <v>260</v>
      </c>
      <c r="C187" s="320">
        <v>278.7</v>
      </c>
      <c r="D187" s="321">
        <v>279.2833333333333</v>
      </c>
      <c r="E187" s="321">
        <v>275.96666666666658</v>
      </c>
      <c r="F187" s="321">
        <v>273.23333333333329</v>
      </c>
      <c r="G187" s="321">
        <v>269.91666666666657</v>
      </c>
      <c r="H187" s="321">
        <v>282.01666666666659</v>
      </c>
      <c r="I187" s="321">
        <v>285.33333333333331</v>
      </c>
      <c r="J187" s="321">
        <v>288.06666666666661</v>
      </c>
      <c r="K187" s="320">
        <v>282.60000000000002</v>
      </c>
      <c r="L187" s="320">
        <v>276.55</v>
      </c>
      <c r="M187" s="320">
        <v>4.7600699999999998</v>
      </c>
      <c r="N187" s="1"/>
      <c r="O187" s="1"/>
    </row>
    <row r="188" spans="1:15" ht="12.75" customHeight="1">
      <c r="A188" s="30">
        <v>178</v>
      </c>
      <c r="B188" s="334" t="s">
        <v>376</v>
      </c>
      <c r="C188" s="320">
        <v>975.55</v>
      </c>
      <c r="D188" s="321">
        <v>979.05000000000007</v>
      </c>
      <c r="E188" s="321">
        <v>958.10000000000014</v>
      </c>
      <c r="F188" s="321">
        <v>940.65000000000009</v>
      </c>
      <c r="G188" s="321">
        <v>919.70000000000016</v>
      </c>
      <c r="H188" s="321">
        <v>996.50000000000011</v>
      </c>
      <c r="I188" s="321">
        <v>1017.4500000000002</v>
      </c>
      <c r="J188" s="321">
        <v>1034.9000000000001</v>
      </c>
      <c r="K188" s="320">
        <v>1000</v>
      </c>
      <c r="L188" s="320">
        <v>961.6</v>
      </c>
      <c r="M188" s="320">
        <v>29.51155</v>
      </c>
      <c r="N188" s="1"/>
      <c r="O188" s="1"/>
    </row>
    <row r="189" spans="1:15" ht="12.75" customHeight="1">
      <c r="A189" s="30">
        <v>179</v>
      </c>
      <c r="B189" s="334" t="s">
        <v>111</v>
      </c>
      <c r="C189" s="320">
        <v>521.45000000000005</v>
      </c>
      <c r="D189" s="321">
        <v>520.11666666666667</v>
      </c>
      <c r="E189" s="321">
        <v>517.33333333333337</v>
      </c>
      <c r="F189" s="321">
        <v>513.2166666666667</v>
      </c>
      <c r="G189" s="321">
        <v>510.43333333333339</v>
      </c>
      <c r="H189" s="321">
        <v>524.23333333333335</v>
      </c>
      <c r="I189" s="321">
        <v>527.01666666666665</v>
      </c>
      <c r="J189" s="321">
        <v>531.13333333333333</v>
      </c>
      <c r="K189" s="320">
        <v>522.9</v>
      </c>
      <c r="L189" s="320">
        <v>516</v>
      </c>
      <c r="M189" s="320">
        <v>3.7005699999999999</v>
      </c>
      <c r="N189" s="1"/>
      <c r="O189" s="1"/>
    </row>
    <row r="190" spans="1:15" ht="12.75" customHeight="1">
      <c r="A190" s="30">
        <v>180</v>
      </c>
      <c r="B190" s="334" t="s">
        <v>261</v>
      </c>
      <c r="C190" s="320">
        <v>1676.9</v>
      </c>
      <c r="D190" s="321">
        <v>1684.95</v>
      </c>
      <c r="E190" s="321">
        <v>1661.1000000000001</v>
      </c>
      <c r="F190" s="321">
        <v>1645.3000000000002</v>
      </c>
      <c r="G190" s="321">
        <v>1621.4500000000003</v>
      </c>
      <c r="H190" s="321">
        <v>1700.75</v>
      </c>
      <c r="I190" s="321">
        <v>1724.6</v>
      </c>
      <c r="J190" s="321">
        <v>1740.3999999999999</v>
      </c>
      <c r="K190" s="320">
        <v>1708.8</v>
      </c>
      <c r="L190" s="320">
        <v>1669.15</v>
      </c>
      <c r="M190" s="320">
        <v>5.3825200000000004</v>
      </c>
      <c r="N190" s="1"/>
      <c r="O190" s="1"/>
    </row>
    <row r="191" spans="1:15" ht="12.75" customHeight="1">
      <c r="A191" s="30">
        <v>181</v>
      </c>
      <c r="B191" s="334" t="s">
        <v>385</v>
      </c>
      <c r="C191" s="320">
        <v>1027.95</v>
      </c>
      <c r="D191" s="321">
        <v>1027.6833333333334</v>
      </c>
      <c r="E191" s="321">
        <v>1017.3166666666668</v>
      </c>
      <c r="F191" s="321">
        <v>1006.6833333333334</v>
      </c>
      <c r="G191" s="321">
        <v>996.31666666666683</v>
      </c>
      <c r="H191" s="321">
        <v>1038.3166666666668</v>
      </c>
      <c r="I191" s="321">
        <v>1048.6833333333336</v>
      </c>
      <c r="J191" s="321">
        <v>1059.3166666666668</v>
      </c>
      <c r="K191" s="320">
        <v>1038.05</v>
      </c>
      <c r="L191" s="320">
        <v>1017.05</v>
      </c>
      <c r="M191" s="320">
        <v>1.6968399999999999</v>
      </c>
      <c r="N191" s="1"/>
      <c r="O191" s="1"/>
    </row>
    <row r="192" spans="1:15" ht="12.75" customHeight="1">
      <c r="A192" s="30">
        <v>182</v>
      </c>
      <c r="B192" s="334" t="s">
        <v>831</v>
      </c>
      <c r="C192" s="320">
        <v>20.55</v>
      </c>
      <c r="D192" s="321">
        <v>20.583333333333332</v>
      </c>
      <c r="E192" s="321">
        <v>20.216666666666665</v>
      </c>
      <c r="F192" s="321">
        <v>19.883333333333333</v>
      </c>
      <c r="G192" s="321">
        <v>19.516666666666666</v>
      </c>
      <c r="H192" s="321">
        <v>20.916666666666664</v>
      </c>
      <c r="I192" s="321">
        <v>21.283333333333331</v>
      </c>
      <c r="J192" s="321">
        <v>21.616666666666664</v>
      </c>
      <c r="K192" s="320">
        <v>20.95</v>
      </c>
      <c r="L192" s="320">
        <v>20.25</v>
      </c>
      <c r="M192" s="320">
        <v>63.520899999999997</v>
      </c>
      <c r="N192" s="1"/>
      <c r="O192" s="1"/>
    </row>
    <row r="193" spans="1:15" ht="12.75" customHeight="1">
      <c r="A193" s="30">
        <v>183</v>
      </c>
      <c r="B193" s="334" t="s">
        <v>386</v>
      </c>
      <c r="C193" s="320">
        <v>1103.45</v>
      </c>
      <c r="D193" s="321">
        <v>1111.6666666666667</v>
      </c>
      <c r="E193" s="321">
        <v>1083.3333333333335</v>
      </c>
      <c r="F193" s="321">
        <v>1063.2166666666667</v>
      </c>
      <c r="G193" s="321">
        <v>1034.8833333333334</v>
      </c>
      <c r="H193" s="321">
        <v>1131.7833333333335</v>
      </c>
      <c r="I193" s="321">
        <v>1160.116666666667</v>
      </c>
      <c r="J193" s="321">
        <v>1180.2333333333336</v>
      </c>
      <c r="K193" s="320">
        <v>1140</v>
      </c>
      <c r="L193" s="320">
        <v>1091.55</v>
      </c>
      <c r="M193" s="320">
        <v>0.39933000000000002</v>
      </c>
      <c r="N193" s="1"/>
      <c r="O193" s="1"/>
    </row>
    <row r="194" spans="1:15" ht="12.75" customHeight="1">
      <c r="A194" s="30">
        <v>184</v>
      </c>
      <c r="B194" s="334" t="s">
        <v>112</v>
      </c>
      <c r="C194" s="320">
        <v>1320.75</v>
      </c>
      <c r="D194" s="321">
        <v>1315.9166666666667</v>
      </c>
      <c r="E194" s="321">
        <v>1301.8833333333334</v>
      </c>
      <c r="F194" s="321">
        <v>1283.0166666666667</v>
      </c>
      <c r="G194" s="321">
        <v>1268.9833333333333</v>
      </c>
      <c r="H194" s="321">
        <v>1334.7833333333335</v>
      </c>
      <c r="I194" s="321">
        <v>1348.8166666666668</v>
      </c>
      <c r="J194" s="321">
        <v>1367.6833333333336</v>
      </c>
      <c r="K194" s="320">
        <v>1329.95</v>
      </c>
      <c r="L194" s="320">
        <v>1297.05</v>
      </c>
      <c r="M194" s="320">
        <v>7.9597899999999999</v>
      </c>
      <c r="N194" s="1"/>
      <c r="O194" s="1"/>
    </row>
    <row r="195" spans="1:15" ht="12.75" customHeight="1">
      <c r="A195" s="30">
        <v>185</v>
      </c>
      <c r="B195" s="334" t="s">
        <v>113</v>
      </c>
      <c r="C195" s="320">
        <v>1099.2</v>
      </c>
      <c r="D195" s="321">
        <v>1095.1166666666666</v>
      </c>
      <c r="E195" s="321">
        <v>1085.1833333333332</v>
      </c>
      <c r="F195" s="321">
        <v>1071.1666666666665</v>
      </c>
      <c r="G195" s="321">
        <v>1061.2333333333331</v>
      </c>
      <c r="H195" s="321">
        <v>1109.1333333333332</v>
      </c>
      <c r="I195" s="321">
        <v>1119.0666666666666</v>
      </c>
      <c r="J195" s="321">
        <v>1133.0833333333333</v>
      </c>
      <c r="K195" s="320">
        <v>1105.05</v>
      </c>
      <c r="L195" s="320">
        <v>1081.0999999999999</v>
      </c>
      <c r="M195" s="320">
        <v>25.478480000000001</v>
      </c>
      <c r="N195" s="1"/>
      <c r="O195" s="1"/>
    </row>
    <row r="196" spans="1:15" ht="12.75" customHeight="1">
      <c r="A196" s="30">
        <v>186</v>
      </c>
      <c r="B196" s="334" t="s">
        <v>114</v>
      </c>
      <c r="C196" s="320">
        <v>2230.65</v>
      </c>
      <c r="D196" s="321">
        <v>2219.4833333333331</v>
      </c>
      <c r="E196" s="321">
        <v>2192.3666666666663</v>
      </c>
      <c r="F196" s="321">
        <v>2154.083333333333</v>
      </c>
      <c r="G196" s="321">
        <v>2126.9666666666662</v>
      </c>
      <c r="H196" s="321">
        <v>2257.7666666666664</v>
      </c>
      <c r="I196" s="321">
        <v>2284.8833333333332</v>
      </c>
      <c r="J196" s="321">
        <v>2323.1666666666665</v>
      </c>
      <c r="K196" s="320">
        <v>2246.6</v>
      </c>
      <c r="L196" s="320">
        <v>2181.1999999999998</v>
      </c>
      <c r="M196" s="320">
        <v>54.19406</v>
      </c>
      <c r="N196" s="1"/>
      <c r="O196" s="1"/>
    </row>
    <row r="197" spans="1:15" ht="12.75" customHeight="1">
      <c r="A197" s="30">
        <v>187</v>
      </c>
      <c r="B197" s="334" t="s">
        <v>115</v>
      </c>
      <c r="C197" s="320">
        <v>2092.75</v>
      </c>
      <c r="D197" s="321">
        <v>2097.4333333333334</v>
      </c>
      <c r="E197" s="321">
        <v>2079.8666666666668</v>
      </c>
      <c r="F197" s="321">
        <v>2066.9833333333336</v>
      </c>
      <c r="G197" s="321">
        <v>2049.416666666667</v>
      </c>
      <c r="H197" s="321">
        <v>2110.3166666666666</v>
      </c>
      <c r="I197" s="321">
        <v>2127.8833333333332</v>
      </c>
      <c r="J197" s="321">
        <v>2140.7666666666664</v>
      </c>
      <c r="K197" s="320">
        <v>2115</v>
      </c>
      <c r="L197" s="320">
        <v>2084.5500000000002</v>
      </c>
      <c r="M197" s="320">
        <v>4.1269099999999996</v>
      </c>
      <c r="N197" s="1"/>
      <c r="O197" s="1"/>
    </row>
    <row r="198" spans="1:15" ht="12.75" customHeight="1">
      <c r="A198" s="30">
        <v>188</v>
      </c>
      <c r="B198" s="334" t="s">
        <v>116</v>
      </c>
      <c r="C198" s="320">
        <v>1374.35</v>
      </c>
      <c r="D198" s="321">
        <v>1369.1499999999999</v>
      </c>
      <c r="E198" s="321">
        <v>1358.4999999999998</v>
      </c>
      <c r="F198" s="321">
        <v>1342.6499999999999</v>
      </c>
      <c r="G198" s="321">
        <v>1331.9999999999998</v>
      </c>
      <c r="H198" s="321">
        <v>1384.9999999999998</v>
      </c>
      <c r="I198" s="321">
        <v>1395.6499999999999</v>
      </c>
      <c r="J198" s="321">
        <v>1411.4999999999998</v>
      </c>
      <c r="K198" s="320">
        <v>1379.8</v>
      </c>
      <c r="L198" s="320">
        <v>1353.3</v>
      </c>
      <c r="M198" s="320">
        <v>262.23135000000002</v>
      </c>
      <c r="N198" s="1"/>
      <c r="O198" s="1"/>
    </row>
    <row r="199" spans="1:15" ht="12.75" customHeight="1">
      <c r="A199" s="30">
        <v>189</v>
      </c>
      <c r="B199" s="334" t="s">
        <v>117</v>
      </c>
      <c r="C199" s="320">
        <v>570.95000000000005</v>
      </c>
      <c r="D199" s="321">
        <v>567.9</v>
      </c>
      <c r="E199" s="321">
        <v>560.09999999999991</v>
      </c>
      <c r="F199" s="321">
        <v>549.24999999999989</v>
      </c>
      <c r="G199" s="321">
        <v>541.44999999999982</v>
      </c>
      <c r="H199" s="321">
        <v>578.75</v>
      </c>
      <c r="I199" s="321">
        <v>586.54999999999995</v>
      </c>
      <c r="J199" s="321">
        <v>597.40000000000009</v>
      </c>
      <c r="K199" s="320">
        <v>575.70000000000005</v>
      </c>
      <c r="L199" s="320">
        <v>557.04999999999995</v>
      </c>
      <c r="M199" s="320">
        <v>31.11307</v>
      </c>
      <c r="N199" s="1"/>
      <c r="O199" s="1"/>
    </row>
    <row r="200" spans="1:15" ht="12.75" customHeight="1">
      <c r="A200" s="30">
        <v>190</v>
      </c>
      <c r="B200" s="334" t="s">
        <v>383</v>
      </c>
      <c r="C200" s="320">
        <v>1353.7</v>
      </c>
      <c r="D200" s="321">
        <v>1357</v>
      </c>
      <c r="E200" s="321">
        <v>1344</v>
      </c>
      <c r="F200" s="321">
        <v>1334.3</v>
      </c>
      <c r="G200" s="321">
        <v>1321.3</v>
      </c>
      <c r="H200" s="321">
        <v>1366.7</v>
      </c>
      <c r="I200" s="321">
        <v>1379.7</v>
      </c>
      <c r="J200" s="321">
        <v>1389.4</v>
      </c>
      <c r="K200" s="320">
        <v>1370</v>
      </c>
      <c r="L200" s="320">
        <v>1347.3</v>
      </c>
      <c r="M200" s="320">
        <v>1.6471899999999999</v>
      </c>
      <c r="N200" s="1"/>
      <c r="O200" s="1"/>
    </row>
    <row r="201" spans="1:15" ht="12.75" customHeight="1">
      <c r="A201" s="30">
        <v>191</v>
      </c>
      <c r="B201" s="334" t="s">
        <v>387</v>
      </c>
      <c r="C201" s="320">
        <v>204.8</v>
      </c>
      <c r="D201" s="321">
        <v>204.79999999999998</v>
      </c>
      <c r="E201" s="321">
        <v>201.99999999999997</v>
      </c>
      <c r="F201" s="321">
        <v>199.2</v>
      </c>
      <c r="G201" s="321">
        <v>196.39999999999998</v>
      </c>
      <c r="H201" s="321">
        <v>207.59999999999997</v>
      </c>
      <c r="I201" s="321">
        <v>210.39999999999998</v>
      </c>
      <c r="J201" s="321">
        <v>213.19999999999996</v>
      </c>
      <c r="K201" s="320">
        <v>207.6</v>
      </c>
      <c r="L201" s="320">
        <v>202</v>
      </c>
      <c r="M201" s="320">
        <v>1.14632</v>
      </c>
      <c r="N201" s="1"/>
      <c r="O201" s="1"/>
    </row>
    <row r="202" spans="1:15" ht="12.75" customHeight="1">
      <c r="A202" s="30">
        <v>192</v>
      </c>
      <c r="B202" s="334" t="s">
        <v>388</v>
      </c>
      <c r="C202" s="320">
        <v>121.35</v>
      </c>
      <c r="D202" s="321">
        <v>121.33333333333333</v>
      </c>
      <c r="E202" s="321">
        <v>120.01666666666665</v>
      </c>
      <c r="F202" s="321">
        <v>118.68333333333332</v>
      </c>
      <c r="G202" s="321">
        <v>117.36666666666665</v>
      </c>
      <c r="H202" s="321">
        <v>122.66666666666666</v>
      </c>
      <c r="I202" s="321">
        <v>123.98333333333335</v>
      </c>
      <c r="J202" s="321">
        <v>125.31666666666666</v>
      </c>
      <c r="K202" s="320">
        <v>122.65</v>
      </c>
      <c r="L202" s="320">
        <v>120</v>
      </c>
      <c r="M202" s="320">
        <v>3.9815399999999999</v>
      </c>
      <c r="N202" s="1"/>
      <c r="O202" s="1"/>
    </row>
    <row r="203" spans="1:15" ht="12.75" customHeight="1">
      <c r="A203" s="30">
        <v>193</v>
      </c>
      <c r="B203" s="334" t="s">
        <v>118</v>
      </c>
      <c r="C203" s="320">
        <v>2317.65</v>
      </c>
      <c r="D203" s="321">
        <v>2305.4666666666667</v>
      </c>
      <c r="E203" s="321">
        <v>2289.1833333333334</v>
      </c>
      <c r="F203" s="321">
        <v>2260.7166666666667</v>
      </c>
      <c r="G203" s="321">
        <v>2244.4333333333334</v>
      </c>
      <c r="H203" s="321">
        <v>2333.9333333333334</v>
      </c>
      <c r="I203" s="321">
        <v>2350.2166666666672</v>
      </c>
      <c r="J203" s="321">
        <v>2378.6833333333334</v>
      </c>
      <c r="K203" s="320">
        <v>2321.75</v>
      </c>
      <c r="L203" s="320">
        <v>2277</v>
      </c>
      <c r="M203" s="320">
        <v>3.41987</v>
      </c>
      <c r="N203" s="1"/>
      <c r="O203" s="1"/>
    </row>
    <row r="204" spans="1:15" ht="12.75" customHeight="1">
      <c r="A204" s="30">
        <v>194</v>
      </c>
      <c r="B204" s="334" t="s">
        <v>384</v>
      </c>
      <c r="C204" s="320">
        <v>77.3</v>
      </c>
      <c r="D204" s="321">
        <v>77.966666666666654</v>
      </c>
      <c r="E204" s="321">
        <v>76.333333333333314</v>
      </c>
      <c r="F204" s="321">
        <v>75.36666666666666</v>
      </c>
      <c r="G204" s="321">
        <v>73.73333333333332</v>
      </c>
      <c r="H204" s="321">
        <v>78.933333333333309</v>
      </c>
      <c r="I204" s="321">
        <v>80.566666666666663</v>
      </c>
      <c r="J204" s="321">
        <v>81.533333333333303</v>
      </c>
      <c r="K204" s="320">
        <v>79.599999999999994</v>
      </c>
      <c r="L204" s="320">
        <v>77</v>
      </c>
      <c r="M204" s="320">
        <v>51.46698</v>
      </c>
      <c r="N204" s="1"/>
      <c r="O204" s="1"/>
    </row>
    <row r="205" spans="1:15" ht="12.75" customHeight="1">
      <c r="A205" s="30">
        <v>195</v>
      </c>
      <c r="B205" s="334" t="s">
        <v>832</v>
      </c>
      <c r="C205" s="320">
        <v>1089.95</v>
      </c>
      <c r="D205" s="321">
        <v>1090.45</v>
      </c>
      <c r="E205" s="321">
        <v>1081.0500000000002</v>
      </c>
      <c r="F205" s="321">
        <v>1072.1500000000001</v>
      </c>
      <c r="G205" s="321">
        <v>1062.7500000000002</v>
      </c>
      <c r="H205" s="321">
        <v>1099.3500000000001</v>
      </c>
      <c r="I205" s="321">
        <v>1108.7500000000002</v>
      </c>
      <c r="J205" s="321">
        <v>1117.6500000000001</v>
      </c>
      <c r="K205" s="320">
        <v>1099.8499999999999</v>
      </c>
      <c r="L205" s="320">
        <v>1081.55</v>
      </c>
      <c r="M205" s="320">
        <v>0.27981</v>
      </c>
      <c r="N205" s="1"/>
      <c r="O205" s="1"/>
    </row>
    <row r="206" spans="1:15" ht="12.75" customHeight="1">
      <c r="A206" s="30">
        <v>196</v>
      </c>
      <c r="B206" s="334" t="s">
        <v>821</v>
      </c>
      <c r="C206" s="320">
        <v>420.65</v>
      </c>
      <c r="D206" s="321">
        <v>420.2166666666667</v>
      </c>
      <c r="E206" s="321">
        <v>416.63333333333338</v>
      </c>
      <c r="F206" s="321">
        <v>412.61666666666667</v>
      </c>
      <c r="G206" s="321">
        <v>409.03333333333336</v>
      </c>
      <c r="H206" s="321">
        <v>424.23333333333341</v>
      </c>
      <c r="I206" s="321">
        <v>427.81666666666666</v>
      </c>
      <c r="J206" s="321">
        <v>431.83333333333343</v>
      </c>
      <c r="K206" s="320">
        <v>423.8</v>
      </c>
      <c r="L206" s="320">
        <v>416.2</v>
      </c>
      <c r="M206" s="320">
        <v>0.46210000000000001</v>
      </c>
      <c r="N206" s="1"/>
      <c r="O206" s="1"/>
    </row>
    <row r="207" spans="1:15" ht="12.75" customHeight="1">
      <c r="A207" s="30">
        <v>197</v>
      </c>
      <c r="B207" s="334" t="s">
        <v>120</v>
      </c>
      <c r="C207" s="320">
        <v>540.25</v>
      </c>
      <c r="D207" s="321">
        <v>539.68333333333328</v>
      </c>
      <c r="E207" s="321">
        <v>532.01666666666654</v>
      </c>
      <c r="F207" s="321">
        <v>523.7833333333333</v>
      </c>
      <c r="G207" s="321">
        <v>516.11666666666656</v>
      </c>
      <c r="H207" s="321">
        <v>547.91666666666652</v>
      </c>
      <c r="I207" s="321">
        <v>555.58333333333326</v>
      </c>
      <c r="J207" s="321">
        <v>563.81666666666649</v>
      </c>
      <c r="K207" s="320">
        <v>547.35</v>
      </c>
      <c r="L207" s="320">
        <v>531.45000000000005</v>
      </c>
      <c r="M207" s="320">
        <v>85.754419999999996</v>
      </c>
      <c r="N207" s="1"/>
      <c r="O207" s="1"/>
    </row>
    <row r="208" spans="1:15" ht="12.75" customHeight="1">
      <c r="A208" s="30">
        <v>198</v>
      </c>
      <c r="B208" s="334" t="s">
        <v>389</v>
      </c>
      <c r="C208" s="320">
        <v>121.8</v>
      </c>
      <c r="D208" s="321">
        <v>121.93333333333332</v>
      </c>
      <c r="E208" s="321">
        <v>121.01666666666665</v>
      </c>
      <c r="F208" s="321">
        <v>120.23333333333333</v>
      </c>
      <c r="G208" s="321">
        <v>119.31666666666666</v>
      </c>
      <c r="H208" s="321">
        <v>122.71666666666664</v>
      </c>
      <c r="I208" s="321">
        <v>123.6333333333333</v>
      </c>
      <c r="J208" s="321">
        <v>124.41666666666663</v>
      </c>
      <c r="K208" s="320">
        <v>122.85</v>
      </c>
      <c r="L208" s="320">
        <v>121.15</v>
      </c>
      <c r="M208" s="320">
        <v>29.458089999999999</v>
      </c>
      <c r="N208" s="1"/>
      <c r="O208" s="1"/>
    </row>
    <row r="209" spans="1:15" ht="12.75" customHeight="1">
      <c r="A209" s="30">
        <v>199</v>
      </c>
      <c r="B209" s="334" t="s">
        <v>121</v>
      </c>
      <c r="C209" s="320">
        <v>300.95</v>
      </c>
      <c r="D209" s="321">
        <v>300.56666666666666</v>
      </c>
      <c r="E209" s="321">
        <v>297.0333333333333</v>
      </c>
      <c r="F209" s="321">
        <v>293.11666666666662</v>
      </c>
      <c r="G209" s="321">
        <v>289.58333333333326</v>
      </c>
      <c r="H209" s="321">
        <v>304.48333333333335</v>
      </c>
      <c r="I209" s="321">
        <v>308.01666666666677</v>
      </c>
      <c r="J209" s="321">
        <v>311.93333333333339</v>
      </c>
      <c r="K209" s="320">
        <v>304.10000000000002</v>
      </c>
      <c r="L209" s="320">
        <v>296.64999999999998</v>
      </c>
      <c r="M209" s="320">
        <v>34.682549999999999</v>
      </c>
      <c r="N209" s="1"/>
      <c r="O209" s="1"/>
    </row>
    <row r="210" spans="1:15" ht="12.75" customHeight="1">
      <c r="A210" s="30">
        <v>200</v>
      </c>
      <c r="B210" s="334" t="s">
        <v>122</v>
      </c>
      <c r="C210" s="320">
        <v>2197.9499999999998</v>
      </c>
      <c r="D210" s="321">
        <v>2189.9</v>
      </c>
      <c r="E210" s="321">
        <v>2176.0500000000002</v>
      </c>
      <c r="F210" s="321">
        <v>2154.15</v>
      </c>
      <c r="G210" s="321">
        <v>2140.3000000000002</v>
      </c>
      <c r="H210" s="321">
        <v>2211.8000000000002</v>
      </c>
      <c r="I210" s="321">
        <v>2225.6499999999996</v>
      </c>
      <c r="J210" s="321">
        <v>2247.5500000000002</v>
      </c>
      <c r="K210" s="320">
        <v>2203.75</v>
      </c>
      <c r="L210" s="320">
        <v>2168</v>
      </c>
      <c r="M210" s="320">
        <v>22.448129999999999</v>
      </c>
      <c r="N210" s="1"/>
      <c r="O210" s="1"/>
    </row>
    <row r="211" spans="1:15" ht="12.75" customHeight="1">
      <c r="A211" s="30">
        <v>201</v>
      </c>
      <c r="B211" s="334" t="s">
        <v>262</v>
      </c>
      <c r="C211" s="320">
        <v>349.8</v>
      </c>
      <c r="D211" s="321">
        <v>348.33333333333331</v>
      </c>
      <c r="E211" s="321">
        <v>345.76666666666665</v>
      </c>
      <c r="F211" s="321">
        <v>341.73333333333335</v>
      </c>
      <c r="G211" s="321">
        <v>339.16666666666669</v>
      </c>
      <c r="H211" s="321">
        <v>352.36666666666662</v>
      </c>
      <c r="I211" s="321">
        <v>354.93333333333334</v>
      </c>
      <c r="J211" s="321">
        <v>358.96666666666658</v>
      </c>
      <c r="K211" s="320">
        <v>350.9</v>
      </c>
      <c r="L211" s="320">
        <v>344.3</v>
      </c>
      <c r="M211" s="320">
        <v>5.9996200000000002</v>
      </c>
      <c r="N211" s="1"/>
      <c r="O211" s="1"/>
    </row>
    <row r="212" spans="1:15" ht="12.75" customHeight="1">
      <c r="A212" s="30">
        <v>202</v>
      </c>
      <c r="B212" s="334" t="s">
        <v>833</v>
      </c>
      <c r="C212" s="320">
        <v>753.9</v>
      </c>
      <c r="D212" s="321">
        <v>751.95000000000016</v>
      </c>
      <c r="E212" s="321">
        <v>731.90000000000032</v>
      </c>
      <c r="F212" s="321">
        <v>709.9000000000002</v>
      </c>
      <c r="G212" s="321">
        <v>689.85000000000036</v>
      </c>
      <c r="H212" s="321">
        <v>773.95000000000027</v>
      </c>
      <c r="I212" s="321">
        <v>794.00000000000023</v>
      </c>
      <c r="J212" s="321">
        <v>816.00000000000023</v>
      </c>
      <c r="K212" s="320">
        <v>772</v>
      </c>
      <c r="L212" s="320">
        <v>729.95</v>
      </c>
      <c r="M212" s="320">
        <v>0.69249000000000005</v>
      </c>
      <c r="N212" s="1"/>
      <c r="O212" s="1"/>
    </row>
    <row r="213" spans="1:15" ht="12.75" customHeight="1">
      <c r="A213" s="30">
        <v>203</v>
      </c>
      <c r="B213" s="334" t="s">
        <v>390</v>
      </c>
      <c r="C213" s="320">
        <v>40719.550000000003</v>
      </c>
      <c r="D213" s="321">
        <v>40558.083333333336</v>
      </c>
      <c r="E213" s="321">
        <v>40216.166666666672</v>
      </c>
      <c r="F213" s="321">
        <v>39712.783333333333</v>
      </c>
      <c r="G213" s="321">
        <v>39370.866666666669</v>
      </c>
      <c r="H213" s="321">
        <v>41061.466666666674</v>
      </c>
      <c r="I213" s="321">
        <v>41403.383333333346</v>
      </c>
      <c r="J213" s="321">
        <v>41906.766666666677</v>
      </c>
      <c r="K213" s="320">
        <v>40900</v>
      </c>
      <c r="L213" s="320">
        <v>40054.699999999997</v>
      </c>
      <c r="M213" s="320">
        <v>5.3580000000000003E-2</v>
      </c>
      <c r="N213" s="1"/>
      <c r="O213" s="1"/>
    </row>
    <row r="214" spans="1:15" ht="12.75" customHeight="1">
      <c r="A214" s="30">
        <v>204</v>
      </c>
      <c r="B214" s="334" t="s">
        <v>391</v>
      </c>
      <c r="C214" s="320">
        <v>36.9</v>
      </c>
      <c r="D214" s="321">
        <v>36.816666666666663</v>
      </c>
      <c r="E214" s="321">
        <v>36.183333333333323</v>
      </c>
      <c r="F214" s="321">
        <v>35.466666666666661</v>
      </c>
      <c r="G214" s="321">
        <v>34.833333333333321</v>
      </c>
      <c r="H214" s="321">
        <v>37.533333333333324</v>
      </c>
      <c r="I214" s="321">
        <v>38.166666666666664</v>
      </c>
      <c r="J214" s="321">
        <v>38.883333333333326</v>
      </c>
      <c r="K214" s="320">
        <v>37.450000000000003</v>
      </c>
      <c r="L214" s="320">
        <v>36.1</v>
      </c>
      <c r="M214" s="320">
        <v>25.065570000000001</v>
      </c>
      <c r="N214" s="1"/>
      <c r="O214" s="1"/>
    </row>
    <row r="215" spans="1:15" ht="12.75" customHeight="1">
      <c r="A215" s="30">
        <v>205</v>
      </c>
      <c r="B215" s="334" t="s">
        <v>403</v>
      </c>
      <c r="C215" s="320">
        <v>98.55</v>
      </c>
      <c r="D215" s="321">
        <v>99.266666666666666</v>
      </c>
      <c r="E215" s="321">
        <v>97.283333333333331</v>
      </c>
      <c r="F215" s="321">
        <v>96.016666666666666</v>
      </c>
      <c r="G215" s="321">
        <v>94.033333333333331</v>
      </c>
      <c r="H215" s="321">
        <v>100.53333333333333</v>
      </c>
      <c r="I215" s="321">
        <v>102.51666666666665</v>
      </c>
      <c r="J215" s="321">
        <v>103.78333333333333</v>
      </c>
      <c r="K215" s="320">
        <v>101.25</v>
      </c>
      <c r="L215" s="320">
        <v>98</v>
      </c>
      <c r="M215" s="320">
        <v>71.698890000000006</v>
      </c>
      <c r="N215" s="1"/>
      <c r="O215" s="1"/>
    </row>
    <row r="216" spans="1:15" ht="12.75" customHeight="1">
      <c r="A216" s="30">
        <v>206</v>
      </c>
      <c r="B216" s="334" t="s">
        <v>123</v>
      </c>
      <c r="C216" s="320">
        <v>162.19999999999999</v>
      </c>
      <c r="D216" s="321">
        <v>161.78333333333333</v>
      </c>
      <c r="E216" s="321">
        <v>159.71666666666667</v>
      </c>
      <c r="F216" s="321">
        <v>157.23333333333335</v>
      </c>
      <c r="G216" s="321">
        <v>155.16666666666669</v>
      </c>
      <c r="H216" s="321">
        <v>164.26666666666665</v>
      </c>
      <c r="I216" s="321">
        <v>166.33333333333331</v>
      </c>
      <c r="J216" s="321">
        <v>168.81666666666663</v>
      </c>
      <c r="K216" s="320">
        <v>163.85</v>
      </c>
      <c r="L216" s="320">
        <v>159.30000000000001</v>
      </c>
      <c r="M216" s="320">
        <v>70.910709999999995</v>
      </c>
      <c r="N216" s="1"/>
      <c r="O216" s="1"/>
    </row>
    <row r="217" spans="1:15" ht="12.75" customHeight="1">
      <c r="A217" s="30">
        <v>207</v>
      </c>
      <c r="B217" s="334" t="s">
        <v>124</v>
      </c>
      <c r="C217" s="320">
        <v>762.35</v>
      </c>
      <c r="D217" s="321">
        <v>759.25</v>
      </c>
      <c r="E217" s="321">
        <v>754.3</v>
      </c>
      <c r="F217" s="321">
        <v>746.25</v>
      </c>
      <c r="G217" s="321">
        <v>741.3</v>
      </c>
      <c r="H217" s="321">
        <v>767.3</v>
      </c>
      <c r="I217" s="321">
        <v>772.25</v>
      </c>
      <c r="J217" s="321">
        <v>780.3</v>
      </c>
      <c r="K217" s="320">
        <v>764.2</v>
      </c>
      <c r="L217" s="320">
        <v>751.2</v>
      </c>
      <c r="M217" s="320">
        <v>89.53098</v>
      </c>
      <c r="N217" s="1"/>
      <c r="O217" s="1"/>
    </row>
    <row r="218" spans="1:15" ht="12.75" customHeight="1">
      <c r="A218" s="30">
        <v>208</v>
      </c>
      <c r="B218" s="334" t="s">
        <v>125</v>
      </c>
      <c r="C218" s="320">
        <v>1401</v>
      </c>
      <c r="D218" s="321">
        <v>1392</v>
      </c>
      <c r="E218" s="321">
        <v>1372</v>
      </c>
      <c r="F218" s="321">
        <v>1343</v>
      </c>
      <c r="G218" s="321">
        <v>1323</v>
      </c>
      <c r="H218" s="321">
        <v>1421</v>
      </c>
      <c r="I218" s="321">
        <v>1441</v>
      </c>
      <c r="J218" s="321">
        <v>1470</v>
      </c>
      <c r="K218" s="320">
        <v>1412</v>
      </c>
      <c r="L218" s="320">
        <v>1363</v>
      </c>
      <c r="M218" s="320">
        <v>5.4685100000000002</v>
      </c>
      <c r="N218" s="1"/>
      <c r="O218" s="1"/>
    </row>
    <row r="219" spans="1:15" ht="12.75" customHeight="1">
      <c r="A219" s="30">
        <v>209</v>
      </c>
      <c r="B219" s="334" t="s">
        <v>126</v>
      </c>
      <c r="C219" s="320">
        <v>532.54999999999995</v>
      </c>
      <c r="D219" s="321">
        <v>533.41666666666663</v>
      </c>
      <c r="E219" s="321">
        <v>527.33333333333326</v>
      </c>
      <c r="F219" s="321">
        <v>522.11666666666667</v>
      </c>
      <c r="G219" s="321">
        <v>516.0333333333333</v>
      </c>
      <c r="H219" s="321">
        <v>538.63333333333321</v>
      </c>
      <c r="I219" s="321">
        <v>544.71666666666647</v>
      </c>
      <c r="J219" s="321">
        <v>549.93333333333317</v>
      </c>
      <c r="K219" s="320">
        <v>539.5</v>
      </c>
      <c r="L219" s="320">
        <v>528.20000000000005</v>
      </c>
      <c r="M219" s="320">
        <v>7.4372199999999999</v>
      </c>
      <c r="N219" s="1"/>
      <c r="O219" s="1"/>
    </row>
    <row r="220" spans="1:15" ht="12.75" customHeight="1">
      <c r="A220" s="30">
        <v>210</v>
      </c>
      <c r="B220" s="334" t="s">
        <v>407</v>
      </c>
      <c r="C220" s="320">
        <v>170.95</v>
      </c>
      <c r="D220" s="321">
        <v>172.13333333333333</v>
      </c>
      <c r="E220" s="321">
        <v>169.26666666666665</v>
      </c>
      <c r="F220" s="321">
        <v>167.58333333333331</v>
      </c>
      <c r="G220" s="321">
        <v>164.71666666666664</v>
      </c>
      <c r="H220" s="321">
        <v>173.81666666666666</v>
      </c>
      <c r="I220" s="321">
        <v>176.68333333333334</v>
      </c>
      <c r="J220" s="321">
        <v>178.36666666666667</v>
      </c>
      <c r="K220" s="320">
        <v>175</v>
      </c>
      <c r="L220" s="320">
        <v>170.45</v>
      </c>
      <c r="M220" s="320">
        <v>1.64255</v>
      </c>
      <c r="N220" s="1"/>
      <c r="O220" s="1"/>
    </row>
    <row r="221" spans="1:15" ht="12.75" customHeight="1">
      <c r="A221" s="30">
        <v>211</v>
      </c>
      <c r="B221" s="334" t="s">
        <v>393</v>
      </c>
      <c r="C221" s="320">
        <v>46.45</v>
      </c>
      <c r="D221" s="321">
        <v>46.6</v>
      </c>
      <c r="E221" s="321">
        <v>46.050000000000004</v>
      </c>
      <c r="F221" s="321">
        <v>45.650000000000006</v>
      </c>
      <c r="G221" s="321">
        <v>45.100000000000009</v>
      </c>
      <c r="H221" s="321">
        <v>47</v>
      </c>
      <c r="I221" s="321">
        <v>47.55</v>
      </c>
      <c r="J221" s="321">
        <v>47.949999999999996</v>
      </c>
      <c r="K221" s="320">
        <v>47.15</v>
      </c>
      <c r="L221" s="320">
        <v>46.2</v>
      </c>
      <c r="M221" s="320">
        <v>36.974249999999998</v>
      </c>
      <c r="N221" s="1"/>
      <c r="O221" s="1"/>
    </row>
    <row r="222" spans="1:15" ht="12.75" customHeight="1">
      <c r="A222" s="30">
        <v>212</v>
      </c>
      <c r="B222" s="334" t="s">
        <v>127</v>
      </c>
      <c r="C222" s="320">
        <v>10</v>
      </c>
      <c r="D222" s="321">
        <v>10.033333333333333</v>
      </c>
      <c r="E222" s="321">
        <v>9.9166666666666661</v>
      </c>
      <c r="F222" s="321">
        <v>9.8333333333333321</v>
      </c>
      <c r="G222" s="321">
        <v>9.716666666666665</v>
      </c>
      <c r="H222" s="321">
        <v>10.116666666666667</v>
      </c>
      <c r="I222" s="321">
        <v>10.233333333333334</v>
      </c>
      <c r="J222" s="321">
        <v>10.316666666666668</v>
      </c>
      <c r="K222" s="320">
        <v>10.15</v>
      </c>
      <c r="L222" s="320">
        <v>9.9499999999999993</v>
      </c>
      <c r="M222" s="320">
        <v>918.23509999999999</v>
      </c>
      <c r="N222" s="1"/>
      <c r="O222" s="1"/>
    </row>
    <row r="223" spans="1:15" ht="12.75" customHeight="1">
      <c r="A223" s="30">
        <v>213</v>
      </c>
      <c r="B223" s="334" t="s">
        <v>394</v>
      </c>
      <c r="C223" s="320">
        <v>59.6</v>
      </c>
      <c r="D223" s="321">
        <v>59.383333333333333</v>
      </c>
      <c r="E223" s="321">
        <v>58.566666666666663</v>
      </c>
      <c r="F223" s="321">
        <v>57.533333333333331</v>
      </c>
      <c r="G223" s="321">
        <v>56.716666666666661</v>
      </c>
      <c r="H223" s="321">
        <v>60.416666666666664</v>
      </c>
      <c r="I223" s="321">
        <v>61.233333333333341</v>
      </c>
      <c r="J223" s="321">
        <v>62.266666666666666</v>
      </c>
      <c r="K223" s="320">
        <v>60.2</v>
      </c>
      <c r="L223" s="320">
        <v>58.35</v>
      </c>
      <c r="M223" s="320">
        <v>80.837670000000003</v>
      </c>
      <c r="N223" s="1"/>
      <c r="O223" s="1"/>
    </row>
    <row r="224" spans="1:15" ht="12.75" customHeight="1">
      <c r="A224" s="30">
        <v>214</v>
      </c>
      <c r="B224" s="334" t="s">
        <v>128</v>
      </c>
      <c r="C224" s="320">
        <v>40.85</v>
      </c>
      <c r="D224" s="321">
        <v>40.666666666666671</v>
      </c>
      <c r="E224" s="321">
        <v>40.38333333333334</v>
      </c>
      <c r="F224" s="321">
        <v>39.916666666666671</v>
      </c>
      <c r="G224" s="321">
        <v>39.63333333333334</v>
      </c>
      <c r="H224" s="321">
        <v>41.13333333333334</v>
      </c>
      <c r="I224" s="321">
        <v>41.416666666666671</v>
      </c>
      <c r="J224" s="321">
        <v>41.88333333333334</v>
      </c>
      <c r="K224" s="320">
        <v>40.950000000000003</v>
      </c>
      <c r="L224" s="320">
        <v>40.200000000000003</v>
      </c>
      <c r="M224" s="320">
        <v>144.9385</v>
      </c>
      <c r="N224" s="1"/>
      <c r="O224" s="1"/>
    </row>
    <row r="225" spans="1:15" ht="12.75" customHeight="1">
      <c r="A225" s="30">
        <v>215</v>
      </c>
      <c r="B225" s="334" t="s">
        <v>405</v>
      </c>
      <c r="C225" s="320">
        <v>234.2</v>
      </c>
      <c r="D225" s="321">
        <v>234.88333333333333</v>
      </c>
      <c r="E225" s="321">
        <v>232.41666666666666</v>
      </c>
      <c r="F225" s="321">
        <v>230.63333333333333</v>
      </c>
      <c r="G225" s="321">
        <v>228.16666666666666</v>
      </c>
      <c r="H225" s="321">
        <v>236.66666666666666</v>
      </c>
      <c r="I225" s="321">
        <v>239.13333333333335</v>
      </c>
      <c r="J225" s="321">
        <v>240.91666666666666</v>
      </c>
      <c r="K225" s="320">
        <v>237.35</v>
      </c>
      <c r="L225" s="320">
        <v>233.1</v>
      </c>
      <c r="M225" s="320">
        <v>55.835979999999999</v>
      </c>
      <c r="N225" s="1"/>
      <c r="O225" s="1"/>
    </row>
    <row r="226" spans="1:15" ht="12.75" customHeight="1">
      <c r="A226" s="30">
        <v>216</v>
      </c>
      <c r="B226" s="334" t="s">
        <v>395</v>
      </c>
      <c r="C226" s="320">
        <v>948.25</v>
      </c>
      <c r="D226" s="321">
        <v>954.73333333333323</v>
      </c>
      <c r="E226" s="321">
        <v>936.66666666666652</v>
      </c>
      <c r="F226" s="321">
        <v>925.08333333333326</v>
      </c>
      <c r="G226" s="321">
        <v>907.01666666666654</v>
      </c>
      <c r="H226" s="321">
        <v>966.31666666666649</v>
      </c>
      <c r="I226" s="321">
        <v>984.38333333333333</v>
      </c>
      <c r="J226" s="321">
        <v>995.96666666666647</v>
      </c>
      <c r="K226" s="320">
        <v>972.8</v>
      </c>
      <c r="L226" s="320">
        <v>943.15</v>
      </c>
      <c r="M226" s="320">
        <v>7.9369999999999996E-2</v>
      </c>
      <c r="N226" s="1"/>
      <c r="O226" s="1"/>
    </row>
    <row r="227" spans="1:15" ht="12.75" customHeight="1">
      <c r="A227" s="30">
        <v>217</v>
      </c>
      <c r="B227" s="334" t="s">
        <v>129</v>
      </c>
      <c r="C227" s="320">
        <v>380.45</v>
      </c>
      <c r="D227" s="321">
        <v>379.31666666666666</v>
      </c>
      <c r="E227" s="321">
        <v>376.68333333333334</v>
      </c>
      <c r="F227" s="321">
        <v>372.91666666666669</v>
      </c>
      <c r="G227" s="321">
        <v>370.28333333333336</v>
      </c>
      <c r="H227" s="321">
        <v>383.08333333333331</v>
      </c>
      <c r="I227" s="321">
        <v>385.71666666666664</v>
      </c>
      <c r="J227" s="321">
        <v>389.48333333333329</v>
      </c>
      <c r="K227" s="320">
        <v>381.95</v>
      </c>
      <c r="L227" s="320">
        <v>375.55</v>
      </c>
      <c r="M227" s="320">
        <v>15.86725</v>
      </c>
      <c r="N227" s="1"/>
      <c r="O227" s="1"/>
    </row>
    <row r="228" spans="1:15" ht="12.75" customHeight="1">
      <c r="A228" s="30">
        <v>218</v>
      </c>
      <c r="B228" s="334" t="s">
        <v>396</v>
      </c>
      <c r="C228" s="320">
        <v>378.75</v>
      </c>
      <c r="D228" s="321">
        <v>376.41666666666669</v>
      </c>
      <c r="E228" s="321">
        <v>365.83333333333337</v>
      </c>
      <c r="F228" s="321">
        <v>352.91666666666669</v>
      </c>
      <c r="G228" s="321">
        <v>342.33333333333337</v>
      </c>
      <c r="H228" s="321">
        <v>389.33333333333337</v>
      </c>
      <c r="I228" s="321">
        <v>399.91666666666674</v>
      </c>
      <c r="J228" s="321">
        <v>412.83333333333337</v>
      </c>
      <c r="K228" s="320">
        <v>387</v>
      </c>
      <c r="L228" s="320">
        <v>363.5</v>
      </c>
      <c r="M228" s="320">
        <v>14.52815</v>
      </c>
      <c r="N228" s="1"/>
      <c r="O228" s="1"/>
    </row>
    <row r="229" spans="1:15" ht="12.75" customHeight="1">
      <c r="A229" s="30">
        <v>219</v>
      </c>
      <c r="B229" s="334" t="s">
        <v>397</v>
      </c>
      <c r="C229" s="320">
        <v>1780.05</v>
      </c>
      <c r="D229" s="321">
        <v>1791.3166666666666</v>
      </c>
      <c r="E229" s="321">
        <v>1757.7333333333331</v>
      </c>
      <c r="F229" s="321">
        <v>1735.4166666666665</v>
      </c>
      <c r="G229" s="321">
        <v>1701.833333333333</v>
      </c>
      <c r="H229" s="321">
        <v>1813.6333333333332</v>
      </c>
      <c r="I229" s="321">
        <v>1847.2166666666667</v>
      </c>
      <c r="J229" s="321">
        <v>1869.5333333333333</v>
      </c>
      <c r="K229" s="320">
        <v>1824.9</v>
      </c>
      <c r="L229" s="320">
        <v>1769</v>
      </c>
      <c r="M229" s="320">
        <v>0.24781</v>
      </c>
      <c r="N229" s="1"/>
      <c r="O229" s="1"/>
    </row>
    <row r="230" spans="1:15" ht="12.75" customHeight="1">
      <c r="A230" s="30">
        <v>220</v>
      </c>
      <c r="B230" s="334" t="s">
        <v>130</v>
      </c>
      <c r="C230" s="320">
        <v>244.2</v>
      </c>
      <c r="D230" s="321">
        <v>243.89999999999998</v>
      </c>
      <c r="E230" s="321">
        <v>239.19999999999996</v>
      </c>
      <c r="F230" s="321">
        <v>234.2</v>
      </c>
      <c r="G230" s="321">
        <v>229.49999999999997</v>
      </c>
      <c r="H230" s="321">
        <v>248.89999999999995</v>
      </c>
      <c r="I230" s="321">
        <v>253.6</v>
      </c>
      <c r="J230" s="321">
        <v>258.59999999999991</v>
      </c>
      <c r="K230" s="320">
        <v>248.6</v>
      </c>
      <c r="L230" s="320">
        <v>238.9</v>
      </c>
      <c r="M230" s="320">
        <v>73.991690000000006</v>
      </c>
      <c r="N230" s="1"/>
      <c r="O230" s="1"/>
    </row>
    <row r="231" spans="1:15" ht="12.75" customHeight="1">
      <c r="A231" s="30">
        <v>221</v>
      </c>
      <c r="B231" s="334" t="s">
        <v>402</v>
      </c>
      <c r="C231" s="320">
        <v>214.6</v>
      </c>
      <c r="D231" s="321">
        <v>214.13333333333335</v>
      </c>
      <c r="E231" s="321">
        <v>212.76666666666671</v>
      </c>
      <c r="F231" s="321">
        <v>210.93333333333337</v>
      </c>
      <c r="G231" s="321">
        <v>209.56666666666672</v>
      </c>
      <c r="H231" s="321">
        <v>215.9666666666667</v>
      </c>
      <c r="I231" s="321">
        <v>217.33333333333331</v>
      </c>
      <c r="J231" s="321">
        <v>219.16666666666669</v>
      </c>
      <c r="K231" s="320">
        <v>215.5</v>
      </c>
      <c r="L231" s="320">
        <v>212.3</v>
      </c>
      <c r="M231" s="320">
        <v>15.436859999999999</v>
      </c>
      <c r="N231" s="1"/>
      <c r="O231" s="1"/>
    </row>
    <row r="232" spans="1:15" ht="12.75" customHeight="1">
      <c r="A232" s="30">
        <v>222</v>
      </c>
      <c r="B232" s="334" t="s">
        <v>264</v>
      </c>
      <c r="C232" s="320">
        <v>4794.45</v>
      </c>
      <c r="D232" s="321">
        <v>4820.0333333333338</v>
      </c>
      <c r="E232" s="321">
        <v>4725.0666666666675</v>
      </c>
      <c r="F232" s="321">
        <v>4655.6833333333334</v>
      </c>
      <c r="G232" s="321">
        <v>4560.7166666666672</v>
      </c>
      <c r="H232" s="321">
        <v>4889.4166666666679</v>
      </c>
      <c r="I232" s="321">
        <v>4984.3833333333332</v>
      </c>
      <c r="J232" s="321">
        <v>5053.7666666666682</v>
      </c>
      <c r="K232" s="320">
        <v>4915</v>
      </c>
      <c r="L232" s="320">
        <v>4750.6499999999996</v>
      </c>
      <c r="M232" s="320">
        <v>1.6800299999999999</v>
      </c>
      <c r="N232" s="1"/>
      <c r="O232" s="1"/>
    </row>
    <row r="233" spans="1:15" ht="12.75" customHeight="1">
      <c r="A233" s="30">
        <v>223</v>
      </c>
      <c r="B233" s="334" t="s">
        <v>404</v>
      </c>
      <c r="C233" s="320">
        <v>166</v>
      </c>
      <c r="D233" s="321">
        <v>166.01666666666668</v>
      </c>
      <c r="E233" s="321">
        <v>165.03333333333336</v>
      </c>
      <c r="F233" s="321">
        <v>164.06666666666669</v>
      </c>
      <c r="G233" s="321">
        <v>163.08333333333337</v>
      </c>
      <c r="H233" s="321">
        <v>166.98333333333335</v>
      </c>
      <c r="I233" s="321">
        <v>167.96666666666664</v>
      </c>
      <c r="J233" s="321">
        <v>168.93333333333334</v>
      </c>
      <c r="K233" s="320">
        <v>167</v>
      </c>
      <c r="L233" s="320">
        <v>165.05</v>
      </c>
      <c r="M233" s="320">
        <v>8.3030200000000001</v>
      </c>
      <c r="N233" s="1"/>
      <c r="O233" s="1"/>
    </row>
    <row r="234" spans="1:15" ht="12.75" customHeight="1">
      <c r="A234" s="30">
        <v>224</v>
      </c>
      <c r="B234" s="334" t="s">
        <v>131</v>
      </c>
      <c r="C234" s="320">
        <v>1938.45</v>
      </c>
      <c r="D234" s="321">
        <v>1927.8166666666666</v>
      </c>
      <c r="E234" s="321">
        <v>1904.6333333333332</v>
      </c>
      <c r="F234" s="321">
        <v>1870.8166666666666</v>
      </c>
      <c r="G234" s="321">
        <v>1847.6333333333332</v>
      </c>
      <c r="H234" s="321">
        <v>1961.6333333333332</v>
      </c>
      <c r="I234" s="321">
        <v>1984.8166666666666</v>
      </c>
      <c r="J234" s="321">
        <v>2018.6333333333332</v>
      </c>
      <c r="K234" s="320">
        <v>1951</v>
      </c>
      <c r="L234" s="320">
        <v>1894</v>
      </c>
      <c r="M234" s="320">
        <v>4.1718799999999998</v>
      </c>
      <c r="N234" s="1"/>
      <c r="O234" s="1"/>
    </row>
    <row r="235" spans="1:15" ht="12.75" customHeight="1">
      <c r="A235" s="30">
        <v>225</v>
      </c>
      <c r="B235" s="334" t="s">
        <v>834</v>
      </c>
      <c r="C235" s="320">
        <v>1578.25</v>
      </c>
      <c r="D235" s="321">
        <v>1590.7333333333333</v>
      </c>
      <c r="E235" s="321">
        <v>1561.5166666666667</v>
      </c>
      <c r="F235" s="321">
        <v>1544.7833333333333</v>
      </c>
      <c r="G235" s="321">
        <v>1515.5666666666666</v>
      </c>
      <c r="H235" s="321">
        <v>1607.4666666666667</v>
      </c>
      <c r="I235" s="321">
        <v>1636.6833333333334</v>
      </c>
      <c r="J235" s="321">
        <v>1653.4166666666667</v>
      </c>
      <c r="K235" s="320">
        <v>1619.95</v>
      </c>
      <c r="L235" s="320">
        <v>1574</v>
      </c>
      <c r="M235" s="320">
        <v>0.37324000000000002</v>
      </c>
      <c r="N235" s="1"/>
      <c r="O235" s="1"/>
    </row>
    <row r="236" spans="1:15" ht="12.75" customHeight="1">
      <c r="A236" s="30">
        <v>226</v>
      </c>
      <c r="B236" s="334" t="s">
        <v>408</v>
      </c>
      <c r="C236" s="320">
        <v>379.85</v>
      </c>
      <c r="D236" s="321">
        <v>381.31666666666666</v>
      </c>
      <c r="E236" s="321">
        <v>376.88333333333333</v>
      </c>
      <c r="F236" s="321">
        <v>373.91666666666669</v>
      </c>
      <c r="G236" s="321">
        <v>369.48333333333335</v>
      </c>
      <c r="H236" s="321">
        <v>384.2833333333333</v>
      </c>
      <c r="I236" s="321">
        <v>388.71666666666658</v>
      </c>
      <c r="J236" s="321">
        <v>391.68333333333328</v>
      </c>
      <c r="K236" s="320">
        <v>385.75</v>
      </c>
      <c r="L236" s="320">
        <v>378.35</v>
      </c>
      <c r="M236" s="320">
        <v>0.32401999999999997</v>
      </c>
      <c r="N236" s="1"/>
      <c r="O236" s="1"/>
    </row>
    <row r="237" spans="1:15" ht="12.75" customHeight="1">
      <c r="A237" s="30">
        <v>227</v>
      </c>
      <c r="B237" s="334" t="s">
        <v>132</v>
      </c>
      <c r="C237" s="320">
        <v>989.25</v>
      </c>
      <c r="D237" s="321">
        <v>986.01666666666677</v>
      </c>
      <c r="E237" s="321">
        <v>979.33333333333348</v>
      </c>
      <c r="F237" s="321">
        <v>969.41666666666674</v>
      </c>
      <c r="G237" s="321">
        <v>962.73333333333346</v>
      </c>
      <c r="H237" s="321">
        <v>995.93333333333351</v>
      </c>
      <c r="I237" s="321">
        <v>1002.6166666666667</v>
      </c>
      <c r="J237" s="321">
        <v>1012.5333333333335</v>
      </c>
      <c r="K237" s="320">
        <v>992.7</v>
      </c>
      <c r="L237" s="320">
        <v>976.1</v>
      </c>
      <c r="M237" s="320">
        <v>19.578199999999999</v>
      </c>
      <c r="N237" s="1"/>
      <c r="O237" s="1"/>
    </row>
    <row r="238" spans="1:15" ht="12.75" customHeight="1">
      <c r="A238" s="30">
        <v>228</v>
      </c>
      <c r="B238" s="334" t="s">
        <v>133</v>
      </c>
      <c r="C238" s="320">
        <v>216.45</v>
      </c>
      <c r="D238" s="321">
        <v>217</v>
      </c>
      <c r="E238" s="321">
        <v>215.15</v>
      </c>
      <c r="F238" s="321">
        <v>213.85</v>
      </c>
      <c r="G238" s="321">
        <v>212</v>
      </c>
      <c r="H238" s="321">
        <v>218.3</v>
      </c>
      <c r="I238" s="321">
        <v>220.15000000000003</v>
      </c>
      <c r="J238" s="321">
        <v>221.45000000000002</v>
      </c>
      <c r="K238" s="320">
        <v>218.85</v>
      </c>
      <c r="L238" s="320">
        <v>215.7</v>
      </c>
      <c r="M238" s="320">
        <v>11.907579999999999</v>
      </c>
      <c r="N238" s="1"/>
      <c r="O238" s="1"/>
    </row>
    <row r="239" spans="1:15" ht="12.75" customHeight="1">
      <c r="A239" s="30">
        <v>229</v>
      </c>
      <c r="B239" s="334" t="s">
        <v>409</v>
      </c>
      <c r="C239" s="320">
        <v>19.3</v>
      </c>
      <c r="D239" s="321">
        <v>19.466666666666665</v>
      </c>
      <c r="E239" s="321">
        <v>18.93333333333333</v>
      </c>
      <c r="F239" s="321">
        <v>18.566666666666666</v>
      </c>
      <c r="G239" s="321">
        <v>18.033333333333331</v>
      </c>
      <c r="H239" s="321">
        <v>19.833333333333329</v>
      </c>
      <c r="I239" s="321">
        <v>20.366666666666667</v>
      </c>
      <c r="J239" s="321">
        <v>20.733333333333327</v>
      </c>
      <c r="K239" s="320">
        <v>20</v>
      </c>
      <c r="L239" s="320">
        <v>19.100000000000001</v>
      </c>
      <c r="M239" s="320">
        <v>32.401530000000001</v>
      </c>
      <c r="N239" s="1"/>
      <c r="O239" s="1"/>
    </row>
    <row r="240" spans="1:15" ht="12.75" customHeight="1">
      <c r="A240" s="30">
        <v>230</v>
      </c>
      <c r="B240" s="334" t="s">
        <v>134</v>
      </c>
      <c r="C240" s="320">
        <v>1618.8</v>
      </c>
      <c r="D240" s="321">
        <v>1611.75</v>
      </c>
      <c r="E240" s="321">
        <v>1596.3</v>
      </c>
      <c r="F240" s="321">
        <v>1573.8</v>
      </c>
      <c r="G240" s="321">
        <v>1558.35</v>
      </c>
      <c r="H240" s="321">
        <v>1634.25</v>
      </c>
      <c r="I240" s="321">
        <v>1649.6999999999998</v>
      </c>
      <c r="J240" s="321">
        <v>1672.2</v>
      </c>
      <c r="K240" s="320">
        <v>1627.2</v>
      </c>
      <c r="L240" s="320">
        <v>1589.25</v>
      </c>
      <c r="M240" s="320">
        <v>77.665139999999994</v>
      </c>
      <c r="N240" s="1"/>
      <c r="O240" s="1"/>
    </row>
    <row r="241" spans="1:15" ht="12.75" customHeight="1">
      <c r="A241" s="30">
        <v>231</v>
      </c>
      <c r="B241" s="334" t="s">
        <v>410</v>
      </c>
      <c r="C241" s="320">
        <v>1724.95</v>
      </c>
      <c r="D241" s="321">
        <v>1744.5166666666667</v>
      </c>
      <c r="E241" s="321">
        <v>1688.6833333333334</v>
      </c>
      <c r="F241" s="321">
        <v>1652.4166666666667</v>
      </c>
      <c r="G241" s="321">
        <v>1596.5833333333335</v>
      </c>
      <c r="H241" s="321">
        <v>1780.7833333333333</v>
      </c>
      <c r="I241" s="321">
        <v>1836.6166666666668</v>
      </c>
      <c r="J241" s="321">
        <v>1872.8833333333332</v>
      </c>
      <c r="K241" s="320">
        <v>1800.35</v>
      </c>
      <c r="L241" s="320">
        <v>1708.25</v>
      </c>
      <c r="M241" s="320">
        <v>0.57943</v>
      </c>
      <c r="N241" s="1"/>
      <c r="O241" s="1"/>
    </row>
    <row r="242" spans="1:15" ht="12.75" customHeight="1">
      <c r="A242" s="30">
        <v>232</v>
      </c>
      <c r="B242" s="334" t="s">
        <v>411</v>
      </c>
      <c r="C242" s="320">
        <v>490.55</v>
      </c>
      <c r="D242" s="321">
        <v>494.0333333333333</v>
      </c>
      <c r="E242" s="321">
        <v>484.06666666666661</v>
      </c>
      <c r="F242" s="321">
        <v>477.58333333333331</v>
      </c>
      <c r="G242" s="321">
        <v>467.61666666666662</v>
      </c>
      <c r="H242" s="321">
        <v>500.51666666666659</v>
      </c>
      <c r="I242" s="321">
        <v>510.48333333333329</v>
      </c>
      <c r="J242" s="321">
        <v>516.96666666666658</v>
      </c>
      <c r="K242" s="320">
        <v>504</v>
      </c>
      <c r="L242" s="320">
        <v>487.55</v>
      </c>
      <c r="M242" s="320">
        <v>3.8428900000000001</v>
      </c>
      <c r="N242" s="1"/>
      <c r="O242" s="1"/>
    </row>
    <row r="243" spans="1:15" ht="12.75" customHeight="1">
      <c r="A243" s="30">
        <v>233</v>
      </c>
      <c r="B243" s="334" t="s">
        <v>412</v>
      </c>
      <c r="C243" s="320">
        <v>844.35</v>
      </c>
      <c r="D243" s="321">
        <v>847.9666666666667</v>
      </c>
      <c r="E243" s="321">
        <v>833.13333333333344</v>
      </c>
      <c r="F243" s="321">
        <v>821.91666666666674</v>
      </c>
      <c r="G243" s="321">
        <v>807.08333333333348</v>
      </c>
      <c r="H243" s="321">
        <v>859.18333333333339</v>
      </c>
      <c r="I243" s="321">
        <v>874.01666666666665</v>
      </c>
      <c r="J243" s="321">
        <v>885.23333333333335</v>
      </c>
      <c r="K243" s="320">
        <v>862.8</v>
      </c>
      <c r="L243" s="320">
        <v>836.75</v>
      </c>
      <c r="M243" s="320">
        <v>2.4255100000000001</v>
      </c>
      <c r="N243" s="1"/>
      <c r="O243" s="1"/>
    </row>
    <row r="244" spans="1:15" ht="12.75" customHeight="1">
      <c r="A244" s="30">
        <v>234</v>
      </c>
      <c r="B244" s="334" t="s">
        <v>406</v>
      </c>
      <c r="C244" s="320">
        <v>18.8</v>
      </c>
      <c r="D244" s="321">
        <v>18.8</v>
      </c>
      <c r="E244" s="321">
        <v>18.700000000000003</v>
      </c>
      <c r="F244" s="321">
        <v>18.600000000000001</v>
      </c>
      <c r="G244" s="321">
        <v>18.500000000000004</v>
      </c>
      <c r="H244" s="321">
        <v>18.900000000000002</v>
      </c>
      <c r="I244" s="321">
        <v>19.000000000000004</v>
      </c>
      <c r="J244" s="321">
        <v>19.100000000000001</v>
      </c>
      <c r="K244" s="320">
        <v>18.899999999999999</v>
      </c>
      <c r="L244" s="320">
        <v>18.7</v>
      </c>
      <c r="M244" s="320">
        <v>13.30405</v>
      </c>
      <c r="N244" s="1"/>
      <c r="O244" s="1"/>
    </row>
    <row r="245" spans="1:15" ht="12.75" customHeight="1">
      <c r="A245" s="30">
        <v>235</v>
      </c>
      <c r="B245" s="334" t="s">
        <v>135</v>
      </c>
      <c r="C245" s="320">
        <v>135.05000000000001</v>
      </c>
      <c r="D245" s="321">
        <v>134.61666666666667</v>
      </c>
      <c r="E245" s="321">
        <v>133.83333333333334</v>
      </c>
      <c r="F245" s="321">
        <v>132.61666666666667</v>
      </c>
      <c r="G245" s="321">
        <v>131.83333333333334</v>
      </c>
      <c r="H245" s="321">
        <v>135.83333333333334</v>
      </c>
      <c r="I245" s="321">
        <v>136.61666666666665</v>
      </c>
      <c r="J245" s="321">
        <v>137.83333333333334</v>
      </c>
      <c r="K245" s="320">
        <v>135.4</v>
      </c>
      <c r="L245" s="320">
        <v>133.4</v>
      </c>
      <c r="M245" s="320">
        <v>147.69541000000001</v>
      </c>
      <c r="N245" s="1"/>
      <c r="O245" s="1"/>
    </row>
    <row r="246" spans="1:15" ht="12.75" customHeight="1">
      <c r="A246" s="30">
        <v>236</v>
      </c>
      <c r="B246" s="334" t="s">
        <v>398</v>
      </c>
      <c r="C246" s="320">
        <v>456.2</v>
      </c>
      <c r="D246" s="321">
        <v>458.06666666666666</v>
      </c>
      <c r="E246" s="321">
        <v>450.18333333333334</v>
      </c>
      <c r="F246" s="321">
        <v>444.16666666666669</v>
      </c>
      <c r="G246" s="321">
        <v>436.28333333333336</v>
      </c>
      <c r="H246" s="321">
        <v>464.08333333333331</v>
      </c>
      <c r="I246" s="321">
        <v>471.96666666666664</v>
      </c>
      <c r="J246" s="321">
        <v>477.98333333333329</v>
      </c>
      <c r="K246" s="320">
        <v>465.95</v>
      </c>
      <c r="L246" s="320">
        <v>452.05</v>
      </c>
      <c r="M246" s="320">
        <v>2.2551199999999998</v>
      </c>
      <c r="N246" s="1"/>
      <c r="O246" s="1"/>
    </row>
    <row r="247" spans="1:15" ht="12.75" customHeight="1">
      <c r="A247" s="30">
        <v>237</v>
      </c>
      <c r="B247" s="334" t="s">
        <v>265</v>
      </c>
      <c r="C247" s="320">
        <v>1030.4000000000001</v>
      </c>
      <c r="D247" s="321">
        <v>1028.0666666666666</v>
      </c>
      <c r="E247" s="321">
        <v>1021.1333333333332</v>
      </c>
      <c r="F247" s="321">
        <v>1011.8666666666666</v>
      </c>
      <c r="G247" s="321">
        <v>1004.9333333333332</v>
      </c>
      <c r="H247" s="321">
        <v>1037.3333333333333</v>
      </c>
      <c r="I247" s="321">
        <v>1044.2666666666667</v>
      </c>
      <c r="J247" s="321">
        <v>1053.5333333333333</v>
      </c>
      <c r="K247" s="320">
        <v>1035</v>
      </c>
      <c r="L247" s="320">
        <v>1018.8</v>
      </c>
      <c r="M247" s="320">
        <v>4.88476</v>
      </c>
      <c r="N247" s="1"/>
      <c r="O247" s="1"/>
    </row>
    <row r="248" spans="1:15" ht="12.75" customHeight="1">
      <c r="A248" s="30">
        <v>238</v>
      </c>
      <c r="B248" s="334" t="s">
        <v>399</v>
      </c>
      <c r="C248" s="320">
        <v>245.45</v>
      </c>
      <c r="D248" s="321">
        <v>244.48333333333335</v>
      </c>
      <c r="E248" s="321">
        <v>241.56666666666669</v>
      </c>
      <c r="F248" s="321">
        <v>237.68333333333334</v>
      </c>
      <c r="G248" s="321">
        <v>234.76666666666668</v>
      </c>
      <c r="H248" s="321">
        <v>248.3666666666667</v>
      </c>
      <c r="I248" s="321">
        <v>251.28333333333333</v>
      </c>
      <c r="J248" s="321">
        <v>255.16666666666671</v>
      </c>
      <c r="K248" s="320">
        <v>247.4</v>
      </c>
      <c r="L248" s="320">
        <v>240.6</v>
      </c>
      <c r="M248" s="320">
        <v>11.242089999999999</v>
      </c>
      <c r="N248" s="1"/>
      <c r="O248" s="1"/>
    </row>
    <row r="249" spans="1:15" ht="12.75" customHeight="1">
      <c r="A249" s="30">
        <v>239</v>
      </c>
      <c r="B249" s="334" t="s">
        <v>400</v>
      </c>
      <c r="C249" s="320">
        <v>43.25</v>
      </c>
      <c r="D249" s="321">
        <v>43.366666666666674</v>
      </c>
      <c r="E249" s="321">
        <v>42.83333333333335</v>
      </c>
      <c r="F249" s="321">
        <v>42.416666666666679</v>
      </c>
      <c r="G249" s="321">
        <v>41.883333333333354</v>
      </c>
      <c r="H249" s="321">
        <v>43.783333333333346</v>
      </c>
      <c r="I249" s="321">
        <v>44.316666666666677</v>
      </c>
      <c r="J249" s="321">
        <v>44.733333333333341</v>
      </c>
      <c r="K249" s="320">
        <v>43.9</v>
      </c>
      <c r="L249" s="320">
        <v>42.95</v>
      </c>
      <c r="M249" s="320">
        <v>12.03612</v>
      </c>
      <c r="N249" s="1"/>
      <c r="O249" s="1"/>
    </row>
    <row r="250" spans="1:15" ht="12.75" customHeight="1">
      <c r="A250" s="30">
        <v>240</v>
      </c>
      <c r="B250" s="334" t="s">
        <v>136</v>
      </c>
      <c r="C250" s="320">
        <v>759.65</v>
      </c>
      <c r="D250" s="321">
        <v>757.36666666666667</v>
      </c>
      <c r="E250" s="321">
        <v>753.43333333333339</v>
      </c>
      <c r="F250" s="321">
        <v>747.2166666666667</v>
      </c>
      <c r="G250" s="321">
        <v>743.28333333333342</v>
      </c>
      <c r="H250" s="321">
        <v>763.58333333333337</v>
      </c>
      <c r="I250" s="321">
        <v>767.51666666666654</v>
      </c>
      <c r="J250" s="321">
        <v>773.73333333333335</v>
      </c>
      <c r="K250" s="320">
        <v>761.3</v>
      </c>
      <c r="L250" s="320">
        <v>751.15</v>
      </c>
      <c r="M250" s="320">
        <v>13.65751</v>
      </c>
      <c r="N250" s="1"/>
      <c r="O250" s="1"/>
    </row>
    <row r="251" spans="1:15" ht="12.75" customHeight="1">
      <c r="A251" s="30">
        <v>241</v>
      </c>
      <c r="B251" s="334" t="s">
        <v>827</v>
      </c>
      <c r="C251" s="320">
        <v>22.05</v>
      </c>
      <c r="D251" s="321">
        <v>22.116666666666664</v>
      </c>
      <c r="E251" s="321">
        <v>21.983333333333327</v>
      </c>
      <c r="F251" s="321">
        <v>21.916666666666664</v>
      </c>
      <c r="G251" s="321">
        <v>21.783333333333328</v>
      </c>
      <c r="H251" s="321">
        <v>22.183333333333326</v>
      </c>
      <c r="I251" s="321">
        <v>22.316666666666659</v>
      </c>
      <c r="J251" s="321">
        <v>22.383333333333326</v>
      </c>
      <c r="K251" s="320">
        <v>22.25</v>
      </c>
      <c r="L251" s="320">
        <v>22.05</v>
      </c>
      <c r="M251" s="320">
        <v>50.463450000000002</v>
      </c>
      <c r="N251" s="1"/>
      <c r="O251" s="1"/>
    </row>
    <row r="252" spans="1:15" ht="12.75" customHeight="1">
      <c r="A252" s="30">
        <v>242</v>
      </c>
      <c r="B252" s="334" t="s">
        <v>263</v>
      </c>
      <c r="C252" s="320">
        <v>597.15</v>
      </c>
      <c r="D252" s="321">
        <v>596.65</v>
      </c>
      <c r="E252" s="321">
        <v>581.04999999999995</v>
      </c>
      <c r="F252" s="321">
        <v>564.94999999999993</v>
      </c>
      <c r="G252" s="321">
        <v>549.34999999999991</v>
      </c>
      <c r="H252" s="321">
        <v>612.75</v>
      </c>
      <c r="I252" s="321">
        <v>628.35000000000014</v>
      </c>
      <c r="J252" s="321">
        <v>644.45000000000005</v>
      </c>
      <c r="K252" s="320">
        <v>612.25</v>
      </c>
      <c r="L252" s="320">
        <v>580.54999999999995</v>
      </c>
      <c r="M252" s="320">
        <v>28.352170000000001</v>
      </c>
      <c r="N252" s="1"/>
      <c r="O252" s="1"/>
    </row>
    <row r="253" spans="1:15" ht="12.75" customHeight="1">
      <c r="A253" s="30">
        <v>243</v>
      </c>
      <c r="B253" s="334" t="s">
        <v>137</v>
      </c>
      <c r="C253" s="320">
        <v>260.39999999999998</v>
      </c>
      <c r="D253" s="321">
        <v>261.48333333333329</v>
      </c>
      <c r="E253" s="321">
        <v>258.51666666666659</v>
      </c>
      <c r="F253" s="321">
        <v>256.63333333333333</v>
      </c>
      <c r="G253" s="321">
        <v>253.66666666666663</v>
      </c>
      <c r="H253" s="321">
        <v>263.36666666666656</v>
      </c>
      <c r="I253" s="321">
        <v>266.33333333333326</v>
      </c>
      <c r="J253" s="321">
        <v>268.21666666666653</v>
      </c>
      <c r="K253" s="320">
        <v>264.45</v>
      </c>
      <c r="L253" s="320">
        <v>259.60000000000002</v>
      </c>
      <c r="M253" s="320">
        <v>234.12279000000001</v>
      </c>
      <c r="N253" s="1"/>
      <c r="O253" s="1"/>
    </row>
    <row r="254" spans="1:15" ht="12.75" customHeight="1">
      <c r="A254" s="30">
        <v>244</v>
      </c>
      <c r="B254" s="334" t="s">
        <v>401</v>
      </c>
      <c r="C254" s="320">
        <v>101.75</v>
      </c>
      <c r="D254" s="321">
        <v>101.98333333333335</v>
      </c>
      <c r="E254" s="321">
        <v>101.1666666666667</v>
      </c>
      <c r="F254" s="321">
        <v>100.58333333333336</v>
      </c>
      <c r="G254" s="321">
        <v>99.766666666666708</v>
      </c>
      <c r="H254" s="321">
        <v>102.56666666666669</v>
      </c>
      <c r="I254" s="321">
        <v>103.38333333333335</v>
      </c>
      <c r="J254" s="321">
        <v>103.96666666666668</v>
      </c>
      <c r="K254" s="320">
        <v>102.8</v>
      </c>
      <c r="L254" s="320">
        <v>101.4</v>
      </c>
      <c r="M254" s="320">
        <v>1.0294300000000001</v>
      </c>
      <c r="N254" s="1"/>
      <c r="O254" s="1"/>
    </row>
    <row r="255" spans="1:15" ht="12.75" customHeight="1">
      <c r="A255" s="30">
        <v>245</v>
      </c>
      <c r="B255" s="334" t="s">
        <v>419</v>
      </c>
      <c r="C255" s="320">
        <v>110.6</v>
      </c>
      <c r="D255" s="321">
        <v>111.31666666666666</v>
      </c>
      <c r="E255" s="321">
        <v>109.28333333333333</v>
      </c>
      <c r="F255" s="321">
        <v>107.96666666666667</v>
      </c>
      <c r="G255" s="321">
        <v>105.93333333333334</v>
      </c>
      <c r="H255" s="321">
        <v>112.63333333333333</v>
      </c>
      <c r="I255" s="321">
        <v>114.66666666666666</v>
      </c>
      <c r="J255" s="321">
        <v>115.98333333333332</v>
      </c>
      <c r="K255" s="320">
        <v>113.35</v>
      </c>
      <c r="L255" s="320">
        <v>110</v>
      </c>
      <c r="M255" s="320">
        <v>10.082369999999999</v>
      </c>
      <c r="N255" s="1"/>
      <c r="O255" s="1"/>
    </row>
    <row r="256" spans="1:15" ht="12.75" customHeight="1">
      <c r="A256" s="30">
        <v>246</v>
      </c>
      <c r="B256" s="334" t="s">
        <v>413</v>
      </c>
      <c r="C256" s="320">
        <v>1646.65</v>
      </c>
      <c r="D256" s="321">
        <v>1653.5166666666667</v>
      </c>
      <c r="E256" s="321">
        <v>1608.0333333333333</v>
      </c>
      <c r="F256" s="321">
        <v>1569.4166666666667</v>
      </c>
      <c r="G256" s="321">
        <v>1523.9333333333334</v>
      </c>
      <c r="H256" s="321">
        <v>1692.1333333333332</v>
      </c>
      <c r="I256" s="321">
        <v>1737.6166666666663</v>
      </c>
      <c r="J256" s="321">
        <v>1776.2333333333331</v>
      </c>
      <c r="K256" s="320">
        <v>1699</v>
      </c>
      <c r="L256" s="320">
        <v>1614.9</v>
      </c>
      <c r="M256" s="320">
        <v>0.85124</v>
      </c>
      <c r="N256" s="1"/>
      <c r="O256" s="1"/>
    </row>
    <row r="257" spans="1:15" ht="12.75" customHeight="1">
      <c r="A257" s="30">
        <v>247</v>
      </c>
      <c r="B257" s="334" t="s">
        <v>423</v>
      </c>
      <c r="C257" s="320">
        <v>2011.55</v>
      </c>
      <c r="D257" s="321">
        <v>2023.1833333333334</v>
      </c>
      <c r="E257" s="321">
        <v>1988.3666666666668</v>
      </c>
      <c r="F257" s="321">
        <v>1965.1833333333334</v>
      </c>
      <c r="G257" s="321">
        <v>1930.3666666666668</v>
      </c>
      <c r="H257" s="321">
        <v>2046.3666666666668</v>
      </c>
      <c r="I257" s="321">
        <v>2081.1833333333334</v>
      </c>
      <c r="J257" s="321">
        <v>2104.3666666666668</v>
      </c>
      <c r="K257" s="320">
        <v>2058</v>
      </c>
      <c r="L257" s="320">
        <v>2000</v>
      </c>
      <c r="M257" s="320">
        <v>8.2210000000000005E-2</v>
      </c>
      <c r="N257" s="1"/>
      <c r="O257" s="1"/>
    </row>
    <row r="258" spans="1:15" ht="12.75" customHeight="1">
      <c r="A258" s="30">
        <v>248</v>
      </c>
      <c r="B258" s="334" t="s">
        <v>420</v>
      </c>
      <c r="C258" s="320">
        <v>97.85</v>
      </c>
      <c r="D258" s="321">
        <v>98.2</v>
      </c>
      <c r="E258" s="321">
        <v>96.7</v>
      </c>
      <c r="F258" s="321">
        <v>95.55</v>
      </c>
      <c r="G258" s="321">
        <v>94.05</v>
      </c>
      <c r="H258" s="321">
        <v>99.350000000000009</v>
      </c>
      <c r="I258" s="321">
        <v>100.85000000000001</v>
      </c>
      <c r="J258" s="321">
        <v>102.00000000000001</v>
      </c>
      <c r="K258" s="320">
        <v>99.7</v>
      </c>
      <c r="L258" s="320">
        <v>97.05</v>
      </c>
      <c r="M258" s="320">
        <v>8.3764599999999998</v>
      </c>
      <c r="N258" s="1"/>
      <c r="O258" s="1"/>
    </row>
    <row r="259" spans="1:15" ht="12.75" customHeight="1">
      <c r="A259" s="30">
        <v>249</v>
      </c>
      <c r="B259" s="334" t="s">
        <v>138</v>
      </c>
      <c r="C259" s="320">
        <v>540.75</v>
      </c>
      <c r="D259" s="321">
        <v>541.36666666666667</v>
      </c>
      <c r="E259" s="321">
        <v>522.73333333333335</v>
      </c>
      <c r="F259" s="321">
        <v>504.7166666666667</v>
      </c>
      <c r="G259" s="321">
        <v>486.08333333333337</v>
      </c>
      <c r="H259" s="321">
        <v>559.38333333333333</v>
      </c>
      <c r="I259" s="321">
        <v>578.01666666666677</v>
      </c>
      <c r="J259" s="321">
        <v>596.0333333333333</v>
      </c>
      <c r="K259" s="320">
        <v>560</v>
      </c>
      <c r="L259" s="320">
        <v>523.35</v>
      </c>
      <c r="M259" s="320">
        <v>147.55221</v>
      </c>
      <c r="N259" s="1"/>
      <c r="O259" s="1"/>
    </row>
    <row r="260" spans="1:15" ht="12.75" customHeight="1">
      <c r="A260" s="30">
        <v>250</v>
      </c>
      <c r="B260" s="334" t="s">
        <v>414</v>
      </c>
      <c r="C260" s="320">
        <v>2714.8</v>
      </c>
      <c r="D260" s="321">
        <v>2725.9</v>
      </c>
      <c r="E260" s="321">
        <v>2692.65</v>
      </c>
      <c r="F260" s="321">
        <v>2670.5</v>
      </c>
      <c r="G260" s="321">
        <v>2637.25</v>
      </c>
      <c r="H260" s="321">
        <v>2748.05</v>
      </c>
      <c r="I260" s="321">
        <v>2781.3</v>
      </c>
      <c r="J260" s="321">
        <v>2803.4500000000003</v>
      </c>
      <c r="K260" s="320">
        <v>2759.15</v>
      </c>
      <c r="L260" s="320">
        <v>2703.75</v>
      </c>
      <c r="M260" s="320">
        <v>1.3884300000000001</v>
      </c>
      <c r="N260" s="1"/>
      <c r="O260" s="1"/>
    </row>
    <row r="261" spans="1:15" ht="12.75" customHeight="1">
      <c r="A261" s="30">
        <v>251</v>
      </c>
      <c r="B261" s="334" t="s">
        <v>415</v>
      </c>
      <c r="C261" s="320">
        <v>452.35</v>
      </c>
      <c r="D261" s="321">
        <v>451.98333333333329</v>
      </c>
      <c r="E261" s="321">
        <v>448.26666666666659</v>
      </c>
      <c r="F261" s="321">
        <v>444.18333333333328</v>
      </c>
      <c r="G261" s="321">
        <v>440.46666666666658</v>
      </c>
      <c r="H261" s="321">
        <v>456.06666666666661</v>
      </c>
      <c r="I261" s="321">
        <v>459.7833333333333</v>
      </c>
      <c r="J261" s="321">
        <v>463.86666666666662</v>
      </c>
      <c r="K261" s="320">
        <v>455.7</v>
      </c>
      <c r="L261" s="320">
        <v>447.9</v>
      </c>
      <c r="M261" s="320">
        <v>1.0959099999999999</v>
      </c>
      <c r="N261" s="1"/>
      <c r="O261" s="1"/>
    </row>
    <row r="262" spans="1:15" ht="12.75" customHeight="1">
      <c r="A262" s="30">
        <v>252</v>
      </c>
      <c r="B262" s="334" t="s">
        <v>416</v>
      </c>
      <c r="C262" s="320">
        <v>358.6</v>
      </c>
      <c r="D262" s="321">
        <v>355.36666666666662</v>
      </c>
      <c r="E262" s="321">
        <v>349.03333333333325</v>
      </c>
      <c r="F262" s="321">
        <v>339.46666666666664</v>
      </c>
      <c r="G262" s="321">
        <v>333.13333333333327</v>
      </c>
      <c r="H262" s="321">
        <v>364.93333333333322</v>
      </c>
      <c r="I262" s="321">
        <v>371.26666666666659</v>
      </c>
      <c r="J262" s="321">
        <v>380.8333333333332</v>
      </c>
      <c r="K262" s="320">
        <v>361.7</v>
      </c>
      <c r="L262" s="320">
        <v>345.8</v>
      </c>
      <c r="M262" s="320">
        <v>15.708069999999999</v>
      </c>
      <c r="N262" s="1"/>
      <c r="O262" s="1"/>
    </row>
    <row r="263" spans="1:15" ht="12.75" customHeight="1">
      <c r="A263" s="30">
        <v>253</v>
      </c>
      <c r="B263" s="334" t="s">
        <v>417</v>
      </c>
      <c r="C263" s="320">
        <v>130.19999999999999</v>
      </c>
      <c r="D263" s="321">
        <v>129.94999999999999</v>
      </c>
      <c r="E263" s="321">
        <v>127.94999999999999</v>
      </c>
      <c r="F263" s="321">
        <v>125.7</v>
      </c>
      <c r="G263" s="321">
        <v>123.7</v>
      </c>
      <c r="H263" s="321">
        <v>132.19999999999999</v>
      </c>
      <c r="I263" s="321">
        <v>134.19999999999999</v>
      </c>
      <c r="J263" s="321">
        <v>136.44999999999996</v>
      </c>
      <c r="K263" s="320">
        <v>131.94999999999999</v>
      </c>
      <c r="L263" s="320">
        <v>127.7</v>
      </c>
      <c r="M263" s="320">
        <v>19.28594</v>
      </c>
      <c r="N263" s="1"/>
      <c r="O263" s="1"/>
    </row>
    <row r="264" spans="1:15" ht="12.75" customHeight="1">
      <c r="A264" s="30">
        <v>254</v>
      </c>
      <c r="B264" s="334" t="s">
        <v>418</v>
      </c>
      <c r="C264" s="320">
        <v>71.400000000000006</v>
      </c>
      <c r="D264" s="321">
        <v>71.350000000000009</v>
      </c>
      <c r="E264" s="321">
        <v>70.300000000000011</v>
      </c>
      <c r="F264" s="321">
        <v>69.2</v>
      </c>
      <c r="G264" s="321">
        <v>68.150000000000006</v>
      </c>
      <c r="H264" s="321">
        <v>72.450000000000017</v>
      </c>
      <c r="I264" s="321">
        <v>73.5</v>
      </c>
      <c r="J264" s="321">
        <v>74.600000000000023</v>
      </c>
      <c r="K264" s="320">
        <v>72.400000000000006</v>
      </c>
      <c r="L264" s="320">
        <v>70.25</v>
      </c>
      <c r="M264" s="320">
        <v>10.05761</v>
      </c>
      <c r="N264" s="1"/>
      <c r="O264" s="1"/>
    </row>
    <row r="265" spans="1:15" ht="12.75" customHeight="1">
      <c r="A265" s="30">
        <v>255</v>
      </c>
      <c r="B265" s="334" t="s">
        <v>422</v>
      </c>
      <c r="C265" s="320">
        <v>200.35</v>
      </c>
      <c r="D265" s="321">
        <v>201.1</v>
      </c>
      <c r="E265" s="321">
        <v>198.29999999999998</v>
      </c>
      <c r="F265" s="321">
        <v>196.25</v>
      </c>
      <c r="G265" s="321">
        <v>193.45</v>
      </c>
      <c r="H265" s="321">
        <v>203.14999999999998</v>
      </c>
      <c r="I265" s="321">
        <v>205.95</v>
      </c>
      <c r="J265" s="321">
        <v>207.99999999999997</v>
      </c>
      <c r="K265" s="320">
        <v>203.9</v>
      </c>
      <c r="L265" s="320">
        <v>199.05</v>
      </c>
      <c r="M265" s="320">
        <v>5.6767000000000003</v>
      </c>
      <c r="N265" s="1"/>
      <c r="O265" s="1"/>
    </row>
    <row r="266" spans="1:15" ht="12.75" customHeight="1">
      <c r="A266" s="30">
        <v>256</v>
      </c>
      <c r="B266" s="334" t="s">
        <v>421</v>
      </c>
      <c r="C266" s="320">
        <v>387.55</v>
      </c>
      <c r="D266" s="321">
        <v>385.45</v>
      </c>
      <c r="E266" s="321">
        <v>380.09999999999997</v>
      </c>
      <c r="F266" s="321">
        <v>372.65</v>
      </c>
      <c r="G266" s="321">
        <v>367.29999999999995</v>
      </c>
      <c r="H266" s="321">
        <v>392.9</v>
      </c>
      <c r="I266" s="321">
        <v>398.25</v>
      </c>
      <c r="J266" s="321">
        <v>405.7</v>
      </c>
      <c r="K266" s="320">
        <v>390.8</v>
      </c>
      <c r="L266" s="320">
        <v>378</v>
      </c>
      <c r="M266" s="320">
        <v>1.31864</v>
      </c>
      <c r="N266" s="1"/>
      <c r="O266" s="1"/>
    </row>
    <row r="267" spans="1:15" ht="12.75" customHeight="1">
      <c r="A267" s="30">
        <v>257</v>
      </c>
      <c r="B267" s="334" t="s">
        <v>266</v>
      </c>
      <c r="C267" s="320">
        <v>340.1</v>
      </c>
      <c r="D267" s="321">
        <v>340.7</v>
      </c>
      <c r="E267" s="321">
        <v>333.4</v>
      </c>
      <c r="F267" s="321">
        <v>326.7</v>
      </c>
      <c r="G267" s="321">
        <v>319.39999999999998</v>
      </c>
      <c r="H267" s="321">
        <v>347.4</v>
      </c>
      <c r="I267" s="321">
        <v>354.70000000000005</v>
      </c>
      <c r="J267" s="321">
        <v>361.4</v>
      </c>
      <c r="K267" s="320">
        <v>348</v>
      </c>
      <c r="L267" s="320">
        <v>334</v>
      </c>
      <c r="M267" s="320">
        <v>4.3921900000000003</v>
      </c>
      <c r="N267" s="1"/>
      <c r="O267" s="1"/>
    </row>
    <row r="268" spans="1:15" ht="12.75" customHeight="1">
      <c r="A268" s="30">
        <v>258</v>
      </c>
      <c r="B268" s="334" t="s">
        <v>139</v>
      </c>
      <c r="C268" s="320">
        <v>734.2</v>
      </c>
      <c r="D268" s="321">
        <v>735.65</v>
      </c>
      <c r="E268" s="321">
        <v>724.05</v>
      </c>
      <c r="F268" s="321">
        <v>713.9</v>
      </c>
      <c r="G268" s="321">
        <v>702.3</v>
      </c>
      <c r="H268" s="321">
        <v>745.8</v>
      </c>
      <c r="I268" s="321">
        <v>757.40000000000009</v>
      </c>
      <c r="J268" s="321">
        <v>767.55</v>
      </c>
      <c r="K268" s="320">
        <v>747.25</v>
      </c>
      <c r="L268" s="320">
        <v>725.5</v>
      </c>
      <c r="M268" s="320">
        <v>39.959359999999997</v>
      </c>
      <c r="N268" s="1"/>
      <c r="O268" s="1"/>
    </row>
    <row r="269" spans="1:15" ht="12.75" customHeight="1">
      <c r="A269" s="30">
        <v>259</v>
      </c>
      <c r="B269" s="334" t="s">
        <v>140</v>
      </c>
      <c r="C269" s="320">
        <v>594.75</v>
      </c>
      <c r="D269" s="321">
        <v>583.5333333333333</v>
      </c>
      <c r="E269" s="321">
        <v>566.21666666666658</v>
      </c>
      <c r="F269" s="321">
        <v>537.68333333333328</v>
      </c>
      <c r="G269" s="321">
        <v>520.36666666666656</v>
      </c>
      <c r="H269" s="321">
        <v>612.06666666666661</v>
      </c>
      <c r="I269" s="321">
        <v>629.38333333333321</v>
      </c>
      <c r="J269" s="321">
        <v>657.91666666666663</v>
      </c>
      <c r="K269" s="320">
        <v>600.85</v>
      </c>
      <c r="L269" s="320">
        <v>555</v>
      </c>
      <c r="M269" s="320">
        <v>71.446169999999995</v>
      </c>
      <c r="N269" s="1"/>
      <c r="O269" s="1"/>
    </row>
    <row r="270" spans="1:15" ht="12.75" customHeight="1">
      <c r="A270" s="30">
        <v>260</v>
      </c>
      <c r="B270" s="334" t="s">
        <v>835</v>
      </c>
      <c r="C270" s="320">
        <v>518.04999999999995</v>
      </c>
      <c r="D270" s="321">
        <v>518.55000000000007</v>
      </c>
      <c r="E270" s="321">
        <v>512.60000000000014</v>
      </c>
      <c r="F270" s="321">
        <v>507.15000000000009</v>
      </c>
      <c r="G270" s="321">
        <v>501.20000000000016</v>
      </c>
      <c r="H270" s="321">
        <v>524.00000000000011</v>
      </c>
      <c r="I270" s="321">
        <v>529.95000000000016</v>
      </c>
      <c r="J270" s="321">
        <v>535.40000000000009</v>
      </c>
      <c r="K270" s="320">
        <v>524.5</v>
      </c>
      <c r="L270" s="320">
        <v>513.1</v>
      </c>
      <c r="M270" s="320">
        <v>4.1321199999999996</v>
      </c>
      <c r="N270" s="1"/>
      <c r="O270" s="1"/>
    </row>
    <row r="271" spans="1:15" ht="12.75" customHeight="1">
      <c r="A271" s="30">
        <v>261</v>
      </c>
      <c r="B271" s="334" t="s">
        <v>836</v>
      </c>
      <c r="C271" s="320">
        <v>482.75</v>
      </c>
      <c r="D271" s="321">
        <v>484.66666666666669</v>
      </c>
      <c r="E271" s="321">
        <v>477.43333333333339</v>
      </c>
      <c r="F271" s="321">
        <v>472.11666666666673</v>
      </c>
      <c r="G271" s="321">
        <v>464.88333333333344</v>
      </c>
      <c r="H271" s="321">
        <v>489.98333333333335</v>
      </c>
      <c r="I271" s="321">
        <v>497.21666666666658</v>
      </c>
      <c r="J271" s="321">
        <v>502.5333333333333</v>
      </c>
      <c r="K271" s="320">
        <v>491.9</v>
      </c>
      <c r="L271" s="320">
        <v>479.35</v>
      </c>
      <c r="M271" s="320">
        <v>1.6131800000000001</v>
      </c>
      <c r="N271" s="1"/>
      <c r="O271" s="1"/>
    </row>
    <row r="272" spans="1:15" ht="12.75" customHeight="1">
      <c r="A272" s="30">
        <v>262</v>
      </c>
      <c r="B272" s="334" t="s">
        <v>424</v>
      </c>
      <c r="C272" s="320">
        <v>905.2</v>
      </c>
      <c r="D272" s="321">
        <v>903.26666666666677</v>
      </c>
      <c r="E272" s="321">
        <v>891.73333333333358</v>
      </c>
      <c r="F272" s="321">
        <v>878.26666666666677</v>
      </c>
      <c r="G272" s="321">
        <v>866.73333333333358</v>
      </c>
      <c r="H272" s="321">
        <v>916.73333333333358</v>
      </c>
      <c r="I272" s="321">
        <v>928.26666666666665</v>
      </c>
      <c r="J272" s="321">
        <v>941.73333333333358</v>
      </c>
      <c r="K272" s="320">
        <v>914.8</v>
      </c>
      <c r="L272" s="320">
        <v>889.8</v>
      </c>
      <c r="M272" s="320">
        <v>6.58622</v>
      </c>
      <c r="N272" s="1"/>
      <c r="O272" s="1"/>
    </row>
    <row r="273" spans="1:15" ht="12.75" customHeight="1">
      <c r="A273" s="30">
        <v>263</v>
      </c>
      <c r="B273" s="334" t="s">
        <v>425</v>
      </c>
      <c r="C273" s="320">
        <v>160.35</v>
      </c>
      <c r="D273" s="321">
        <v>160.33333333333334</v>
      </c>
      <c r="E273" s="321">
        <v>157.91666666666669</v>
      </c>
      <c r="F273" s="321">
        <v>155.48333333333335</v>
      </c>
      <c r="G273" s="321">
        <v>153.06666666666669</v>
      </c>
      <c r="H273" s="321">
        <v>162.76666666666668</v>
      </c>
      <c r="I273" s="321">
        <v>165.18333333333337</v>
      </c>
      <c r="J273" s="321">
        <v>167.61666666666667</v>
      </c>
      <c r="K273" s="320">
        <v>162.75</v>
      </c>
      <c r="L273" s="320">
        <v>157.9</v>
      </c>
      <c r="M273" s="320">
        <v>5.48306</v>
      </c>
      <c r="N273" s="1"/>
      <c r="O273" s="1"/>
    </row>
    <row r="274" spans="1:15" ht="12.75" customHeight="1">
      <c r="A274" s="30">
        <v>264</v>
      </c>
      <c r="B274" s="334" t="s">
        <v>432</v>
      </c>
      <c r="C274" s="320">
        <v>1067.75</v>
      </c>
      <c r="D274" s="321">
        <v>1060.0666666666666</v>
      </c>
      <c r="E274" s="321">
        <v>1045.1333333333332</v>
      </c>
      <c r="F274" s="321">
        <v>1022.5166666666667</v>
      </c>
      <c r="G274" s="321">
        <v>1007.5833333333333</v>
      </c>
      <c r="H274" s="321">
        <v>1082.6833333333332</v>
      </c>
      <c r="I274" s="321">
        <v>1097.6166666666666</v>
      </c>
      <c r="J274" s="321">
        <v>1120.2333333333331</v>
      </c>
      <c r="K274" s="320">
        <v>1075</v>
      </c>
      <c r="L274" s="320">
        <v>1037.45</v>
      </c>
      <c r="M274" s="320">
        <v>0.85448999999999997</v>
      </c>
      <c r="N274" s="1"/>
      <c r="O274" s="1"/>
    </row>
    <row r="275" spans="1:15" ht="12.75" customHeight="1">
      <c r="A275" s="30">
        <v>265</v>
      </c>
      <c r="B275" s="334" t="s">
        <v>433</v>
      </c>
      <c r="C275" s="320">
        <v>364.8</v>
      </c>
      <c r="D275" s="321">
        <v>370.86666666666673</v>
      </c>
      <c r="E275" s="321">
        <v>357.63333333333344</v>
      </c>
      <c r="F275" s="321">
        <v>350.4666666666667</v>
      </c>
      <c r="G275" s="321">
        <v>337.23333333333341</v>
      </c>
      <c r="H275" s="321">
        <v>378.03333333333347</v>
      </c>
      <c r="I275" s="321">
        <v>391.26666666666671</v>
      </c>
      <c r="J275" s="321">
        <v>398.43333333333351</v>
      </c>
      <c r="K275" s="320">
        <v>384.1</v>
      </c>
      <c r="L275" s="320">
        <v>363.7</v>
      </c>
      <c r="M275" s="320">
        <v>4.4132600000000002</v>
      </c>
      <c r="N275" s="1"/>
      <c r="O275" s="1"/>
    </row>
    <row r="276" spans="1:15" ht="12.75" customHeight="1">
      <c r="A276" s="30">
        <v>266</v>
      </c>
      <c r="B276" s="334" t="s">
        <v>837</v>
      </c>
      <c r="C276" s="320">
        <v>64.150000000000006</v>
      </c>
      <c r="D276" s="321">
        <v>64.183333333333323</v>
      </c>
      <c r="E276" s="321">
        <v>63.566666666666649</v>
      </c>
      <c r="F276" s="321">
        <v>62.983333333333327</v>
      </c>
      <c r="G276" s="321">
        <v>62.366666666666653</v>
      </c>
      <c r="H276" s="321">
        <v>64.766666666666652</v>
      </c>
      <c r="I276" s="321">
        <v>65.383333333333326</v>
      </c>
      <c r="J276" s="321">
        <v>65.96666666666664</v>
      </c>
      <c r="K276" s="320">
        <v>64.8</v>
      </c>
      <c r="L276" s="320">
        <v>63.6</v>
      </c>
      <c r="M276" s="320">
        <v>4.6174799999999996</v>
      </c>
      <c r="N276" s="1"/>
      <c r="O276" s="1"/>
    </row>
    <row r="277" spans="1:15" ht="12.75" customHeight="1">
      <c r="A277" s="30">
        <v>267</v>
      </c>
      <c r="B277" s="334" t="s">
        <v>434</v>
      </c>
      <c r="C277" s="320">
        <v>473.65</v>
      </c>
      <c r="D277" s="321">
        <v>475.18333333333334</v>
      </c>
      <c r="E277" s="321">
        <v>470.41666666666669</v>
      </c>
      <c r="F277" s="321">
        <v>467.18333333333334</v>
      </c>
      <c r="G277" s="321">
        <v>462.41666666666669</v>
      </c>
      <c r="H277" s="321">
        <v>478.41666666666669</v>
      </c>
      <c r="I277" s="321">
        <v>483.18333333333334</v>
      </c>
      <c r="J277" s="321">
        <v>486.41666666666669</v>
      </c>
      <c r="K277" s="320">
        <v>479.95</v>
      </c>
      <c r="L277" s="320">
        <v>471.95</v>
      </c>
      <c r="M277" s="320">
        <v>0.62031999999999998</v>
      </c>
      <c r="N277" s="1"/>
      <c r="O277" s="1"/>
    </row>
    <row r="278" spans="1:15" ht="12.75" customHeight="1">
      <c r="A278" s="30">
        <v>268</v>
      </c>
      <c r="B278" s="334" t="s">
        <v>435</v>
      </c>
      <c r="C278" s="320">
        <v>50.15</v>
      </c>
      <c r="D278" s="321">
        <v>50.516666666666673</v>
      </c>
      <c r="E278" s="321">
        <v>49.383333333333347</v>
      </c>
      <c r="F278" s="321">
        <v>48.616666666666674</v>
      </c>
      <c r="G278" s="321">
        <v>47.483333333333348</v>
      </c>
      <c r="H278" s="321">
        <v>51.283333333333346</v>
      </c>
      <c r="I278" s="321">
        <v>52.416666666666671</v>
      </c>
      <c r="J278" s="321">
        <v>53.183333333333344</v>
      </c>
      <c r="K278" s="320">
        <v>51.65</v>
      </c>
      <c r="L278" s="320">
        <v>49.75</v>
      </c>
      <c r="M278" s="320">
        <v>32.159950000000002</v>
      </c>
      <c r="N278" s="1"/>
      <c r="O278" s="1"/>
    </row>
    <row r="279" spans="1:15" ht="12.75" customHeight="1">
      <c r="A279" s="30">
        <v>269</v>
      </c>
      <c r="B279" s="334" t="s">
        <v>437</v>
      </c>
      <c r="C279" s="320">
        <v>399.75</v>
      </c>
      <c r="D279" s="321">
        <v>400.81666666666666</v>
      </c>
      <c r="E279" s="321">
        <v>397.93333333333334</v>
      </c>
      <c r="F279" s="321">
        <v>396.11666666666667</v>
      </c>
      <c r="G279" s="321">
        <v>393.23333333333335</v>
      </c>
      <c r="H279" s="321">
        <v>402.63333333333333</v>
      </c>
      <c r="I279" s="321">
        <v>405.51666666666665</v>
      </c>
      <c r="J279" s="321">
        <v>407.33333333333331</v>
      </c>
      <c r="K279" s="320">
        <v>403.7</v>
      </c>
      <c r="L279" s="320">
        <v>399</v>
      </c>
      <c r="M279" s="320">
        <v>1.10714</v>
      </c>
      <c r="N279" s="1"/>
      <c r="O279" s="1"/>
    </row>
    <row r="280" spans="1:15" ht="12.75" customHeight="1">
      <c r="A280" s="30">
        <v>270</v>
      </c>
      <c r="B280" s="334" t="s">
        <v>427</v>
      </c>
      <c r="C280" s="320">
        <v>1208.8</v>
      </c>
      <c r="D280" s="321">
        <v>1213.2833333333335</v>
      </c>
      <c r="E280" s="321">
        <v>1192.5666666666671</v>
      </c>
      <c r="F280" s="321">
        <v>1176.3333333333335</v>
      </c>
      <c r="G280" s="321">
        <v>1155.616666666667</v>
      </c>
      <c r="H280" s="321">
        <v>1229.5166666666671</v>
      </c>
      <c r="I280" s="321">
        <v>1250.2333333333338</v>
      </c>
      <c r="J280" s="321">
        <v>1266.4666666666672</v>
      </c>
      <c r="K280" s="320">
        <v>1234</v>
      </c>
      <c r="L280" s="320">
        <v>1197.05</v>
      </c>
      <c r="M280" s="320">
        <v>1.2573300000000001</v>
      </c>
      <c r="N280" s="1"/>
      <c r="O280" s="1"/>
    </row>
    <row r="281" spans="1:15" ht="12.75" customHeight="1">
      <c r="A281" s="30">
        <v>271</v>
      </c>
      <c r="B281" s="334" t="s">
        <v>428</v>
      </c>
      <c r="C281" s="320">
        <v>277.95</v>
      </c>
      <c r="D281" s="321">
        <v>276.88333333333333</v>
      </c>
      <c r="E281" s="321">
        <v>274.96666666666664</v>
      </c>
      <c r="F281" s="321">
        <v>271.98333333333329</v>
      </c>
      <c r="G281" s="321">
        <v>270.06666666666661</v>
      </c>
      <c r="H281" s="321">
        <v>279.86666666666667</v>
      </c>
      <c r="I281" s="321">
        <v>281.78333333333342</v>
      </c>
      <c r="J281" s="321">
        <v>284.76666666666671</v>
      </c>
      <c r="K281" s="320">
        <v>278.8</v>
      </c>
      <c r="L281" s="320">
        <v>273.89999999999998</v>
      </c>
      <c r="M281" s="320">
        <v>1.3893899999999999</v>
      </c>
      <c r="N281" s="1"/>
      <c r="O281" s="1"/>
    </row>
    <row r="282" spans="1:15" ht="12.75" customHeight="1">
      <c r="A282" s="30">
        <v>272</v>
      </c>
      <c r="B282" s="334" t="s">
        <v>141</v>
      </c>
      <c r="C282" s="320">
        <v>1760.85</v>
      </c>
      <c r="D282" s="321">
        <v>1752.7833333333335</v>
      </c>
      <c r="E282" s="321">
        <v>1732.116666666667</v>
      </c>
      <c r="F282" s="321">
        <v>1703.3833333333334</v>
      </c>
      <c r="G282" s="321">
        <v>1682.7166666666669</v>
      </c>
      <c r="H282" s="321">
        <v>1781.5166666666671</v>
      </c>
      <c r="I282" s="321">
        <v>1802.1833333333336</v>
      </c>
      <c r="J282" s="321">
        <v>1830.9166666666672</v>
      </c>
      <c r="K282" s="320">
        <v>1773.45</v>
      </c>
      <c r="L282" s="320">
        <v>1724.05</v>
      </c>
      <c r="M282" s="320">
        <v>27.306909999999998</v>
      </c>
      <c r="N282" s="1"/>
      <c r="O282" s="1"/>
    </row>
    <row r="283" spans="1:15" ht="12.75" customHeight="1">
      <c r="A283" s="30">
        <v>273</v>
      </c>
      <c r="B283" s="334" t="s">
        <v>429</v>
      </c>
      <c r="C283" s="320">
        <v>545.20000000000005</v>
      </c>
      <c r="D283" s="321">
        <v>546.43333333333339</v>
      </c>
      <c r="E283" s="321">
        <v>540.26666666666677</v>
      </c>
      <c r="F283" s="321">
        <v>535.33333333333337</v>
      </c>
      <c r="G283" s="321">
        <v>529.16666666666674</v>
      </c>
      <c r="H283" s="321">
        <v>551.36666666666679</v>
      </c>
      <c r="I283" s="321">
        <v>557.5333333333333</v>
      </c>
      <c r="J283" s="321">
        <v>562.46666666666681</v>
      </c>
      <c r="K283" s="320">
        <v>552.6</v>
      </c>
      <c r="L283" s="320">
        <v>541.5</v>
      </c>
      <c r="M283" s="320">
        <v>7.4692499999999997</v>
      </c>
      <c r="N283" s="1"/>
      <c r="O283" s="1"/>
    </row>
    <row r="284" spans="1:15" ht="12.75" customHeight="1">
      <c r="A284" s="30">
        <v>274</v>
      </c>
      <c r="B284" s="334" t="s">
        <v>426</v>
      </c>
      <c r="C284" s="320">
        <v>653.79999999999995</v>
      </c>
      <c r="D284" s="321">
        <v>654.2166666666667</v>
      </c>
      <c r="E284" s="321">
        <v>645.43333333333339</v>
      </c>
      <c r="F284" s="321">
        <v>637.06666666666672</v>
      </c>
      <c r="G284" s="321">
        <v>628.28333333333342</v>
      </c>
      <c r="H284" s="321">
        <v>662.58333333333337</v>
      </c>
      <c r="I284" s="321">
        <v>671.36666666666667</v>
      </c>
      <c r="J284" s="321">
        <v>679.73333333333335</v>
      </c>
      <c r="K284" s="320">
        <v>663</v>
      </c>
      <c r="L284" s="320">
        <v>645.85</v>
      </c>
      <c r="M284" s="320">
        <v>5.1344200000000004</v>
      </c>
      <c r="N284" s="1"/>
      <c r="O284" s="1"/>
    </row>
    <row r="285" spans="1:15" ht="12.75" customHeight="1">
      <c r="A285" s="30">
        <v>275</v>
      </c>
      <c r="B285" s="334" t="s">
        <v>430</v>
      </c>
      <c r="C285" s="320">
        <v>246</v>
      </c>
      <c r="D285" s="321">
        <v>246.79999999999998</v>
      </c>
      <c r="E285" s="321">
        <v>242.94999999999996</v>
      </c>
      <c r="F285" s="321">
        <v>239.89999999999998</v>
      </c>
      <c r="G285" s="321">
        <v>236.04999999999995</v>
      </c>
      <c r="H285" s="321">
        <v>249.84999999999997</v>
      </c>
      <c r="I285" s="321">
        <v>253.7</v>
      </c>
      <c r="J285" s="321">
        <v>256.75</v>
      </c>
      <c r="K285" s="320">
        <v>250.65</v>
      </c>
      <c r="L285" s="320">
        <v>243.75</v>
      </c>
      <c r="M285" s="320">
        <v>4.0181899999999997</v>
      </c>
      <c r="N285" s="1"/>
      <c r="O285" s="1"/>
    </row>
    <row r="286" spans="1:15" ht="12.75" customHeight="1">
      <c r="A286" s="30">
        <v>276</v>
      </c>
      <c r="B286" s="334" t="s">
        <v>431</v>
      </c>
      <c r="C286" s="320">
        <v>1370.95</v>
      </c>
      <c r="D286" s="321">
        <v>1383.8000000000002</v>
      </c>
      <c r="E286" s="321">
        <v>1352.7000000000003</v>
      </c>
      <c r="F286" s="321">
        <v>1334.45</v>
      </c>
      <c r="G286" s="321">
        <v>1303.3500000000001</v>
      </c>
      <c r="H286" s="321">
        <v>1402.0500000000004</v>
      </c>
      <c r="I286" s="321">
        <v>1433.1500000000003</v>
      </c>
      <c r="J286" s="321">
        <v>1451.4000000000005</v>
      </c>
      <c r="K286" s="320">
        <v>1414.9</v>
      </c>
      <c r="L286" s="320">
        <v>1365.55</v>
      </c>
      <c r="M286" s="320">
        <v>0.64154</v>
      </c>
      <c r="N286" s="1"/>
      <c r="O286" s="1"/>
    </row>
    <row r="287" spans="1:15" ht="12.75" customHeight="1">
      <c r="A287" s="30">
        <v>277</v>
      </c>
      <c r="B287" s="334" t="s">
        <v>436</v>
      </c>
      <c r="C287" s="320">
        <v>596.79999999999995</v>
      </c>
      <c r="D287" s="321">
        <v>599.75</v>
      </c>
      <c r="E287" s="321">
        <v>590.29999999999995</v>
      </c>
      <c r="F287" s="321">
        <v>583.79999999999995</v>
      </c>
      <c r="G287" s="321">
        <v>574.34999999999991</v>
      </c>
      <c r="H287" s="321">
        <v>606.25</v>
      </c>
      <c r="I287" s="321">
        <v>615.70000000000005</v>
      </c>
      <c r="J287" s="321">
        <v>622.20000000000005</v>
      </c>
      <c r="K287" s="320">
        <v>609.20000000000005</v>
      </c>
      <c r="L287" s="320">
        <v>593.25</v>
      </c>
      <c r="M287" s="320">
        <v>0.92934000000000005</v>
      </c>
      <c r="N287" s="1"/>
      <c r="O287" s="1"/>
    </row>
    <row r="288" spans="1:15" ht="12.75" customHeight="1">
      <c r="A288" s="30">
        <v>278</v>
      </c>
      <c r="B288" s="334" t="s">
        <v>142</v>
      </c>
      <c r="C288" s="320">
        <v>88.45</v>
      </c>
      <c r="D288" s="321">
        <v>86.616666666666674</v>
      </c>
      <c r="E288" s="321">
        <v>82.983333333333348</v>
      </c>
      <c r="F288" s="321">
        <v>77.51666666666668</v>
      </c>
      <c r="G288" s="321">
        <v>73.883333333333354</v>
      </c>
      <c r="H288" s="321">
        <v>92.083333333333343</v>
      </c>
      <c r="I288" s="321">
        <v>95.716666666666669</v>
      </c>
      <c r="J288" s="321">
        <v>101.18333333333334</v>
      </c>
      <c r="K288" s="320">
        <v>90.25</v>
      </c>
      <c r="L288" s="320">
        <v>81.150000000000006</v>
      </c>
      <c r="M288" s="320">
        <v>455.05466999999999</v>
      </c>
      <c r="N288" s="1"/>
      <c r="O288" s="1"/>
    </row>
    <row r="289" spans="1:15" ht="12.75" customHeight="1">
      <c r="A289" s="30">
        <v>279</v>
      </c>
      <c r="B289" s="334" t="s">
        <v>143</v>
      </c>
      <c r="C289" s="320">
        <v>2780.55</v>
      </c>
      <c r="D289" s="321">
        <v>2785.15</v>
      </c>
      <c r="E289" s="321">
        <v>2750.3500000000004</v>
      </c>
      <c r="F289" s="321">
        <v>2720.15</v>
      </c>
      <c r="G289" s="321">
        <v>2685.3500000000004</v>
      </c>
      <c r="H289" s="321">
        <v>2815.3500000000004</v>
      </c>
      <c r="I289" s="321">
        <v>2850.1500000000005</v>
      </c>
      <c r="J289" s="321">
        <v>2880.3500000000004</v>
      </c>
      <c r="K289" s="320">
        <v>2819.95</v>
      </c>
      <c r="L289" s="320">
        <v>2754.95</v>
      </c>
      <c r="M289" s="320">
        <v>3.1261999999999999</v>
      </c>
      <c r="N289" s="1"/>
      <c r="O289" s="1"/>
    </row>
    <row r="290" spans="1:15" ht="12.75" customHeight="1">
      <c r="A290" s="30">
        <v>280</v>
      </c>
      <c r="B290" s="334" t="s">
        <v>438</v>
      </c>
      <c r="C290" s="320">
        <v>368.6</v>
      </c>
      <c r="D290" s="321">
        <v>371.90000000000003</v>
      </c>
      <c r="E290" s="321">
        <v>359.05000000000007</v>
      </c>
      <c r="F290" s="321">
        <v>349.50000000000006</v>
      </c>
      <c r="G290" s="321">
        <v>336.65000000000009</v>
      </c>
      <c r="H290" s="321">
        <v>381.45000000000005</v>
      </c>
      <c r="I290" s="321">
        <v>394.30000000000007</v>
      </c>
      <c r="J290" s="321">
        <v>403.85</v>
      </c>
      <c r="K290" s="320">
        <v>384.75</v>
      </c>
      <c r="L290" s="320">
        <v>362.35</v>
      </c>
      <c r="M290" s="320">
        <v>3.1811500000000001</v>
      </c>
      <c r="N290" s="1"/>
      <c r="O290" s="1"/>
    </row>
    <row r="291" spans="1:15" ht="12.75" customHeight="1">
      <c r="A291" s="30">
        <v>281</v>
      </c>
      <c r="B291" s="334" t="s">
        <v>267</v>
      </c>
      <c r="C291" s="320">
        <v>611.04999999999995</v>
      </c>
      <c r="D291" s="321">
        <v>611.26666666666665</v>
      </c>
      <c r="E291" s="321">
        <v>607.7833333333333</v>
      </c>
      <c r="F291" s="321">
        <v>604.51666666666665</v>
      </c>
      <c r="G291" s="321">
        <v>601.0333333333333</v>
      </c>
      <c r="H291" s="321">
        <v>614.5333333333333</v>
      </c>
      <c r="I291" s="321">
        <v>618.01666666666665</v>
      </c>
      <c r="J291" s="321">
        <v>621.2833333333333</v>
      </c>
      <c r="K291" s="320">
        <v>614.75</v>
      </c>
      <c r="L291" s="320">
        <v>608</v>
      </c>
      <c r="M291" s="320">
        <v>8.7417999999999996</v>
      </c>
      <c r="N291" s="1"/>
      <c r="O291" s="1"/>
    </row>
    <row r="292" spans="1:15" ht="12.75" customHeight="1">
      <c r="A292" s="30">
        <v>282</v>
      </c>
      <c r="B292" s="334" t="s">
        <v>439</v>
      </c>
      <c r="C292" s="320">
        <v>9802.4</v>
      </c>
      <c r="D292" s="321">
        <v>9780.5333333333347</v>
      </c>
      <c r="E292" s="321">
        <v>9696.0666666666693</v>
      </c>
      <c r="F292" s="321">
        <v>9589.7333333333354</v>
      </c>
      <c r="G292" s="321">
        <v>9505.2666666666701</v>
      </c>
      <c r="H292" s="321">
        <v>9886.8666666666686</v>
      </c>
      <c r="I292" s="321">
        <v>9971.3333333333321</v>
      </c>
      <c r="J292" s="321">
        <v>10077.666666666668</v>
      </c>
      <c r="K292" s="320">
        <v>9865</v>
      </c>
      <c r="L292" s="320">
        <v>9674.2000000000007</v>
      </c>
      <c r="M292" s="320">
        <v>2.3019999999999999E-2</v>
      </c>
      <c r="N292" s="1"/>
      <c r="O292" s="1"/>
    </row>
    <row r="293" spans="1:15" ht="12.75" customHeight="1">
      <c r="A293" s="30">
        <v>283</v>
      </c>
      <c r="B293" s="334" t="s">
        <v>440</v>
      </c>
      <c r="C293" s="320">
        <v>65.7</v>
      </c>
      <c r="D293" s="321">
        <v>65.833333333333343</v>
      </c>
      <c r="E293" s="321">
        <v>65.01666666666668</v>
      </c>
      <c r="F293" s="321">
        <v>64.333333333333343</v>
      </c>
      <c r="G293" s="321">
        <v>63.51666666666668</v>
      </c>
      <c r="H293" s="321">
        <v>66.51666666666668</v>
      </c>
      <c r="I293" s="321">
        <v>67.333333333333343</v>
      </c>
      <c r="J293" s="321">
        <v>68.01666666666668</v>
      </c>
      <c r="K293" s="320">
        <v>66.650000000000006</v>
      </c>
      <c r="L293" s="320">
        <v>65.150000000000006</v>
      </c>
      <c r="M293" s="320">
        <v>33.339280000000002</v>
      </c>
      <c r="N293" s="1"/>
      <c r="O293" s="1"/>
    </row>
    <row r="294" spans="1:15" ht="12.75" customHeight="1">
      <c r="A294" s="30">
        <v>284</v>
      </c>
      <c r="B294" s="334" t="s">
        <v>144</v>
      </c>
      <c r="C294" s="320">
        <v>382.3</v>
      </c>
      <c r="D294" s="321">
        <v>380.90000000000003</v>
      </c>
      <c r="E294" s="321">
        <v>377.90000000000009</v>
      </c>
      <c r="F294" s="321">
        <v>373.50000000000006</v>
      </c>
      <c r="G294" s="321">
        <v>370.50000000000011</v>
      </c>
      <c r="H294" s="321">
        <v>385.30000000000007</v>
      </c>
      <c r="I294" s="321">
        <v>388.29999999999995</v>
      </c>
      <c r="J294" s="321">
        <v>392.70000000000005</v>
      </c>
      <c r="K294" s="320">
        <v>383.9</v>
      </c>
      <c r="L294" s="320">
        <v>376.5</v>
      </c>
      <c r="M294" s="320">
        <v>17.86544</v>
      </c>
      <c r="N294" s="1"/>
      <c r="O294" s="1"/>
    </row>
    <row r="295" spans="1:15" ht="12.75" customHeight="1">
      <c r="A295" s="30">
        <v>285</v>
      </c>
      <c r="B295" s="334" t="s">
        <v>441</v>
      </c>
      <c r="C295" s="320">
        <v>3525.85</v>
      </c>
      <c r="D295" s="321">
        <v>3550.7166666666672</v>
      </c>
      <c r="E295" s="321">
        <v>3481.4333333333343</v>
      </c>
      <c r="F295" s="321">
        <v>3437.0166666666673</v>
      </c>
      <c r="G295" s="321">
        <v>3367.7333333333345</v>
      </c>
      <c r="H295" s="321">
        <v>3595.1333333333341</v>
      </c>
      <c r="I295" s="321">
        <v>3664.416666666667</v>
      </c>
      <c r="J295" s="321">
        <v>3708.8333333333339</v>
      </c>
      <c r="K295" s="320">
        <v>3620</v>
      </c>
      <c r="L295" s="320">
        <v>3506.3</v>
      </c>
      <c r="M295" s="320">
        <v>1.74072</v>
      </c>
      <c r="N295" s="1"/>
      <c r="O295" s="1"/>
    </row>
    <row r="296" spans="1:15" ht="12.75" customHeight="1">
      <c r="A296" s="30">
        <v>286</v>
      </c>
      <c r="B296" s="334" t="s">
        <v>838</v>
      </c>
      <c r="C296" s="320">
        <v>1022.5</v>
      </c>
      <c r="D296" s="321">
        <v>1014.8333333333334</v>
      </c>
      <c r="E296" s="321">
        <v>987.66666666666674</v>
      </c>
      <c r="F296" s="321">
        <v>952.83333333333337</v>
      </c>
      <c r="G296" s="321">
        <v>925.66666666666674</v>
      </c>
      <c r="H296" s="321">
        <v>1049.6666666666667</v>
      </c>
      <c r="I296" s="321">
        <v>1076.8333333333335</v>
      </c>
      <c r="J296" s="321">
        <v>1111.6666666666667</v>
      </c>
      <c r="K296" s="320">
        <v>1042</v>
      </c>
      <c r="L296" s="320">
        <v>980</v>
      </c>
      <c r="M296" s="320">
        <v>3.66126</v>
      </c>
      <c r="N296" s="1"/>
      <c r="O296" s="1"/>
    </row>
    <row r="297" spans="1:15" ht="12.75" customHeight="1">
      <c r="A297" s="30">
        <v>287</v>
      </c>
      <c r="B297" s="334" t="s">
        <v>145</v>
      </c>
      <c r="C297" s="320">
        <v>1714.5</v>
      </c>
      <c r="D297" s="321">
        <v>1713.4333333333334</v>
      </c>
      <c r="E297" s="321">
        <v>1701.0666666666668</v>
      </c>
      <c r="F297" s="321">
        <v>1687.6333333333334</v>
      </c>
      <c r="G297" s="321">
        <v>1675.2666666666669</v>
      </c>
      <c r="H297" s="321">
        <v>1726.8666666666668</v>
      </c>
      <c r="I297" s="321">
        <v>1739.2333333333336</v>
      </c>
      <c r="J297" s="321">
        <v>1752.6666666666667</v>
      </c>
      <c r="K297" s="320">
        <v>1725.8</v>
      </c>
      <c r="L297" s="320">
        <v>1700</v>
      </c>
      <c r="M297" s="320">
        <v>17.974889999999998</v>
      </c>
      <c r="N297" s="1"/>
      <c r="O297" s="1"/>
    </row>
    <row r="298" spans="1:15" ht="12.75" customHeight="1">
      <c r="A298" s="30">
        <v>288</v>
      </c>
      <c r="B298" s="334" t="s">
        <v>146</v>
      </c>
      <c r="C298" s="320">
        <v>5076.95</v>
      </c>
      <c r="D298" s="321">
        <v>5106.0333333333328</v>
      </c>
      <c r="E298" s="321">
        <v>4962.1166666666659</v>
      </c>
      <c r="F298" s="321">
        <v>4847.2833333333328</v>
      </c>
      <c r="G298" s="321">
        <v>4703.3666666666659</v>
      </c>
      <c r="H298" s="321">
        <v>5220.8666666666659</v>
      </c>
      <c r="I298" s="321">
        <v>5364.7833333333338</v>
      </c>
      <c r="J298" s="321">
        <v>5479.6166666666659</v>
      </c>
      <c r="K298" s="320">
        <v>5249.95</v>
      </c>
      <c r="L298" s="320">
        <v>4991.2</v>
      </c>
      <c r="M298" s="320">
        <v>20.077380000000002</v>
      </c>
      <c r="N298" s="1"/>
      <c r="O298" s="1"/>
    </row>
    <row r="299" spans="1:15" ht="12.75" customHeight="1">
      <c r="A299" s="30">
        <v>289</v>
      </c>
      <c r="B299" s="334" t="s">
        <v>147</v>
      </c>
      <c r="C299" s="320">
        <v>4244.3</v>
      </c>
      <c r="D299" s="321">
        <v>4233.9833333333336</v>
      </c>
      <c r="E299" s="321">
        <v>4190.3666666666668</v>
      </c>
      <c r="F299" s="321">
        <v>4136.4333333333334</v>
      </c>
      <c r="G299" s="321">
        <v>4092.8166666666666</v>
      </c>
      <c r="H299" s="321">
        <v>4287.916666666667</v>
      </c>
      <c r="I299" s="321">
        <v>4331.5333333333338</v>
      </c>
      <c r="J299" s="321">
        <v>4385.4666666666672</v>
      </c>
      <c r="K299" s="320">
        <v>4277.6000000000004</v>
      </c>
      <c r="L299" s="320">
        <v>4180.05</v>
      </c>
      <c r="M299" s="320">
        <v>2.3558500000000002</v>
      </c>
      <c r="N299" s="1"/>
      <c r="O299" s="1"/>
    </row>
    <row r="300" spans="1:15" ht="12.75" customHeight="1">
      <c r="A300" s="30">
        <v>290</v>
      </c>
      <c r="B300" s="334" t="s">
        <v>148</v>
      </c>
      <c r="C300" s="320">
        <v>782.45</v>
      </c>
      <c r="D300" s="321">
        <v>779.15</v>
      </c>
      <c r="E300" s="321">
        <v>772.3</v>
      </c>
      <c r="F300" s="321">
        <v>762.15</v>
      </c>
      <c r="G300" s="321">
        <v>755.3</v>
      </c>
      <c r="H300" s="321">
        <v>789.3</v>
      </c>
      <c r="I300" s="321">
        <v>796.15000000000009</v>
      </c>
      <c r="J300" s="321">
        <v>806.3</v>
      </c>
      <c r="K300" s="320">
        <v>786</v>
      </c>
      <c r="L300" s="320">
        <v>769</v>
      </c>
      <c r="M300" s="320">
        <v>9.3600899999999996</v>
      </c>
      <c r="N300" s="1"/>
      <c r="O300" s="1"/>
    </row>
    <row r="301" spans="1:15" ht="12.75" customHeight="1">
      <c r="A301" s="30">
        <v>291</v>
      </c>
      <c r="B301" s="334" t="s">
        <v>442</v>
      </c>
      <c r="C301" s="320">
        <v>2419.6999999999998</v>
      </c>
      <c r="D301" s="321">
        <v>2423.2333333333331</v>
      </c>
      <c r="E301" s="321">
        <v>2398.4666666666662</v>
      </c>
      <c r="F301" s="321">
        <v>2377.2333333333331</v>
      </c>
      <c r="G301" s="321">
        <v>2352.4666666666662</v>
      </c>
      <c r="H301" s="321">
        <v>2444.4666666666662</v>
      </c>
      <c r="I301" s="321">
        <v>2469.2333333333336</v>
      </c>
      <c r="J301" s="321">
        <v>2490.4666666666662</v>
      </c>
      <c r="K301" s="320">
        <v>2448</v>
      </c>
      <c r="L301" s="320">
        <v>2402</v>
      </c>
      <c r="M301" s="320">
        <v>0.42847000000000002</v>
      </c>
      <c r="N301" s="1"/>
      <c r="O301" s="1"/>
    </row>
    <row r="302" spans="1:15" ht="12.75" customHeight="1">
      <c r="A302" s="30">
        <v>292</v>
      </c>
      <c r="B302" s="334" t="s">
        <v>839</v>
      </c>
      <c r="C302" s="320">
        <v>430.7</v>
      </c>
      <c r="D302" s="321">
        <v>431.06666666666666</v>
      </c>
      <c r="E302" s="321">
        <v>425.63333333333333</v>
      </c>
      <c r="F302" s="321">
        <v>420.56666666666666</v>
      </c>
      <c r="G302" s="321">
        <v>415.13333333333333</v>
      </c>
      <c r="H302" s="321">
        <v>436.13333333333333</v>
      </c>
      <c r="I302" s="321">
        <v>441.56666666666661</v>
      </c>
      <c r="J302" s="321">
        <v>446.63333333333333</v>
      </c>
      <c r="K302" s="320">
        <v>436.5</v>
      </c>
      <c r="L302" s="320">
        <v>426</v>
      </c>
      <c r="M302" s="320">
        <v>5.4154600000000004</v>
      </c>
      <c r="N302" s="1"/>
      <c r="O302" s="1"/>
    </row>
    <row r="303" spans="1:15" ht="12.75" customHeight="1">
      <c r="A303" s="30">
        <v>293</v>
      </c>
      <c r="B303" s="334" t="s">
        <v>149</v>
      </c>
      <c r="C303" s="320">
        <v>911</v>
      </c>
      <c r="D303" s="321">
        <v>901.91666666666663</v>
      </c>
      <c r="E303" s="321">
        <v>889.83333333333326</v>
      </c>
      <c r="F303" s="321">
        <v>868.66666666666663</v>
      </c>
      <c r="G303" s="321">
        <v>856.58333333333326</v>
      </c>
      <c r="H303" s="321">
        <v>923.08333333333326</v>
      </c>
      <c r="I303" s="321">
        <v>935.16666666666652</v>
      </c>
      <c r="J303" s="321">
        <v>956.33333333333326</v>
      </c>
      <c r="K303" s="320">
        <v>914</v>
      </c>
      <c r="L303" s="320">
        <v>880.75</v>
      </c>
      <c r="M303" s="320">
        <v>32.06906</v>
      </c>
      <c r="N303" s="1"/>
      <c r="O303" s="1"/>
    </row>
    <row r="304" spans="1:15" ht="12.75" customHeight="1">
      <c r="A304" s="30">
        <v>294</v>
      </c>
      <c r="B304" s="334" t="s">
        <v>150</v>
      </c>
      <c r="C304" s="320">
        <v>179.7</v>
      </c>
      <c r="D304" s="321">
        <v>179.29999999999998</v>
      </c>
      <c r="E304" s="321">
        <v>176.89999999999998</v>
      </c>
      <c r="F304" s="321">
        <v>174.1</v>
      </c>
      <c r="G304" s="321">
        <v>171.7</v>
      </c>
      <c r="H304" s="321">
        <v>182.09999999999997</v>
      </c>
      <c r="I304" s="321">
        <v>184.5</v>
      </c>
      <c r="J304" s="321">
        <v>187.29999999999995</v>
      </c>
      <c r="K304" s="320">
        <v>181.7</v>
      </c>
      <c r="L304" s="320">
        <v>176.5</v>
      </c>
      <c r="M304" s="320">
        <v>30.868590000000001</v>
      </c>
      <c r="N304" s="1"/>
      <c r="O304" s="1"/>
    </row>
    <row r="305" spans="1:15" ht="12.75" customHeight="1">
      <c r="A305" s="30">
        <v>295</v>
      </c>
      <c r="B305" s="334" t="s">
        <v>316</v>
      </c>
      <c r="C305" s="320">
        <v>18.3</v>
      </c>
      <c r="D305" s="321">
        <v>18.383333333333336</v>
      </c>
      <c r="E305" s="321">
        <v>18.166666666666671</v>
      </c>
      <c r="F305" s="321">
        <v>18.033333333333335</v>
      </c>
      <c r="G305" s="321">
        <v>17.81666666666667</v>
      </c>
      <c r="H305" s="321">
        <v>18.516666666666673</v>
      </c>
      <c r="I305" s="321">
        <v>18.733333333333334</v>
      </c>
      <c r="J305" s="321">
        <v>18.866666666666674</v>
      </c>
      <c r="K305" s="320">
        <v>18.600000000000001</v>
      </c>
      <c r="L305" s="320">
        <v>18.25</v>
      </c>
      <c r="M305" s="320">
        <v>19.125219999999999</v>
      </c>
      <c r="N305" s="1"/>
      <c r="O305" s="1"/>
    </row>
    <row r="306" spans="1:15" ht="12.75" customHeight="1">
      <c r="A306" s="30">
        <v>296</v>
      </c>
      <c r="B306" s="334" t="s">
        <v>445</v>
      </c>
      <c r="C306" s="320">
        <v>196.1</v>
      </c>
      <c r="D306" s="321">
        <v>196.05000000000004</v>
      </c>
      <c r="E306" s="321">
        <v>192.10000000000008</v>
      </c>
      <c r="F306" s="321">
        <v>188.10000000000005</v>
      </c>
      <c r="G306" s="321">
        <v>184.15000000000009</v>
      </c>
      <c r="H306" s="321">
        <v>200.05000000000007</v>
      </c>
      <c r="I306" s="321">
        <v>204.00000000000006</v>
      </c>
      <c r="J306" s="321">
        <v>208.00000000000006</v>
      </c>
      <c r="K306" s="320">
        <v>200</v>
      </c>
      <c r="L306" s="320">
        <v>192.05</v>
      </c>
      <c r="M306" s="320">
        <v>1.67659</v>
      </c>
      <c r="N306" s="1"/>
      <c r="O306" s="1"/>
    </row>
    <row r="307" spans="1:15" ht="12.75" customHeight="1">
      <c r="A307" s="30">
        <v>297</v>
      </c>
      <c r="B307" s="334" t="s">
        <v>447</v>
      </c>
      <c r="C307" s="320">
        <v>495.65</v>
      </c>
      <c r="D307" s="321">
        <v>497.75</v>
      </c>
      <c r="E307" s="321">
        <v>487.9</v>
      </c>
      <c r="F307" s="321">
        <v>480.15</v>
      </c>
      <c r="G307" s="321">
        <v>470.29999999999995</v>
      </c>
      <c r="H307" s="321">
        <v>505.5</v>
      </c>
      <c r="I307" s="321">
        <v>515.35</v>
      </c>
      <c r="J307" s="321">
        <v>523.1</v>
      </c>
      <c r="K307" s="320">
        <v>507.6</v>
      </c>
      <c r="L307" s="320">
        <v>490</v>
      </c>
      <c r="M307" s="320">
        <v>0.58667000000000002</v>
      </c>
      <c r="N307" s="1"/>
      <c r="O307" s="1"/>
    </row>
    <row r="308" spans="1:15" ht="12.75" customHeight="1">
      <c r="A308" s="30">
        <v>298</v>
      </c>
      <c r="B308" s="334" t="s">
        <v>151</v>
      </c>
      <c r="C308" s="320">
        <v>121.25</v>
      </c>
      <c r="D308" s="321">
        <v>119.68333333333332</v>
      </c>
      <c r="E308" s="321">
        <v>117.66666666666664</v>
      </c>
      <c r="F308" s="321">
        <v>114.08333333333331</v>
      </c>
      <c r="G308" s="321">
        <v>112.06666666666663</v>
      </c>
      <c r="H308" s="321">
        <v>123.26666666666665</v>
      </c>
      <c r="I308" s="321">
        <v>125.28333333333333</v>
      </c>
      <c r="J308" s="321">
        <v>128.86666666666667</v>
      </c>
      <c r="K308" s="320">
        <v>121.7</v>
      </c>
      <c r="L308" s="320">
        <v>116.1</v>
      </c>
      <c r="M308" s="320">
        <v>60.646039999999999</v>
      </c>
      <c r="N308" s="1"/>
      <c r="O308" s="1"/>
    </row>
    <row r="309" spans="1:15" ht="12.75" customHeight="1">
      <c r="A309" s="30">
        <v>299</v>
      </c>
      <c r="B309" s="334" t="s">
        <v>152</v>
      </c>
      <c r="C309" s="320">
        <v>518.20000000000005</v>
      </c>
      <c r="D309" s="321">
        <v>517.4</v>
      </c>
      <c r="E309" s="321">
        <v>514.34999999999991</v>
      </c>
      <c r="F309" s="321">
        <v>510.49999999999989</v>
      </c>
      <c r="G309" s="321">
        <v>507.44999999999982</v>
      </c>
      <c r="H309" s="321">
        <v>521.25</v>
      </c>
      <c r="I309" s="321">
        <v>524.29999999999995</v>
      </c>
      <c r="J309" s="321">
        <v>528.15000000000009</v>
      </c>
      <c r="K309" s="320">
        <v>520.45000000000005</v>
      </c>
      <c r="L309" s="320">
        <v>513.54999999999995</v>
      </c>
      <c r="M309" s="320">
        <v>15.15422</v>
      </c>
      <c r="N309" s="1"/>
      <c r="O309" s="1"/>
    </row>
    <row r="310" spans="1:15" ht="12.75" customHeight="1">
      <c r="A310" s="30">
        <v>300</v>
      </c>
      <c r="B310" s="334" t="s">
        <v>153</v>
      </c>
      <c r="C310" s="320">
        <v>7879.2</v>
      </c>
      <c r="D310" s="321">
        <v>7821.6833333333334</v>
      </c>
      <c r="E310" s="321">
        <v>7743.5666666666666</v>
      </c>
      <c r="F310" s="321">
        <v>7607.9333333333334</v>
      </c>
      <c r="G310" s="321">
        <v>7529.8166666666666</v>
      </c>
      <c r="H310" s="321">
        <v>7957.3166666666666</v>
      </c>
      <c r="I310" s="321">
        <v>8035.4333333333334</v>
      </c>
      <c r="J310" s="321">
        <v>8171.0666666666666</v>
      </c>
      <c r="K310" s="320">
        <v>7899.8</v>
      </c>
      <c r="L310" s="320">
        <v>7686.05</v>
      </c>
      <c r="M310" s="320">
        <v>7.7270799999999999</v>
      </c>
      <c r="N310" s="1"/>
      <c r="O310" s="1"/>
    </row>
    <row r="311" spans="1:15" ht="12.75" customHeight="1">
      <c r="A311" s="30">
        <v>301</v>
      </c>
      <c r="B311" s="334" t="s">
        <v>840</v>
      </c>
      <c r="C311" s="320">
        <v>2826.6</v>
      </c>
      <c r="D311" s="321">
        <v>2836.4666666666667</v>
      </c>
      <c r="E311" s="321">
        <v>2800.1333333333332</v>
      </c>
      <c r="F311" s="321">
        <v>2773.6666666666665</v>
      </c>
      <c r="G311" s="321">
        <v>2737.333333333333</v>
      </c>
      <c r="H311" s="321">
        <v>2862.9333333333334</v>
      </c>
      <c r="I311" s="321">
        <v>2899.2666666666664</v>
      </c>
      <c r="J311" s="321">
        <v>2925.7333333333336</v>
      </c>
      <c r="K311" s="320">
        <v>2872.8</v>
      </c>
      <c r="L311" s="320">
        <v>2810</v>
      </c>
      <c r="M311" s="320">
        <v>0.88944000000000001</v>
      </c>
      <c r="N311" s="1"/>
      <c r="O311" s="1"/>
    </row>
    <row r="312" spans="1:15" ht="12.75" customHeight="1">
      <c r="A312" s="30">
        <v>302</v>
      </c>
      <c r="B312" s="334" t="s">
        <v>449</v>
      </c>
      <c r="C312" s="320">
        <v>421.5</v>
      </c>
      <c r="D312" s="321">
        <v>420.34999999999997</v>
      </c>
      <c r="E312" s="321">
        <v>408.69999999999993</v>
      </c>
      <c r="F312" s="321">
        <v>395.9</v>
      </c>
      <c r="G312" s="321">
        <v>384.24999999999994</v>
      </c>
      <c r="H312" s="321">
        <v>433.14999999999992</v>
      </c>
      <c r="I312" s="321">
        <v>444.7999999999999</v>
      </c>
      <c r="J312" s="321">
        <v>457.59999999999991</v>
      </c>
      <c r="K312" s="320">
        <v>432</v>
      </c>
      <c r="L312" s="320">
        <v>407.55</v>
      </c>
      <c r="M312" s="320">
        <v>57.457529999999998</v>
      </c>
      <c r="N312" s="1"/>
      <c r="O312" s="1"/>
    </row>
    <row r="313" spans="1:15" ht="12.75" customHeight="1">
      <c r="A313" s="30">
        <v>303</v>
      </c>
      <c r="B313" s="334" t="s">
        <v>450</v>
      </c>
      <c r="C313" s="320">
        <v>327.5</v>
      </c>
      <c r="D313" s="321">
        <v>325.95</v>
      </c>
      <c r="E313" s="321">
        <v>319.09999999999997</v>
      </c>
      <c r="F313" s="321">
        <v>310.7</v>
      </c>
      <c r="G313" s="321">
        <v>303.84999999999997</v>
      </c>
      <c r="H313" s="321">
        <v>334.34999999999997</v>
      </c>
      <c r="I313" s="321">
        <v>341.2</v>
      </c>
      <c r="J313" s="321">
        <v>349.59999999999997</v>
      </c>
      <c r="K313" s="320">
        <v>332.8</v>
      </c>
      <c r="L313" s="320">
        <v>317.55</v>
      </c>
      <c r="M313" s="320">
        <v>23.249600000000001</v>
      </c>
      <c r="N313" s="1"/>
      <c r="O313" s="1"/>
    </row>
    <row r="314" spans="1:15" ht="12.75" customHeight="1">
      <c r="A314" s="30">
        <v>304</v>
      </c>
      <c r="B314" s="334" t="s">
        <v>154</v>
      </c>
      <c r="C314" s="320">
        <v>871.15</v>
      </c>
      <c r="D314" s="321">
        <v>872.7166666666667</v>
      </c>
      <c r="E314" s="321">
        <v>864.43333333333339</v>
      </c>
      <c r="F314" s="321">
        <v>857.7166666666667</v>
      </c>
      <c r="G314" s="321">
        <v>849.43333333333339</v>
      </c>
      <c r="H314" s="321">
        <v>879.43333333333339</v>
      </c>
      <c r="I314" s="321">
        <v>887.7166666666667</v>
      </c>
      <c r="J314" s="321">
        <v>894.43333333333339</v>
      </c>
      <c r="K314" s="320">
        <v>881</v>
      </c>
      <c r="L314" s="320">
        <v>866</v>
      </c>
      <c r="M314" s="320">
        <v>9.60928</v>
      </c>
      <c r="N314" s="1"/>
      <c r="O314" s="1"/>
    </row>
    <row r="315" spans="1:15" ht="12.75" customHeight="1">
      <c r="A315" s="30">
        <v>305</v>
      </c>
      <c r="B315" s="334" t="s">
        <v>455</v>
      </c>
      <c r="C315" s="320">
        <v>1387</v>
      </c>
      <c r="D315" s="321">
        <v>1378.1666666666667</v>
      </c>
      <c r="E315" s="321">
        <v>1360.8333333333335</v>
      </c>
      <c r="F315" s="321">
        <v>1334.6666666666667</v>
      </c>
      <c r="G315" s="321">
        <v>1317.3333333333335</v>
      </c>
      <c r="H315" s="321">
        <v>1404.3333333333335</v>
      </c>
      <c r="I315" s="321">
        <v>1421.666666666667</v>
      </c>
      <c r="J315" s="321">
        <v>1447.8333333333335</v>
      </c>
      <c r="K315" s="320">
        <v>1395.5</v>
      </c>
      <c r="L315" s="320">
        <v>1352</v>
      </c>
      <c r="M315" s="320">
        <v>3.6002900000000002</v>
      </c>
      <c r="N315" s="1"/>
      <c r="O315" s="1"/>
    </row>
    <row r="316" spans="1:15" ht="12.75" customHeight="1">
      <c r="A316" s="30">
        <v>306</v>
      </c>
      <c r="B316" s="334" t="s">
        <v>155</v>
      </c>
      <c r="C316" s="320">
        <v>2482</v>
      </c>
      <c r="D316" s="321">
        <v>2494.3333333333335</v>
      </c>
      <c r="E316" s="321">
        <v>2452.666666666667</v>
      </c>
      <c r="F316" s="321">
        <v>2423.3333333333335</v>
      </c>
      <c r="G316" s="321">
        <v>2381.666666666667</v>
      </c>
      <c r="H316" s="321">
        <v>2523.666666666667</v>
      </c>
      <c r="I316" s="321">
        <v>2565.3333333333339</v>
      </c>
      <c r="J316" s="321">
        <v>2594.666666666667</v>
      </c>
      <c r="K316" s="320">
        <v>2536</v>
      </c>
      <c r="L316" s="320">
        <v>2465</v>
      </c>
      <c r="M316" s="320">
        <v>1.65249</v>
      </c>
      <c r="N316" s="1"/>
      <c r="O316" s="1"/>
    </row>
    <row r="317" spans="1:15" ht="12.75" customHeight="1">
      <c r="A317" s="30">
        <v>307</v>
      </c>
      <c r="B317" s="334" t="s">
        <v>156</v>
      </c>
      <c r="C317" s="320">
        <v>747.45</v>
      </c>
      <c r="D317" s="321">
        <v>749.55000000000007</v>
      </c>
      <c r="E317" s="321">
        <v>739.30000000000018</v>
      </c>
      <c r="F317" s="321">
        <v>731.15000000000009</v>
      </c>
      <c r="G317" s="321">
        <v>720.9000000000002</v>
      </c>
      <c r="H317" s="321">
        <v>757.70000000000016</v>
      </c>
      <c r="I317" s="321">
        <v>767.94999999999993</v>
      </c>
      <c r="J317" s="321">
        <v>776.10000000000014</v>
      </c>
      <c r="K317" s="320">
        <v>759.8</v>
      </c>
      <c r="L317" s="320">
        <v>741.4</v>
      </c>
      <c r="M317" s="320">
        <v>3.9180000000000001</v>
      </c>
      <c r="N317" s="1"/>
      <c r="O317" s="1"/>
    </row>
    <row r="318" spans="1:15" ht="12.75" customHeight="1">
      <c r="A318" s="30">
        <v>308</v>
      </c>
      <c r="B318" s="334" t="s">
        <v>157</v>
      </c>
      <c r="C318" s="320">
        <v>825.55</v>
      </c>
      <c r="D318" s="321">
        <v>822.6</v>
      </c>
      <c r="E318" s="321">
        <v>816.45</v>
      </c>
      <c r="F318" s="321">
        <v>807.35</v>
      </c>
      <c r="G318" s="321">
        <v>801.2</v>
      </c>
      <c r="H318" s="321">
        <v>831.7</v>
      </c>
      <c r="I318" s="321">
        <v>837.84999999999991</v>
      </c>
      <c r="J318" s="321">
        <v>846.95</v>
      </c>
      <c r="K318" s="320">
        <v>828.75</v>
      </c>
      <c r="L318" s="320">
        <v>813.5</v>
      </c>
      <c r="M318" s="320">
        <v>2.8291200000000001</v>
      </c>
      <c r="N318" s="1"/>
      <c r="O318" s="1"/>
    </row>
    <row r="319" spans="1:15" ht="12.75" customHeight="1">
      <c r="A319" s="30">
        <v>309</v>
      </c>
      <c r="B319" s="334" t="s">
        <v>446</v>
      </c>
      <c r="C319" s="320">
        <v>258.39999999999998</v>
      </c>
      <c r="D319" s="321">
        <v>257.98333333333335</v>
      </c>
      <c r="E319" s="321">
        <v>252.9666666666667</v>
      </c>
      <c r="F319" s="321">
        <v>247.53333333333336</v>
      </c>
      <c r="G319" s="321">
        <v>242.51666666666671</v>
      </c>
      <c r="H319" s="321">
        <v>263.41666666666669</v>
      </c>
      <c r="I319" s="321">
        <v>268.43333333333334</v>
      </c>
      <c r="J319" s="321">
        <v>273.86666666666667</v>
      </c>
      <c r="K319" s="320">
        <v>263</v>
      </c>
      <c r="L319" s="320">
        <v>252.55</v>
      </c>
      <c r="M319" s="320">
        <v>4.3636900000000001</v>
      </c>
      <c r="N319" s="1"/>
      <c r="O319" s="1"/>
    </row>
    <row r="320" spans="1:15" ht="12.75" customHeight="1">
      <c r="A320" s="30">
        <v>310</v>
      </c>
      <c r="B320" s="334" t="s">
        <v>453</v>
      </c>
      <c r="C320" s="320">
        <v>201.75</v>
      </c>
      <c r="D320" s="321">
        <v>203.20000000000002</v>
      </c>
      <c r="E320" s="321">
        <v>199.40000000000003</v>
      </c>
      <c r="F320" s="321">
        <v>197.05</v>
      </c>
      <c r="G320" s="321">
        <v>193.25000000000003</v>
      </c>
      <c r="H320" s="321">
        <v>205.55000000000004</v>
      </c>
      <c r="I320" s="321">
        <v>209.35000000000005</v>
      </c>
      <c r="J320" s="321">
        <v>211.70000000000005</v>
      </c>
      <c r="K320" s="320">
        <v>207</v>
      </c>
      <c r="L320" s="320">
        <v>200.85</v>
      </c>
      <c r="M320" s="320">
        <v>4.2791300000000003</v>
      </c>
      <c r="N320" s="1"/>
      <c r="O320" s="1"/>
    </row>
    <row r="321" spans="1:15" ht="12.75" customHeight="1">
      <c r="A321" s="30">
        <v>311</v>
      </c>
      <c r="B321" s="334" t="s">
        <v>451</v>
      </c>
      <c r="C321" s="320">
        <v>258.7</v>
      </c>
      <c r="D321" s="321">
        <v>260.51666666666665</v>
      </c>
      <c r="E321" s="321">
        <v>254.48333333333329</v>
      </c>
      <c r="F321" s="321">
        <v>250.26666666666665</v>
      </c>
      <c r="G321" s="321">
        <v>244.23333333333329</v>
      </c>
      <c r="H321" s="321">
        <v>264.73333333333329</v>
      </c>
      <c r="I321" s="321">
        <v>270.76666666666659</v>
      </c>
      <c r="J321" s="321">
        <v>274.98333333333329</v>
      </c>
      <c r="K321" s="320">
        <v>266.55</v>
      </c>
      <c r="L321" s="320">
        <v>256.3</v>
      </c>
      <c r="M321" s="320">
        <v>24.226890000000001</v>
      </c>
      <c r="N321" s="1"/>
      <c r="O321" s="1"/>
    </row>
    <row r="322" spans="1:15" ht="12.75" customHeight="1">
      <c r="A322" s="30">
        <v>312</v>
      </c>
      <c r="B322" s="334" t="s">
        <v>452</v>
      </c>
      <c r="C322" s="320">
        <v>925.75</v>
      </c>
      <c r="D322" s="321">
        <v>926.88333333333333</v>
      </c>
      <c r="E322" s="321">
        <v>918.9666666666667</v>
      </c>
      <c r="F322" s="321">
        <v>912.18333333333339</v>
      </c>
      <c r="G322" s="321">
        <v>904.26666666666677</v>
      </c>
      <c r="H322" s="321">
        <v>933.66666666666663</v>
      </c>
      <c r="I322" s="321">
        <v>941.58333333333337</v>
      </c>
      <c r="J322" s="321">
        <v>948.36666666666656</v>
      </c>
      <c r="K322" s="320">
        <v>934.8</v>
      </c>
      <c r="L322" s="320">
        <v>920.1</v>
      </c>
      <c r="M322" s="320">
        <v>2.5264899999999999</v>
      </c>
      <c r="N322" s="1"/>
      <c r="O322" s="1"/>
    </row>
    <row r="323" spans="1:15" ht="12.75" customHeight="1">
      <c r="A323" s="30">
        <v>313</v>
      </c>
      <c r="B323" s="334" t="s">
        <v>158</v>
      </c>
      <c r="C323" s="320">
        <v>3737.5</v>
      </c>
      <c r="D323" s="321">
        <v>3711.2999999999997</v>
      </c>
      <c r="E323" s="321">
        <v>3679.1999999999994</v>
      </c>
      <c r="F323" s="321">
        <v>3620.8999999999996</v>
      </c>
      <c r="G323" s="321">
        <v>3588.7999999999993</v>
      </c>
      <c r="H323" s="321">
        <v>3769.5999999999995</v>
      </c>
      <c r="I323" s="321">
        <v>3801.7</v>
      </c>
      <c r="J323" s="321">
        <v>3859.9999999999995</v>
      </c>
      <c r="K323" s="320">
        <v>3743.4</v>
      </c>
      <c r="L323" s="320">
        <v>3653</v>
      </c>
      <c r="M323" s="320">
        <v>5.2238199999999999</v>
      </c>
      <c r="N323" s="1"/>
      <c r="O323" s="1"/>
    </row>
    <row r="324" spans="1:15" ht="12.75" customHeight="1">
      <c r="A324" s="30">
        <v>314</v>
      </c>
      <c r="B324" s="334" t="s">
        <v>443</v>
      </c>
      <c r="C324" s="320">
        <v>52.7</v>
      </c>
      <c r="D324" s="321">
        <v>52.95000000000001</v>
      </c>
      <c r="E324" s="321">
        <v>52.200000000000017</v>
      </c>
      <c r="F324" s="321">
        <v>51.70000000000001</v>
      </c>
      <c r="G324" s="321">
        <v>50.950000000000017</v>
      </c>
      <c r="H324" s="321">
        <v>53.450000000000017</v>
      </c>
      <c r="I324" s="321">
        <v>54.2</v>
      </c>
      <c r="J324" s="321">
        <v>54.700000000000017</v>
      </c>
      <c r="K324" s="320">
        <v>53.7</v>
      </c>
      <c r="L324" s="320">
        <v>52.45</v>
      </c>
      <c r="M324" s="320">
        <v>33.541600000000003</v>
      </c>
      <c r="N324" s="1"/>
      <c r="O324" s="1"/>
    </row>
    <row r="325" spans="1:15" ht="12.75" customHeight="1">
      <c r="A325" s="30">
        <v>315</v>
      </c>
      <c r="B325" s="334" t="s">
        <v>444</v>
      </c>
      <c r="C325" s="320">
        <v>183.75</v>
      </c>
      <c r="D325" s="321">
        <v>184.43333333333331</v>
      </c>
      <c r="E325" s="321">
        <v>181.81666666666661</v>
      </c>
      <c r="F325" s="321">
        <v>179.8833333333333</v>
      </c>
      <c r="G325" s="321">
        <v>177.26666666666659</v>
      </c>
      <c r="H325" s="321">
        <v>186.36666666666662</v>
      </c>
      <c r="I325" s="321">
        <v>188.98333333333335</v>
      </c>
      <c r="J325" s="321">
        <v>190.91666666666663</v>
      </c>
      <c r="K325" s="320">
        <v>187.05</v>
      </c>
      <c r="L325" s="320">
        <v>182.5</v>
      </c>
      <c r="M325" s="320">
        <v>3.7582399999999998</v>
      </c>
      <c r="N325" s="1"/>
      <c r="O325" s="1"/>
    </row>
    <row r="326" spans="1:15" ht="12.75" customHeight="1">
      <c r="A326" s="30">
        <v>316</v>
      </c>
      <c r="B326" s="334" t="s">
        <v>454</v>
      </c>
      <c r="C326" s="320">
        <v>897</v>
      </c>
      <c r="D326" s="321">
        <v>906.58333333333337</v>
      </c>
      <c r="E326" s="321">
        <v>885.26666666666677</v>
      </c>
      <c r="F326" s="321">
        <v>873.53333333333342</v>
      </c>
      <c r="G326" s="321">
        <v>852.21666666666681</v>
      </c>
      <c r="H326" s="321">
        <v>918.31666666666672</v>
      </c>
      <c r="I326" s="321">
        <v>939.63333333333333</v>
      </c>
      <c r="J326" s="321">
        <v>951.36666666666667</v>
      </c>
      <c r="K326" s="320">
        <v>927.9</v>
      </c>
      <c r="L326" s="320">
        <v>894.85</v>
      </c>
      <c r="M326" s="320">
        <v>2.6633100000000001</v>
      </c>
      <c r="N326" s="1"/>
      <c r="O326" s="1"/>
    </row>
    <row r="327" spans="1:15" ht="12.75" customHeight="1">
      <c r="A327" s="30">
        <v>317</v>
      </c>
      <c r="B327" s="334" t="s">
        <v>160</v>
      </c>
      <c r="C327" s="320">
        <v>2900.75</v>
      </c>
      <c r="D327" s="321">
        <v>2896.9500000000003</v>
      </c>
      <c r="E327" s="321">
        <v>2864.9000000000005</v>
      </c>
      <c r="F327" s="321">
        <v>2829.05</v>
      </c>
      <c r="G327" s="321">
        <v>2797.0000000000005</v>
      </c>
      <c r="H327" s="321">
        <v>2932.8000000000006</v>
      </c>
      <c r="I327" s="321">
        <v>2964.8500000000008</v>
      </c>
      <c r="J327" s="321">
        <v>3000.7000000000007</v>
      </c>
      <c r="K327" s="320">
        <v>2929</v>
      </c>
      <c r="L327" s="320">
        <v>2861.1</v>
      </c>
      <c r="M327" s="320">
        <v>4.3842299999999996</v>
      </c>
      <c r="N327" s="1"/>
      <c r="O327" s="1"/>
    </row>
    <row r="328" spans="1:15" ht="12.75" customHeight="1">
      <c r="A328" s="30">
        <v>318</v>
      </c>
      <c r="B328" s="334" t="s">
        <v>161</v>
      </c>
      <c r="C328" s="320">
        <v>69714.8</v>
      </c>
      <c r="D328" s="321">
        <v>69224.933333333334</v>
      </c>
      <c r="E328" s="321">
        <v>68349.866666666669</v>
      </c>
      <c r="F328" s="321">
        <v>66984.933333333334</v>
      </c>
      <c r="G328" s="321">
        <v>66109.866666666669</v>
      </c>
      <c r="H328" s="321">
        <v>70589.866666666669</v>
      </c>
      <c r="I328" s="321">
        <v>71464.933333333349</v>
      </c>
      <c r="J328" s="321">
        <v>72829.866666666669</v>
      </c>
      <c r="K328" s="320">
        <v>70100</v>
      </c>
      <c r="L328" s="320">
        <v>67860</v>
      </c>
      <c r="M328" s="320">
        <v>0.11532000000000001</v>
      </c>
      <c r="N328" s="1"/>
      <c r="O328" s="1"/>
    </row>
    <row r="329" spans="1:15" ht="12.75" customHeight="1">
      <c r="A329" s="30">
        <v>319</v>
      </c>
      <c r="B329" s="334" t="s">
        <v>448</v>
      </c>
      <c r="C329" s="320">
        <v>68.7</v>
      </c>
      <c r="D329" s="321">
        <v>69.050000000000011</v>
      </c>
      <c r="E329" s="321">
        <v>65.200000000000017</v>
      </c>
      <c r="F329" s="321">
        <v>61.7</v>
      </c>
      <c r="G329" s="321">
        <v>57.850000000000009</v>
      </c>
      <c r="H329" s="321">
        <v>72.550000000000026</v>
      </c>
      <c r="I329" s="321">
        <v>76.40000000000002</v>
      </c>
      <c r="J329" s="321">
        <v>79.900000000000034</v>
      </c>
      <c r="K329" s="320">
        <v>72.900000000000006</v>
      </c>
      <c r="L329" s="320">
        <v>65.55</v>
      </c>
      <c r="M329" s="320">
        <v>379.33762000000002</v>
      </c>
      <c r="N329" s="1"/>
      <c r="O329" s="1"/>
    </row>
    <row r="330" spans="1:15" ht="12.75" customHeight="1">
      <c r="A330" s="30">
        <v>320</v>
      </c>
      <c r="B330" s="334" t="s">
        <v>162</v>
      </c>
      <c r="C330" s="320">
        <v>1333.4</v>
      </c>
      <c r="D330" s="321">
        <v>1332.1333333333334</v>
      </c>
      <c r="E330" s="321">
        <v>1318.2666666666669</v>
      </c>
      <c r="F330" s="321">
        <v>1303.1333333333334</v>
      </c>
      <c r="G330" s="321">
        <v>1289.2666666666669</v>
      </c>
      <c r="H330" s="321">
        <v>1347.2666666666669</v>
      </c>
      <c r="I330" s="321">
        <v>1361.1333333333332</v>
      </c>
      <c r="J330" s="321">
        <v>1376.2666666666669</v>
      </c>
      <c r="K330" s="320">
        <v>1346</v>
      </c>
      <c r="L330" s="320">
        <v>1317</v>
      </c>
      <c r="M330" s="320">
        <v>5.3409800000000001</v>
      </c>
      <c r="N330" s="1"/>
      <c r="O330" s="1"/>
    </row>
    <row r="331" spans="1:15" ht="12.75" customHeight="1">
      <c r="A331" s="30">
        <v>321</v>
      </c>
      <c r="B331" s="334" t="s">
        <v>163</v>
      </c>
      <c r="C331" s="320">
        <v>331.7</v>
      </c>
      <c r="D331" s="321">
        <v>330.29999999999995</v>
      </c>
      <c r="E331" s="321">
        <v>326.19999999999993</v>
      </c>
      <c r="F331" s="321">
        <v>320.7</v>
      </c>
      <c r="G331" s="321">
        <v>316.59999999999997</v>
      </c>
      <c r="H331" s="321">
        <v>335.7999999999999</v>
      </c>
      <c r="I331" s="321">
        <v>339.89999999999992</v>
      </c>
      <c r="J331" s="321">
        <v>345.39999999999986</v>
      </c>
      <c r="K331" s="320">
        <v>334.4</v>
      </c>
      <c r="L331" s="320">
        <v>324.8</v>
      </c>
      <c r="M331" s="320">
        <v>3.1850800000000001</v>
      </c>
      <c r="N331" s="1"/>
      <c r="O331" s="1"/>
    </row>
    <row r="332" spans="1:15" ht="12.75" customHeight="1">
      <c r="A332" s="30">
        <v>322</v>
      </c>
      <c r="B332" s="334" t="s">
        <v>268</v>
      </c>
      <c r="C332" s="320">
        <v>769.4</v>
      </c>
      <c r="D332" s="321">
        <v>773.94999999999993</v>
      </c>
      <c r="E332" s="321">
        <v>762.44999999999982</v>
      </c>
      <c r="F332" s="321">
        <v>755.49999999999989</v>
      </c>
      <c r="G332" s="321">
        <v>743.99999999999977</v>
      </c>
      <c r="H332" s="321">
        <v>780.89999999999986</v>
      </c>
      <c r="I332" s="321">
        <v>792.40000000000009</v>
      </c>
      <c r="J332" s="321">
        <v>799.34999999999991</v>
      </c>
      <c r="K332" s="320">
        <v>785.45</v>
      </c>
      <c r="L332" s="320">
        <v>767</v>
      </c>
      <c r="M332" s="320">
        <v>1.90229</v>
      </c>
      <c r="N332" s="1"/>
      <c r="O332" s="1"/>
    </row>
    <row r="333" spans="1:15" ht="12.75" customHeight="1">
      <c r="A333" s="30">
        <v>323</v>
      </c>
      <c r="B333" s="334" t="s">
        <v>164</v>
      </c>
      <c r="C333" s="320">
        <v>119.3</v>
      </c>
      <c r="D333" s="321">
        <v>118.95</v>
      </c>
      <c r="E333" s="321">
        <v>117.65</v>
      </c>
      <c r="F333" s="321">
        <v>116</v>
      </c>
      <c r="G333" s="321">
        <v>114.7</v>
      </c>
      <c r="H333" s="321">
        <v>120.60000000000001</v>
      </c>
      <c r="I333" s="321">
        <v>121.89999999999999</v>
      </c>
      <c r="J333" s="321">
        <v>123.55000000000001</v>
      </c>
      <c r="K333" s="320">
        <v>120.25</v>
      </c>
      <c r="L333" s="320">
        <v>117.3</v>
      </c>
      <c r="M333" s="320">
        <v>162.27721</v>
      </c>
      <c r="N333" s="1"/>
      <c r="O333" s="1"/>
    </row>
    <row r="334" spans="1:15" ht="12.75" customHeight="1">
      <c r="A334" s="30">
        <v>324</v>
      </c>
      <c r="B334" s="334" t="s">
        <v>165</v>
      </c>
      <c r="C334" s="320">
        <v>4632.05</v>
      </c>
      <c r="D334" s="321">
        <v>4643.6833333333334</v>
      </c>
      <c r="E334" s="321">
        <v>4588.3666666666668</v>
      </c>
      <c r="F334" s="321">
        <v>4544.6833333333334</v>
      </c>
      <c r="G334" s="321">
        <v>4489.3666666666668</v>
      </c>
      <c r="H334" s="321">
        <v>4687.3666666666668</v>
      </c>
      <c r="I334" s="321">
        <v>4742.6833333333343</v>
      </c>
      <c r="J334" s="321">
        <v>4786.3666666666668</v>
      </c>
      <c r="K334" s="320">
        <v>4699</v>
      </c>
      <c r="L334" s="320">
        <v>4600</v>
      </c>
      <c r="M334" s="320">
        <v>2.4175499999999999</v>
      </c>
      <c r="N334" s="1"/>
      <c r="O334" s="1"/>
    </row>
    <row r="335" spans="1:15" ht="12.75" customHeight="1">
      <c r="A335" s="30">
        <v>325</v>
      </c>
      <c r="B335" s="334" t="s">
        <v>166</v>
      </c>
      <c r="C335" s="320">
        <v>4044.95</v>
      </c>
      <c r="D335" s="321">
        <v>4003.9833333333336</v>
      </c>
      <c r="E335" s="321">
        <v>3940.9666666666672</v>
      </c>
      <c r="F335" s="321">
        <v>3836.9833333333336</v>
      </c>
      <c r="G335" s="321">
        <v>3773.9666666666672</v>
      </c>
      <c r="H335" s="321">
        <v>4107.9666666666672</v>
      </c>
      <c r="I335" s="321">
        <v>4170.9833333333336</v>
      </c>
      <c r="J335" s="321">
        <v>4274.9666666666672</v>
      </c>
      <c r="K335" s="320">
        <v>4067</v>
      </c>
      <c r="L335" s="320">
        <v>3900</v>
      </c>
      <c r="M335" s="320">
        <v>1.3306500000000001</v>
      </c>
      <c r="N335" s="1"/>
      <c r="O335" s="1"/>
    </row>
    <row r="336" spans="1:15" ht="12.75" customHeight="1">
      <c r="A336" s="30">
        <v>326</v>
      </c>
      <c r="B336" s="334" t="s">
        <v>841</v>
      </c>
      <c r="C336" s="320">
        <v>1563.1</v>
      </c>
      <c r="D336" s="321">
        <v>1568.7333333333333</v>
      </c>
      <c r="E336" s="321">
        <v>1552.4666666666667</v>
      </c>
      <c r="F336" s="321">
        <v>1541.8333333333333</v>
      </c>
      <c r="G336" s="321">
        <v>1525.5666666666666</v>
      </c>
      <c r="H336" s="321">
        <v>1579.3666666666668</v>
      </c>
      <c r="I336" s="321">
        <v>1595.6333333333337</v>
      </c>
      <c r="J336" s="321">
        <v>1606.2666666666669</v>
      </c>
      <c r="K336" s="320">
        <v>1585</v>
      </c>
      <c r="L336" s="320">
        <v>1558.1</v>
      </c>
      <c r="M336" s="320">
        <v>1.0765499999999999</v>
      </c>
      <c r="N336" s="1"/>
      <c r="O336" s="1"/>
    </row>
    <row r="337" spans="1:15" ht="12.75" customHeight="1">
      <c r="A337" s="30">
        <v>327</v>
      </c>
      <c r="B337" s="334" t="s">
        <v>456</v>
      </c>
      <c r="C337" s="320">
        <v>39.75</v>
      </c>
      <c r="D337" s="321">
        <v>39.666666666666664</v>
      </c>
      <c r="E337" s="321">
        <v>39.383333333333326</v>
      </c>
      <c r="F337" s="321">
        <v>39.016666666666659</v>
      </c>
      <c r="G337" s="321">
        <v>38.73333333333332</v>
      </c>
      <c r="H337" s="321">
        <v>40.033333333333331</v>
      </c>
      <c r="I337" s="321">
        <v>40.316666666666677</v>
      </c>
      <c r="J337" s="321">
        <v>40.683333333333337</v>
      </c>
      <c r="K337" s="320">
        <v>39.950000000000003</v>
      </c>
      <c r="L337" s="320">
        <v>39.299999999999997</v>
      </c>
      <c r="M337" s="320">
        <v>30.48067</v>
      </c>
      <c r="N337" s="1"/>
      <c r="O337" s="1"/>
    </row>
    <row r="338" spans="1:15" ht="12.75" customHeight="1">
      <c r="A338" s="30">
        <v>328</v>
      </c>
      <c r="B338" s="334" t="s">
        <v>457</v>
      </c>
      <c r="C338" s="320">
        <v>70.400000000000006</v>
      </c>
      <c r="D338" s="321">
        <v>70.316666666666663</v>
      </c>
      <c r="E338" s="321">
        <v>69.383333333333326</v>
      </c>
      <c r="F338" s="321">
        <v>68.36666666666666</v>
      </c>
      <c r="G338" s="321">
        <v>67.433333333333323</v>
      </c>
      <c r="H338" s="321">
        <v>71.333333333333329</v>
      </c>
      <c r="I338" s="321">
        <v>72.266666666666666</v>
      </c>
      <c r="J338" s="321">
        <v>73.283333333333331</v>
      </c>
      <c r="K338" s="320">
        <v>71.25</v>
      </c>
      <c r="L338" s="320">
        <v>69.3</v>
      </c>
      <c r="M338" s="320">
        <v>31.624420000000001</v>
      </c>
      <c r="N338" s="1"/>
      <c r="O338" s="1"/>
    </row>
    <row r="339" spans="1:15" ht="12.75" customHeight="1">
      <c r="A339" s="30">
        <v>329</v>
      </c>
      <c r="B339" s="334" t="s">
        <v>458</v>
      </c>
      <c r="C339" s="320">
        <v>590.29999999999995</v>
      </c>
      <c r="D339" s="321">
        <v>590.81666666666661</v>
      </c>
      <c r="E339" s="321">
        <v>584.48333333333323</v>
      </c>
      <c r="F339" s="321">
        <v>578.66666666666663</v>
      </c>
      <c r="G339" s="321">
        <v>572.33333333333326</v>
      </c>
      <c r="H339" s="321">
        <v>596.63333333333321</v>
      </c>
      <c r="I339" s="321">
        <v>602.9666666666667</v>
      </c>
      <c r="J339" s="321">
        <v>608.78333333333319</v>
      </c>
      <c r="K339" s="320">
        <v>597.15</v>
      </c>
      <c r="L339" s="320">
        <v>585</v>
      </c>
      <c r="M339" s="320">
        <v>0.23094000000000001</v>
      </c>
      <c r="N339" s="1"/>
      <c r="O339" s="1"/>
    </row>
    <row r="340" spans="1:15" ht="12.75" customHeight="1">
      <c r="A340" s="30">
        <v>330</v>
      </c>
      <c r="B340" s="334" t="s">
        <v>167</v>
      </c>
      <c r="C340" s="320">
        <v>18202.95</v>
      </c>
      <c r="D340" s="321">
        <v>18173.95</v>
      </c>
      <c r="E340" s="321">
        <v>17780</v>
      </c>
      <c r="F340" s="321">
        <v>17357.05</v>
      </c>
      <c r="G340" s="321">
        <v>16963.099999999999</v>
      </c>
      <c r="H340" s="321">
        <v>18596.900000000001</v>
      </c>
      <c r="I340" s="321">
        <v>18990.850000000006</v>
      </c>
      <c r="J340" s="321">
        <v>19413.800000000003</v>
      </c>
      <c r="K340" s="320">
        <v>18567.900000000001</v>
      </c>
      <c r="L340" s="320">
        <v>17751</v>
      </c>
      <c r="M340" s="320">
        <v>1.85341</v>
      </c>
      <c r="N340" s="1"/>
      <c r="O340" s="1"/>
    </row>
    <row r="341" spans="1:15" ht="12.75" customHeight="1">
      <c r="A341" s="30">
        <v>331</v>
      </c>
      <c r="B341" s="334" t="s">
        <v>464</v>
      </c>
      <c r="C341" s="320">
        <v>103.45</v>
      </c>
      <c r="D341" s="321">
        <v>102.7</v>
      </c>
      <c r="E341" s="321">
        <v>101.4</v>
      </c>
      <c r="F341" s="321">
        <v>99.350000000000009</v>
      </c>
      <c r="G341" s="321">
        <v>98.050000000000011</v>
      </c>
      <c r="H341" s="321">
        <v>104.75</v>
      </c>
      <c r="I341" s="321">
        <v>106.04999999999998</v>
      </c>
      <c r="J341" s="321">
        <v>108.1</v>
      </c>
      <c r="K341" s="320">
        <v>104</v>
      </c>
      <c r="L341" s="320">
        <v>100.65</v>
      </c>
      <c r="M341" s="320">
        <v>34.149810000000002</v>
      </c>
      <c r="N341" s="1"/>
      <c r="O341" s="1"/>
    </row>
    <row r="342" spans="1:15" ht="12.75" customHeight="1">
      <c r="A342" s="30">
        <v>332</v>
      </c>
      <c r="B342" s="334" t="s">
        <v>463</v>
      </c>
      <c r="C342" s="320">
        <v>64.05</v>
      </c>
      <c r="D342" s="321">
        <v>63.166666666666664</v>
      </c>
      <c r="E342" s="321">
        <v>61.033333333333331</v>
      </c>
      <c r="F342" s="321">
        <v>58.016666666666666</v>
      </c>
      <c r="G342" s="321">
        <v>55.883333333333333</v>
      </c>
      <c r="H342" s="321">
        <v>66.183333333333337</v>
      </c>
      <c r="I342" s="321">
        <v>68.316666666666663</v>
      </c>
      <c r="J342" s="321">
        <v>71.333333333333329</v>
      </c>
      <c r="K342" s="320">
        <v>65.3</v>
      </c>
      <c r="L342" s="320">
        <v>60.15</v>
      </c>
      <c r="M342" s="320">
        <v>67.114949999999993</v>
      </c>
      <c r="N342" s="1"/>
      <c r="O342" s="1"/>
    </row>
    <row r="343" spans="1:15" ht="12.75" customHeight="1">
      <c r="A343" s="30">
        <v>333</v>
      </c>
      <c r="B343" s="334" t="s">
        <v>462</v>
      </c>
      <c r="C343" s="320">
        <v>708.1</v>
      </c>
      <c r="D343" s="321">
        <v>713.61666666666667</v>
      </c>
      <c r="E343" s="321">
        <v>699.38333333333333</v>
      </c>
      <c r="F343" s="321">
        <v>690.66666666666663</v>
      </c>
      <c r="G343" s="321">
        <v>676.43333333333328</v>
      </c>
      <c r="H343" s="321">
        <v>722.33333333333337</v>
      </c>
      <c r="I343" s="321">
        <v>736.56666666666672</v>
      </c>
      <c r="J343" s="321">
        <v>745.28333333333342</v>
      </c>
      <c r="K343" s="320">
        <v>727.85</v>
      </c>
      <c r="L343" s="320">
        <v>704.9</v>
      </c>
      <c r="M343" s="320">
        <v>1.2756700000000001</v>
      </c>
      <c r="N343" s="1"/>
      <c r="O343" s="1"/>
    </row>
    <row r="344" spans="1:15" ht="12.75" customHeight="1">
      <c r="A344" s="30">
        <v>334</v>
      </c>
      <c r="B344" s="334" t="s">
        <v>459</v>
      </c>
      <c r="C344" s="320">
        <v>36.049999999999997</v>
      </c>
      <c r="D344" s="321">
        <v>35.883333333333333</v>
      </c>
      <c r="E344" s="321">
        <v>35.366666666666667</v>
      </c>
      <c r="F344" s="321">
        <v>34.683333333333337</v>
      </c>
      <c r="G344" s="321">
        <v>34.166666666666671</v>
      </c>
      <c r="H344" s="321">
        <v>36.566666666666663</v>
      </c>
      <c r="I344" s="321">
        <v>37.083333333333329</v>
      </c>
      <c r="J344" s="321">
        <v>37.766666666666659</v>
      </c>
      <c r="K344" s="320">
        <v>36.4</v>
      </c>
      <c r="L344" s="320">
        <v>35.200000000000003</v>
      </c>
      <c r="M344" s="320">
        <v>340.50132000000002</v>
      </c>
      <c r="N344" s="1"/>
      <c r="O344" s="1"/>
    </row>
    <row r="345" spans="1:15" ht="12.75" customHeight="1">
      <c r="A345" s="30">
        <v>335</v>
      </c>
      <c r="B345" s="334" t="s">
        <v>535</v>
      </c>
      <c r="C345" s="320">
        <v>115.55</v>
      </c>
      <c r="D345" s="321">
        <v>115.68333333333334</v>
      </c>
      <c r="E345" s="321">
        <v>114.81666666666668</v>
      </c>
      <c r="F345" s="321">
        <v>114.08333333333334</v>
      </c>
      <c r="G345" s="321">
        <v>113.21666666666668</v>
      </c>
      <c r="H345" s="321">
        <v>116.41666666666667</v>
      </c>
      <c r="I345" s="321">
        <v>117.28333333333335</v>
      </c>
      <c r="J345" s="321">
        <v>118.01666666666667</v>
      </c>
      <c r="K345" s="320">
        <v>116.55</v>
      </c>
      <c r="L345" s="320">
        <v>114.95</v>
      </c>
      <c r="M345" s="320">
        <v>3.05931</v>
      </c>
      <c r="N345" s="1"/>
      <c r="O345" s="1"/>
    </row>
    <row r="346" spans="1:15" ht="12.75" customHeight="1">
      <c r="A346" s="30">
        <v>336</v>
      </c>
      <c r="B346" s="334" t="s">
        <v>465</v>
      </c>
      <c r="C346" s="320">
        <v>2075.3000000000002</v>
      </c>
      <c r="D346" s="321">
        <v>2074.6</v>
      </c>
      <c r="E346" s="321">
        <v>2042.1999999999998</v>
      </c>
      <c r="F346" s="321">
        <v>2009.1</v>
      </c>
      <c r="G346" s="321">
        <v>1976.6999999999998</v>
      </c>
      <c r="H346" s="321">
        <v>2107.6999999999998</v>
      </c>
      <c r="I346" s="321">
        <v>2140.1000000000004</v>
      </c>
      <c r="J346" s="321">
        <v>2173.1999999999998</v>
      </c>
      <c r="K346" s="320">
        <v>2107</v>
      </c>
      <c r="L346" s="320">
        <v>2041.5</v>
      </c>
      <c r="M346" s="320">
        <v>5.8779999999999999E-2</v>
      </c>
      <c r="N346" s="1"/>
      <c r="O346" s="1"/>
    </row>
    <row r="347" spans="1:15" ht="12.75" customHeight="1">
      <c r="A347" s="30">
        <v>337</v>
      </c>
      <c r="B347" s="334" t="s">
        <v>460</v>
      </c>
      <c r="C347" s="320">
        <v>81.25</v>
      </c>
      <c r="D347" s="321">
        <v>80.55</v>
      </c>
      <c r="E347" s="321">
        <v>78.099999999999994</v>
      </c>
      <c r="F347" s="321">
        <v>74.95</v>
      </c>
      <c r="G347" s="321">
        <v>72.5</v>
      </c>
      <c r="H347" s="321">
        <v>83.699999999999989</v>
      </c>
      <c r="I347" s="321">
        <v>86.15</v>
      </c>
      <c r="J347" s="321">
        <v>89.299999999999983</v>
      </c>
      <c r="K347" s="320">
        <v>83</v>
      </c>
      <c r="L347" s="320">
        <v>77.400000000000006</v>
      </c>
      <c r="M347" s="320">
        <v>322.08510000000001</v>
      </c>
      <c r="N347" s="1"/>
      <c r="O347" s="1"/>
    </row>
    <row r="348" spans="1:15" ht="12.75" customHeight="1">
      <c r="A348" s="30">
        <v>338</v>
      </c>
      <c r="B348" s="334" t="s">
        <v>168</v>
      </c>
      <c r="C348" s="320">
        <v>169.95</v>
      </c>
      <c r="D348" s="321">
        <v>169.13333333333333</v>
      </c>
      <c r="E348" s="321">
        <v>167.66666666666666</v>
      </c>
      <c r="F348" s="321">
        <v>165.38333333333333</v>
      </c>
      <c r="G348" s="321">
        <v>163.91666666666666</v>
      </c>
      <c r="H348" s="321">
        <v>171.41666666666666</v>
      </c>
      <c r="I348" s="321">
        <v>172.88333333333335</v>
      </c>
      <c r="J348" s="321">
        <v>175.16666666666666</v>
      </c>
      <c r="K348" s="320">
        <v>170.6</v>
      </c>
      <c r="L348" s="320">
        <v>166.85</v>
      </c>
      <c r="M348" s="320">
        <v>65.651979999999995</v>
      </c>
      <c r="N348" s="1"/>
      <c r="O348" s="1"/>
    </row>
    <row r="349" spans="1:15" ht="12.75" customHeight="1">
      <c r="A349" s="30">
        <v>339</v>
      </c>
      <c r="B349" s="334" t="s">
        <v>461</v>
      </c>
      <c r="C349" s="320">
        <v>229.4</v>
      </c>
      <c r="D349" s="321">
        <v>229.06666666666669</v>
      </c>
      <c r="E349" s="321">
        <v>227.13333333333338</v>
      </c>
      <c r="F349" s="321">
        <v>224.8666666666667</v>
      </c>
      <c r="G349" s="321">
        <v>222.93333333333339</v>
      </c>
      <c r="H349" s="321">
        <v>231.33333333333337</v>
      </c>
      <c r="I349" s="321">
        <v>233.26666666666671</v>
      </c>
      <c r="J349" s="321">
        <v>235.53333333333336</v>
      </c>
      <c r="K349" s="320">
        <v>231</v>
      </c>
      <c r="L349" s="320">
        <v>226.8</v>
      </c>
      <c r="M349" s="320">
        <v>3.0453000000000001</v>
      </c>
      <c r="N349" s="1"/>
      <c r="O349" s="1"/>
    </row>
    <row r="350" spans="1:15" ht="12.75" customHeight="1">
      <c r="A350" s="30">
        <v>340</v>
      </c>
      <c r="B350" s="334" t="s">
        <v>170</v>
      </c>
      <c r="C350" s="320">
        <v>162.69999999999999</v>
      </c>
      <c r="D350" s="321">
        <v>162.15</v>
      </c>
      <c r="E350" s="321">
        <v>160.9</v>
      </c>
      <c r="F350" s="321">
        <v>159.1</v>
      </c>
      <c r="G350" s="321">
        <v>157.85</v>
      </c>
      <c r="H350" s="321">
        <v>163.95000000000002</v>
      </c>
      <c r="I350" s="321">
        <v>165.20000000000002</v>
      </c>
      <c r="J350" s="321">
        <v>167.00000000000003</v>
      </c>
      <c r="K350" s="320">
        <v>163.4</v>
      </c>
      <c r="L350" s="320">
        <v>160.35</v>
      </c>
      <c r="M350" s="320">
        <v>219.66150999999999</v>
      </c>
      <c r="N350" s="1"/>
      <c r="O350" s="1"/>
    </row>
    <row r="351" spans="1:15" ht="12.75" customHeight="1">
      <c r="A351" s="30">
        <v>341</v>
      </c>
      <c r="B351" s="334" t="s">
        <v>269</v>
      </c>
      <c r="C351" s="320">
        <v>981.9</v>
      </c>
      <c r="D351" s="321">
        <v>977.06666666666661</v>
      </c>
      <c r="E351" s="321">
        <v>966.93333333333317</v>
      </c>
      <c r="F351" s="321">
        <v>951.96666666666658</v>
      </c>
      <c r="G351" s="321">
        <v>941.83333333333314</v>
      </c>
      <c r="H351" s="321">
        <v>992.03333333333319</v>
      </c>
      <c r="I351" s="321">
        <v>1002.1666666666666</v>
      </c>
      <c r="J351" s="321">
        <v>1017.1333333333332</v>
      </c>
      <c r="K351" s="320">
        <v>987.2</v>
      </c>
      <c r="L351" s="320">
        <v>962.1</v>
      </c>
      <c r="M351" s="320">
        <v>4.3608599999999997</v>
      </c>
      <c r="N351" s="1"/>
      <c r="O351" s="1"/>
    </row>
    <row r="352" spans="1:15" ht="12.75" customHeight="1">
      <c r="A352" s="30">
        <v>342</v>
      </c>
      <c r="B352" s="334" t="s">
        <v>466</v>
      </c>
      <c r="C352" s="320">
        <v>3532.95</v>
      </c>
      <c r="D352" s="321">
        <v>3536.3666666666663</v>
      </c>
      <c r="E352" s="321">
        <v>3516.7833333333328</v>
      </c>
      <c r="F352" s="321">
        <v>3500.6166666666663</v>
      </c>
      <c r="G352" s="321">
        <v>3481.0333333333328</v>
      </c>
      <c r="H352" s="321">
        <v>3552.5333333333328</v>
      </c>
      <c r="I352" s="321">
        <v>3572.1166666666659</v>
      </c>
      <c r="J352" s="321">
        <v>3588.2833333333328</v>
      </c>
      <c r="K352" s="320">
        <v>3555.95</v>
      </c>
      <c r="L352" s="320">
        <v>3520.2</v>
      </c>
      <c r="M352" s="320">
        <v>0.26777000000000001</v>
      </c>
      <c r="N352" s="1"/>
      <c r="O352" s="1"/>
    </row>
    <row r="353" spans="1:15" ht="12.75" customHeight="1">
      <c r="A353" s="30">
        <v>343</v>
      </c>
      <c r="B353" s="334" t="s">
        <v>270</v>
      </c>
      <c r="C353" s="320">
        <v>240</v>
      </c>
      <c r="D353" s="321">
        <v>241.45000000000002</v>
      </c>
      <c r="E353" s="321">
        <v>237.10000000000002</v>
      </c>
      <c r="F353" s="321">
        <v>234.20000000000002</v>
      </c>
      <c r="G353" s="321">
        <v>229.85000000000002</v>
      </c>
      <c r="H353" s="321">
        <v>244.35000000000002</v>
      </c>
      <c r="I353" s="321">
        <v>248.7</v>
      </c>
      <c r="J353" s="321">
        <v>251.60000000000002</v>
      </c>
      <c r="K353" s="320">
        <v>245.8</v>
      </c>
      <c r="L353" s="320">
        <v>238.55</v>
      </c>
      <c r="M353" s="320">
        <v>16.640820000000001</v>
      </c>
      <c r="N353" s="1"/>
      <c r="O353" s="1"/>
    </row>
    <row r="354" spans="1:15" ht="12.75" customHeight="1">
      <c r="A354" s="30">
        <v>344</v>
      </c>
      <c r="B354" s="334" t="s">
        <v>171</v>
      </c>
      <c r="C354" s="320">
        <v>174.15</v>
      </c>
      <c r="D354" s="321">
        <v>174.91666666666666</v>
      </c>
      <c r="E354" s="321">
        <v>173.13333333333333</v>
      </c>
      <c r="F354" s="321">
        <v>172.11666666666667</v>
      </c>
      <c r="G354" s="321">
        <v>170.33333333333334</v>
      </c>
      <c r="H354" s="321">
        <v>175.93333333333331</v>
      </c>
      <c r="I354" s="321">
        <v>177.71666666666667</v>
      </c>
      <c r="J354" s="321">
        <v>178.73333333333329</v>
      </c>
      <c r="K354" s="320">
        <v>176.7</v>
      </c>
      <c r="L354" s="320">
        <v>173.9</v>
      </c>
      <c r="M354" s="320">
        <v>122.46720000000001</v>
      </c>
      <c r="N354" s="1"/>
      <c r="O354" s="1"/>
    </row>
    <row r="355" spans="1:15" ht="12.75" customHeight="1">
      <c r="A355" s="30">
        <v>345</v>
      </c>
      <c r="B355" s="334" t="s">
        <v>467</v>
      </c>
      <c r="C355" s="320">
        <v>331.55</v>
      </c>
      <c r="D355" s="321">
        <v>331.15000000000003</v>
      </c>
      <c r="E355" s="321">
        <v>327.85000000000008</v>
      </c>
      <c r="F355" s="321">
        <v>324.15000000000003</v>
      </c>
      <c r="G355" s="321">
        <v>320.85000000000008</v>
      </c>
      <c r="H355" s="321">
        <v>334.85000000000008</v>
      </c>
      <c r="I355" s="321">
        <v>338.15000000000003</v>
      </c>
      <c r="J355" s="321">
        <v>341.85000000000008</v>
      </c>
      <c r="K355" s="320">
        <v>334.45</v>
      </c>
      <c r="L355" s="320">
        <v>327.45</v>
      </c>
      <c r="M355" s="320">
        <v>1.00132</v>
      </c>
      <c r="N355" s="1"/>
      <c r="O355" s="1"/>
    </row>
    <row r="356" spans="1:15" ht="12.75" customHeight="1">
      <c r="A356" s="30">
        <v>346</v>
      </c>
      <c r="B356" s="334" t="s">
        <v>172</v>
      </c>
      <c r="C356" s="320">
        <v>45814</v>
      </c>
      <c r="D356" s="321">
        <v>45671.666666666664</v>
      </c>
      <c r="E356" s="321">
        <v>45343.333333333328</v>
      </c>
      <c r="F356" s="321">
        <v>44872.666666666664</v>
      </c>
      <c r="G356" s="321">
        <v>44544.333333333328</v>
      </c>
      <c r="H356" s="321">
        <v>46142.333333333328</v>
      </c>
      <c r="I356" s="321">
        <v>46470.666666666657</v>
      </c>
      <c r="J356" s="321">
        <v>46941.333333333328</v>
      </c>
      <c r="K356" s="320">
        <v>46000</v>
      </c>
      <c r="L356" s="320">
        <v>45201</v>
      </c>
      <c r="M356" s="320">
        <v>0.11665</v>
      </c>
      <c r="N356" s="1"/>
      <c r="O356" s="1"/>
    </row>
    <row r="357" spans="1:15" ht="12.75" customHeight="1">
      <c r="A357" s="30">
        <v>347</v>
      </c>
      <c r="B357" s="334" t="s">
        <v>860</v>
      </c>
      <c r="C357" s="320">
        <v>119.4</v>
      </c>
      <c r="D357" s="321">
        <v>117.60000000000001</v>
      </c>
      <c r="E357" s="321">
        <v>115.30000000000001</v>
      </c>
      <c r="F357" s="321">
        <v>111.2</v>
      </c>
      <c r="G357" s="321">
        <v>108.9</v>
      </c>
      <c r="H357" s="321">
        <v>121.70000000000002</v>
      </c>
      <c r="I357" s="321">
        <v>124</v>
      </c>
      <c r="J357" s="321">
        <v>128.10000000000002</v>
      </c>
      <c r="K357" s="320">
        <v>119.9</v>
      </c>
      <c r="L357" s="320">
        <v>113.5</v>
      </c>
      <c r="M357" s="320">
        <v>26.289169999999999</v>
      </c>
      <c r="N357" s="1"/>
      <c r="O357" s="1"/>
    </row>
    <row r="358" spans="1:15" ht="12.75" customHeight="1">
      <c r="A358" s="30">
        <v>348</v>
      </c>
      <c r="B358" s="334" t="s">
        <v>173</v>
      </c>
      <c r="C358" s="320">
        <v>2239.35</v>
      </c>
      <c r="D358" s="321">
        <v>2239.1166666666668</v>
      </c>
      <c r="E358" s="321">
        <v>2226.2333333333336</v>
      </c>
      <c r="F358" s="321">
        <v>2213.1166666666668</v>
      </c>
      <c r="G358" s="321">
        <v>2200.2333333333336</v>
      </c>
      <c r="H358" s="321">
        <v>2252.2333333333336</v>
      </c>
      <c r="I358" s="321">
        <v>2265.1166666666668</v>
      </c>
      <c r="J358" s="321">
        <v>2278.2333333333336</v>
      </c>
      <c r="K358" s="320">
        <v>2252</v>
      </c>
      <c r="L358" s="320">
        <v>2226</v>
      </c>
      <c r="M358" s="320">
        <v>4.34138</v>
      </c>
      <c r="N358" s="1"/>
      <c r="O358" s="1"/>
    </row>
    <row r="359" spans="1:15" ht="12.75" customHeight="1">
      <c r="A359" s="30">
        <v>349</v>
      </c>
      <c r="B359" s="334" t="s">
        <v>471</v>
      </c>
      <c r="C359" s="320">
        <v>4011.85</v>
      </c>
      <c r="D359" s="321">
        <v>4015.6166666666668</v>
      </c>
      <c r="E359" s="321">
        <v>3972.2333333333336</v>
      </c>
      <c r="F359" s="321">
        <v>3932.6166666666668</v>
      </c>
      <c r="G359" s="321">
        <v>3889.2333333333336</v>
      </c>
      <c r="H359" s="321">
        <v>4055.2333333333336</v>
      </c>
      <c r="I359" s="321">
        <v>4098.6166666666668</v>
      </c>
      <c r="J359" s="321">
        <v>4138.2333333333336</v>
      </c>
      <c r="K359" s="320">
        <v>4059</v>
      </c>
      <c r="L359" s="320">
        <v>3976</v>
      </c>
      <c r="M359" s="320">
        <v>2.6995800000000001</v>
      </c>
      <c r="N359" s="1"/>
      <c r="O359" s="1"/>
    </row>
    <row r="360" spans="1:15" ht="12.75" customHeight="1">
      <c r="A360" s="30">
        <v>350</v>
      </c>
      <c r="B360" s="334" t="s">
        <v>174</v>
      </c>
      <c r="C360" s="320">
        <v>210.7</v>
      </c>
      <c r="D360" s="321">
        <v>209.54999999999998</v>
      </c>
      <c r="E360" s="321">
        <v>207.89999999999998</v>
      </c>
      <c r="F360" s="321">
        <v>205.1</v>
      </c>
      <c r="G360" s="321">
        <v>203.45</v>
      </c>
      <c r="H360" s="321">
        <v>212.34999999999997</v>
      </c>
      <c r="I360" s="321">
        <v>214</v>
      </c>
      <c r="J360" s="321">
        <v>216.79999999999995</v>
      </c>
      <c r="K360" s="320">
        <v>211.2</v>
      </c>
      <c r="L360" s="320">
        <v>206.75</v>
      </c>
      <c r="M360" s="320">
        <v>20.64303</v>
      </c>
      <c r="N360" s="1"/>
      <c r="O360" s="1"/>
    </row>
    <row r="361" spans="1:15" ht="12.75" customHeight="1">
      <c r="A361" s="30">
        <v>351</v>
      </c>
      <c r="B361" s="334" t="s">
        <v>175</v>
      </c>
      <c r="C361" s="320">
        <v>119</v>
      </c>
      <c r="D361" s="321">
        <v>118.98333333333333</v>
      </c>
      <c r="E361" s="321">
        <v>118.36666666666667</v>
      </c>
      <c r="F361" s="321">
        <v>117.73333333333333</v>
      </c>
      <c r="G361" s="321">
        <v>117.11666666666667</v>
      </c>
      <c r="H361" s="321">
        <v>119.61666666666667</v>
      </c>
      <c r="I361" s="321">
        <v>120.23333333333332</v>
      </c>
      <c r="J361" s="321">
        <v>120.86666666666667</v>
      </c>
      <c r="K361" s="320">
        <v>119.6</v>
      </c>
      <c r="L361" s="320">
        <v>118.35</v>
      </c>
      <c r="M361" s="320">
        <v>41.494</v>
      </c>
      <c r="N361" s="1"/>
      <c r="O361" s="1"/>
    </row>
    <row r="362" spans="1:15" ht="12.75" customHeight="1">
      <c r="A362" s="30">
        <v>352</v>
      </c>
      <c r="B362" s="334" t="s">
        <v>176</v>
      </c>
      <c r="C362" s="320">
        <v>4458.8500000000004</v>
      </c>
      <c r="D362" s="321">
        <v>4451.75</v>
      </c>
      <c r="E362" s="321">
        <v>4428.55</v>
      </c>
      <c r="F362" s="321">
        <v>4398.25</v>
      </c>
      <c r="G362" s="321">
        <v>4375.05</v>
      </c>
      <c r="H362" s="321">
        <v>4482.05</v>
      </c>
      <c r="I362" s="321">
        <v>4505.2500000000009</v>
      </c>
      <c r="J362" s="321">
        <v>4535.55</v>
      </c>
      <c r="K362" s="320">
        <v>4474.95</v>
      </c>
      <c r="L362" s="320">
        <v>4421.45</v>
      </c>
      <c r="M362" s="320">
        <v>0.14856</v>
      </c>
      <c r="N362" s="1"/>
      <c r="O362" s="1"/>
    </row>
    <row r="363" spans="1:15" ht="12.75" customHeight="1">
      <c r="A363" s="30">
        <v>353</v>
      </c>
      <c r="B363" s="334" t="s">
        <v>273</v>
      </c>
      <c r="C363" s="320">
        <v>14261.4</v>
      </c>
      <c r="D363" s="321">
        <v>14315.5</v>
      </c>
      <c r="E363" s="321">
        <v>14146.9</v>
      </c>
      <c r="F363" s="321">
        <v>14032.4</v>
      </c>
      <c r="G363" s="321">
        <v>13863.8</v>
      </c>
      <c r="H363" s="321">
        <v>14430</v>
      </c>
      <c r="I363" s="321">
        <v>14598.599999999999</v>
      </c>
      <c r="J363" s="321">
        <v>14713.1</v>
      </c>
      <c r="K363" s="320">
        <v>14484.1</v>
      </c>
      <c r="L363" s="320">
        <v>14201</v>
      </c>
      <c r="M363" s="320">
        <v>0.11037</v>
      </c>
      <c r="N363" s="1"/>
      <c r="O363" s="1"/>
    </row>
    <row r="364" spans="1:15" ht="12.75" customHeight="1">
      <c r="A364" s="30">
        <v>354</v>
      </c>
      <c r="B364" s="334" t="s">
        <v>478</v>
      </c>
      <c r="C364" s="320">
        <v>4260.7</v>
      </c>
      <c r="D364" s="321">
        <v>4276.2333333333336</v>
      </c>
      <c r="E364" s="321">
        <v>4209.4666666666672</v>
      </c>
      <c r="F364" s="321">
        <v>4158.2333333333336</v>
      </c>
      <c r="G364" s="321">
        <v>4091.4666666666672</v>
      </c>
      <c r="H364" s="321">
        <v>4327.4666666666672</v>
      </c>
      <c r="I364" s="321">
        <v>4394.2333333333336</v>
      </c>
      <c r="J364" s="321">
        <v>4445.4666666666672</v>
      </c>
      <c r="K364" s="320">
        <v>4343</v>
      </c>
      <c r="L364" s="320">
        <v>4225</v>
      </c>
      <c r="M364" s="320">
        <v>8.4190000000000001E-2</v>
      </c>
      <c r="N364" s="1"/>
      <c r="O364" s="1"/>
    </row>
    <row r="365" spans="1:15" ht="12.75" customHeight="1">
      <c r="A365" s="30">
        <v>355</v>
      </c>
      <c r="B365" s="334" t="s">
        <v>473</v>
      </c>
      <c r="C365" s="320">
        <v>1013.75</v>
      </c>
      <c r="D365" s="321">
        <v>1028.5833333333333</v>
      </c>
      <c r="E365" s="321">
        <v>995.16666666666652</v>
      </c>
      <c r="F365" s="321">
        <v>976.58333333333326</v>
      </c>
      <c r="G365" s="321">
        <v>943.16666666666652</v>
      </c>
      <c r="H365" s="321">
        <v>1047.1666666666665</v>
      </c>
      <c r="I365" s="321">
        <v>1080.583333333333</v>
      </c>
      <c r="J365" s="321">
        <v>1099.1666666666665</v>
      </c>
      <c r="K365" s="320">
        <v>1062</v>
      </c>
      <c r="L365" s="320">
        <v>1010</v>
      </c>
      <c r="M365" s="320">
        <v>1.5088600000000001</v>
      </c>
      <c r="N365" s="1"/>
      <c r="O365" s="1"/>
    </row>
    <row r="366" spans="1:15" ht="12.75" customHeight="1">
      <c r="A366" s="30">
        <v>356</v>
      </c>
      <c r="B366" s="334" t="s">
        <v>177</v>
      </c>
      <c r="C366" s="320">
        <v>2406.35</v>
      </c>
      <c r="D366" s="321">
        <v>2396.8000000000002</v>
      </c>
      <c r="E366" s="321">
        <v>2379.6000000000004</v>
      </c>
      <c r="F366" s="321">
        <v>2352.8500000000004</v>
      </c>
      <c r="G366" s="321">
        <v>2335.6500000000005</v>
      </c>
      <c r="H366" s="321">
        <v>2423.5500000000002</v>
      </c>
      <c r="I366" s="321">
        <v>2440.75</v>
      </c>
      <c r="J366" s="321">
        <v>2467.5</v>
      </c>
      <c r="K366" s="320">
        <v>2414</v>
      </c>
      <c r="L366" s="320">
        <v>2370.0500000000002</v>
      </c>
      <c r="M366" s="320">
        <v>2.5495899999999998</v>
      </c>
      <c r="N366" s="1"/>
      <c r="O366" s="1"/>
    </row>
    <row r="367" spans="1:15" ht="12.75" customHeight="1">
      <c r="A367" s="30">
        <v>357</v>
      </c>
      <c r="B367" s="334" t="s">
        <v>178</v>
      </c>
      <c r="C367" s="320">
        <v>2876.3</v>
      </c>
      <c r="D367" s="321">
        <v>2870.9500000000003</v>
      </c>
      <c r="E367" s="321">
        <v>2856.8500000000004</v>
      </c>
      <c r="F367" s="321">
        <v>2837.4</v>
      </c>
      <c r="G367" s="321">
        <v>2823.3</v>
      </c>
      <c r="H367" s="321">
        <v>2890.4000000000005</v>
      </c>
      <c r="I367" s="321">
        <v>2904.5</v>
      </c>
      <c r="J367" s="321">
        <v>2923.9500000000007</v>
      </c>
      <c r="K367" s="320">
        <v>2885.05</v>
      </c>
      <c r="L367" s="320">
        <v>2851.5</v>
      </c>
      <c r="M367" s="320">
        <v>1.6455</v>
      </c>
      <c r="N367" s="1"/>
      <c r="O367" s="1"/>
    </row>
    <row r="368" spans="1:15" ht="12.75" customHeight="1">
      <c r="A368" s="30">
        <v>358</v>
      </c>
      <c r="B368" s="334" t="s">
        <v>179</v>
      </c>
      <c r="C368" s="320">
        <v>35.950000000000003</v>
      </c>
      <c r="D368" s="321">
        <v>35.966666666666661</v>
      </c>
      <c r="E368" s="321">
        <v>35.783333333333324</v>
      </c>
      <c r="F368" s="321">
        <v>35.61666666666666</v>
      </c>
      <c r="G368" s="321">
        <v>35.433333333333323</v>
      </c>
      <c r="H368" s="321">
        <v>36.133333333333326</v>
      </c>
      <c r="I368" s="321">
        <v>36.316666666666663</v>
      </c>
      <c r="J368" s="321">
        <v>36.483333333333327</v>
      </c>
      <c r="K368" s="320">
        <v>36.15</v>
      </c>
      <c r="L368" s="320">
        <v>35.799999999999997</v>
      </c>
      <c r="M368" s="320">
        <v>192.83073999999999</v>
      </c>
      <c r="N368" s="1"/>
      <c r="O368" s="1"/>
    </row>
    <row r="369" spans="1:15" ht="12.75" customHeight="1">
      <c r="A369" s="30">
        <v>359</v>
      </c>
      <c r="B369" s="334" t="s">
        <v>469</v>
      </c>
      <c r="C369" s="320">
        <v>395.9</v>
      </c>
      <c r="D369" s="321">
        <v>399.83333333333331</v>
      </c>
      <c r="E369" s="321">
        <v>390.36666666666662</v>
      </c>
      <c r="F369" s="321">
        <v>384.83333333333331</v>
      </c>
      <c r="G369" s="321">
        <v>375.36666666666662</v>
      </c>
      <c r="H369" s="321">
        <v>405.36666666666662</v>
      </c>
      <c r="I369" s="321">
        <v>414.83333333333331</v>
      </c>
      <c r="J369" s="321">
        <v>420.36666666666662</v>
      </c>
      <c r="K369" s="320">
        <v>409.3</v>
      </c>
      <c r="L369" s="320">
        <v>394.3</v>
      </c>
      <c r="M369" s="320">
        <v>1.3976599999999999</v>
      </c>
      <c r="N369" s="1"/>
      <c r="O369" s="1"/>
    </row>
    <row r="370" spans="1:15" ht="12.75" customHeight="1">
      <c r="A370" s="30">
        <v>360</v>
      </c>
      <c r="B370" s="334" t="s">
        <v>470</v>
      </c>
      <c r="C370" s="320">
        <v>270.75</v>
      </c>
      <c r="D370" s="321">
        <v>264.75</v>
      </c>
      <c r="E370" s="321">
        <v>254</v>
      </c>
      <c r="F370" s="321">
        <v>237.25</v>
      </c>
      <c r="G370" s="321">
        <v>226.5</v>
      </c>
      <c r="H370" s="321">
        <v>281.5</v>
      </c>
      <c r="I370" s="321">
        <v>292.25</v>
      </c>
      <c r="J370" s="321">
        <v>309</v>
      </c>
      <c r="K370" s="320">
        <v>275.5</v>
      </c>
      <c r="L370" s="320">
        <v>248</v>
      </c>
      <c r="M370" s="320">
        <v>58.29298</v>
      </c>
      <c r="N370" s="1"/>
      <c r="O370" s="1"/>
    </row>
    <row r="371" spans="1:15" ht="12.75" customHeight="1">
      <c r="A371" s="30">
        <v>361</v>
      </c>
      <c r="B371" s="334" t="s">
        <v>271</v>
      </c>
      <c r="C371" s="320">
        <v>2743.9</v>
      </c>
      <c r="D371" s="321">
        <v>2706.4</v>
      </c>
      <c r="E371" s="321">
        <v>2657.7000000000003</v>
      </c>
      <c r="F371" s="321">
        <v>2571.5</v>
      </c>
      <c r="G371" s="321">
        <v>2522.8000000000002</v>
      </c>
      <c r="H371" s="321">
        <v>2792.6000000000004</v>
      </c>
      <c r="I371" s="321">
        <v>2841.3</v>
      </c>
      <c r="J371" s="321">
        <v>2927.5000000000005</v>
      </c>
      <c r="K371" s="320">
        <v>2755.1</v>
      </c>
      <c r="L371" s="320">
        <v>2620.1999999999998</v>
      </c>
      <c r="M371" s="320">
        <v>12.376060000000001</v>
      </c>
      <c r="N371" s="1"/>
      <c r="O371" s="1"/>
    </row>
    <row r="372" spans="1:15" ht="12.75" customHeight="1">
      <c r="A372" s="30">
        <v>362</v>
      </c>
      <c r="B372" s="334" t="s">
        <v>474</v>
      </c>
      <c r="C372" s="320">
        <v>901.4</v>
      </c>
      <c r="D372" s="321">
        <v>908.80000000000007</v>
      </c>
      <c r="E372" s="321">
        <v>888.60000000000014</v>
      </c>
      <c r="F372" s="321">
        <v>875.80000000000007</v>
      </c>
      <c r="G372" s="321">
        <v>855.60000000000014</v>
      </c>
      <c r="H372" s="321">
        <v>921.60000000000014</v>
      </c>
      <c r="I372" s="321">
        <v>941.80000000000018</v>
      </c>
      <c r="J372" s="321">
        <v>954.60000000000014</v>
      </c>
      <c r="K372" s="320">
        <v>929</v>
      </c>
      <c r="L372" s="320">
        <v>896</v>
      </c>
      <c r="M372" s="320">
        <v>0.5675</v>
      </c>
      <c r="N372" s="1"/>
      <c r="O372" s="1"/>
    </row>
    <row r="373" spans="1:15" ht="12.75" customHeight="1">
      <c r="A373" s="30">
        <v>363</v>
      </c>
      <c r="B373" s="334" t="s">
        <v>475</v>
      </c>
      <c r="C373" s="320">
        <v>2598.5500000000002</v>
      </c>
      <c r="D373" s="321">
        <v>2635.5</v>
      </c>
      <c r="E373" s="321">
        <v>2556</v>
      </c>
      <c r="F373" s="321">
        <v>2513.4499999999998</v>
      </c>
      <c r="G373" s="321">
        <v>2433.9499999999998</v>
      </c>
      <c r="H373" s="321">
        <v>2678.05</v>
      </c>
      <c r="I373" s="321">
        <v>2757.55</v>
      </c>
      <c r="J373" s="321">
        <v>2800.1000000000004</v>
      </c>
      <c r="K373" s="320">
        <v>2715</v>
      </c>
      <c r="L373" s="320">
        <v>2592.9499999999998</v>
      </c>
      <c r="M373" s="320">
        <v>2.9475099999999999</v>
      </c>
      <c r="N373" s="1"/>
      <c r="O373" s="1"/>
    </row>
    <row r="374" spans="1:15" ht="12.75" customHeight="1">
      <c r="A374" s="30">
        <v>364</v>
      </c>
      <c r="B374" s="334" t="s">
        <v>842</v>
      </c>
      <c r="C374" s="320">
        <v>326.95</v>
      </c>
      <c r="D374" s="321">
        <v>326.35000000000002</v>
      </c>
      <c r="E374" s="321">
        <v>322.70000000000005</v>
      </c>
      <c r="F374" s="321">
        <v>318.45000000000005</v>
      </c>
      <c r="G374" s="321">
        <v>314.80000000000007</v>
      </c>
      <c r="H374" s="321">
        <v>330.6</v>
      </c>
      <c r="I374" s="321">
        <v>334.25</v>
      </c>
      <c r="J374" s="321">
        <v>338.5</v>
      </c>
      <c r="K374" s="320">
        <v>330</v>
      </c>
      <c r="L374" s="320">
        <v>322.10000000000002</v>
      </c>
      <c r="M374" s="320">
        <v>38.409770000000002</v>
      </c>
      <c r="N374" s="1"/>
      <c r="O374" s="1"/>
    </row>
    <row r="375" spans="1:15" ht="12.75" customHeight="1">
      <c r="A375" s="30">
        <v>365</v>
      </c>
      <c r="B375" s="334" t="s">
        <v>180</v>
      </c>
      <c r="C375" s="320">
        <v>227.25</v>
      </c>
      <c r="D375" s="321">
        <v>227.04999999999998</v>
      </c>
      <c r="E375" s="321">
        <v>225.44999999999996</v>
      </c>
      <c r="F375" s="321">
        <v>223.64999999999998</v>
      </c>
      <c r="G375" s="321">
        <v>222.04999999999995</v>
      </c>
      <c r="H375" s="321">
        <v>228.84999999999997</v>
      </c>
      <c r="I375" s="321">
        <v>230.45</v>
      </c>
      <c r="J375" s="321">
        <v>232.24999999999997</v>
      </c>
      <c r="K375" s="320">
        <v>228.65</v>
      </c>
      <c r="L375" s="320">
        <v>225.25</v>
      </c>
      <c r="M375" s="320">
        <v>83.507499999999993</v>
      </c>
      <c r="N375" s="1"/>
      <c r="O375" s="1"/>
    </row>
    <row r="376" spans="1:15" ht="12.75" customHeight="1">
      <c r="A376" s="30">
        <v>366</v>
      </c>
      <c r="B376" s="334" t="s">
        <v>290</v>
      </c>
      <c r="C376" s="320">
        <v>3288.45</v>
      </c>
      <c r="D376" s="321">
        <v>3302.8166666666671</v>
      </c>
      <c r="E376" s="321">
        <v>3260.6333333333341</v>
      </c>
      <c r="F376" s="321">
        <v>3232.8166666666671</v>
      </c>
      <c r="G376" s="321">
        <v>3190.6333333333341</v>
      </c>
      <c r="H376" s="321">
        <v>3330.6333333333341</v>
      </c>
      <c r="I376" s="321">
        <v>3372.8166666666675</v>
      </c>
      <c r="J376" s="321">
        <v>3400.6333333333341</v>
      </c>
      <c r="K376" s="320">
        <v>3345</v>
      </c>
      <c r="L376" s="320">
        <v>3275</v>
      </c>
      <c r="M376" s="320">
        <v>0.50126000000000004</v>
      </c>
      <c r="N376" s="1"/>
      <c r="O376" s="1"/>
    </row>
    <row r="377" spans="1:15" ht="12.75" customHeight="1">
      <c r="A377" s="30">
        <v>367</v>
      </c>
      <c r="B377" s="334" t="s">
        <v>843</v>
      </c>
      <c r="C377" s="320">
        <v>420.5</v>
      </c>
      <c r="D377" s="321">
        <v>421.59999999999997</v>
      </c>
      <c r="E377" s="321">
        <v>416.89999999999992</v>
      </c>
      <c r="F377" s="321">
        <v>413.29999999999995</v>
      </c>
      <c r="G377" s="321">
        <v>408.59999999999991</v>
      </c>
      <c r="H377" s="321">
        <v>425.19999999999993</v>
      </c>
      <c r="I377" s="321">
        <v>429.9</v>
      </c>
      <c r="J377" s="321">
        <v>433.49999999999994</v>
      </c>
      <c r="K377" s="320">
        <v>426.3</v>
      </c>
      <c r="L377" s="320">
        <v>418</v>
      </c>
      <c r="M377" s="320">
        <v>8.9342600000000001</v>
      </c>
      <c r="N377" s="1"/>
      <c r="O377" s="1"/>
    </row>
    <row r="378" spans="1:15" ht="12.75" customHeight="1">
      <c r="A378" s="30">
        <v>368</v>
      </c>
      <c r="B378" s="334" t="s">
        <v>272</v>
      </c>
      <c r="C378" s="320">
        <v>495.55</v>
      </c>
      <c r="D378" s="321">
        <v>495.8</v>
      </c>
      <c r="E378" s="321">
        <v>489</v>
      </c>
      <c r="F378" s="321">
        <v>482.45</v>
      </c>
      <c r="G378" s="321">
        <v>475.65</v>
      </c>
      <c r="H378" s="321">
        <v>502.35</v>
      </c>
      <c r="I378" s="321">
        <v>509.15000000000009</v>
      </c>
      <c r="J378" s="321">
        <v>515.70000000000005</v>
      </c>
      <c r="K378" s="320">
        <v>502.6</v>
      </c>
      <c r="L378" s="320">
        <v>489.25</v>
      </c>
      <c r="M378" s="320">
        <v>5.5537700000000001</v>
      </c>
      <c r="N378" s="1"/>
      <c r="O378" s="1"/>
    </row>
    <row r="379" spans="1:15" ht="12.75" customHeight="1">
      <c r="A379" s="30">
        <v>369</v>
      </c>
      <c r="B379" s="334" t="s">
        <v>476</v>
      </c>
      <c r="C379" s="320">
        <v>699.35</v>
      </c>
      <c r="D379" s="321">
        <v>696.38333333333333</v>
      </c>
      <c r="E379" s="321">
        <v>686.4666666666667</v>
      </c>
      <c r="F379" s="321">
        <v>673.58333333333337</v>
      </c>
      <c r="G379" s="321">
        <v>663.66666666666674</v>
      </c>
      <c r="H379" s="321">
        <v>709.26666666666665</v>
      </c>
      <c r="I379" s="321">
        <v>719.18333333333339</v>
      </c>
      <c r="J379" s="321">
        <v>732.06666666666661</v>
      </c>
      <c r="K379" s="320">
        <v>706.3</v>
      </c>
      <c r="L379" s="320">
        <v>683.5</v>
      </c>
      <c r="M379" s="320">
        <v>3.6772200000000002</v>
      </c>
      <c r="N379" s="1"/>
      <c r="O379" s="1"/>
    </row>
    <row r="380" spans="1:15" ht="12.75" customHeight="1">
      <c r="A380" s="30">
        <v>370</v>
      </c>
      <c r="B380" s="334" t="s">
        <v>477</v>
      </c>
      <c r="C380" s="320">
        <v>117.95</v>
      </c>
      <c r="D380" s="321">
        <v>118.68333333333332</v>
      </c>
      <c r="E380" s="321">
        <v>116.61666666666665</v>
      </c>
      <c r="F380" s="321">
        <v>115.28333333333332</v>
      </c>
      <c r="G380" s="321">
        <v>113.21666666666664</v>
      </c>
      <c r="H380" s="321">
        <v>120.01666666666665</v>
      </c>
      <c r="I380" s="321">
        <v>122.08333333333334</v>
      </c>
      <c r="J380" s="321">
        <v>123.41666666666666</v>
      </c>
      <c r="K380" s="320">
        <v>120.75</v>
      </c>
      <c r="L380" s="320">
        <v>117.35</v>
      </c>
      <c r="M380" s="320">
        <v>3.54434</v>
      </c>
      <c r="N380" s="1"/>
      <c r="O380" s="1"/>
    </row>
    <row r="381" spans="1:15" ht="12.75" customHeight="1">
      <c r="A381" s="30">
        <v>371</v>
      </c>
      <c r="B381" s="334" t="s">
        <v>182</v>
      </c>
      <c r="C381" s="320">
        <v>1780.95</v>
      </c>
      <c r="D381" s="321">
        <v>1799.0166666666664</v>
      </c>
      <c r="E381" s="321">
        <v>1757.0333333333328</v>
      </c>
      <c r="F381" s="321">
        <v>1733.1166666666663</v>
      </c>
      <c r="G381" s="321">
        <v>1691.1333333333328</v>
      </c>
      <c r="H381" s="321">
        <v>1822.9333333333329</v>
      </c>
      <c r="I381" s="321">
        <v>1864.9166666666665</v>
      </c>
      <c r="J381" s="321">
        <v>1888.833333333333</v>
      </c>
      <c r="K381" s="320">
        <v>1841</v>
      </c>
      <c r="L381" s="320">
        <v>1775.1</v>
      </c>
      <c r="M381" s="320">
        <v>5.5670000000000002</v>
      </c>
      <c r="N381" s="1"/>
      <c r="O381" s="1"/>
    </row>
    <row r="382" spans="1:15" ht="12.75" customHeight="1">
      <c r="A382" s="30">
        <v>372</v>
      </c>
      <c r="B382" s="334" t="s">
        <v>479</v>
      </c>
      <c r="C382" s="320">
        <v>656.8</v>
      </c>
      <c r="D382" s="321">
        <v>650.93333333333328</v>
      </c>
      <c r="E382" s="321">
        <v>640.46666666666658</v>
      </c>
      <c r="F382" s="321">
        <v>624.13333333333333</v>
      </c>
      <c r="G382" s="321">
        <v>613.66666666666663</v>
      </c>
      <c r="H382" s="321">
        <v>667.26666666666654</v>
      </c>
      <c r="I382" s="321">
        <v>677.73333333333323</v>
      </c>
      <c r="J382" s="321">
        <v>694.06666666666649</v>
      </c>
      <c r="K382" s="320">
        <v>661.4</v>
      </c>
      <c r="L382" s="320">
        <v>634.6</v>
      </c>
      <c r="M382" s="320">
        <v>1.3364499999999999</v>
      </c>
      <c r="N382" s="1"/>
      <c r="O382" s="1"/>
    </row>
    <row r="383" spans="1:15" ht="12.75" customHeight="1">
      <c r="A383" s="30">
        <v>373</v>
      </c>
      <c r="B383" s="334" t="s">
        <v>481</v>
      </c>
      <c r="C383" s="320">
        <v>896.25</v>
      </c>
      <c r="D383" s="321">
        <v>897.31666666666661</v>
      </c>
      <c r="E383" s="321">
        <v>888.23333333333323</v>
      </c>
      <c r="F383" s="321">
        <v>880.21666666666658</v>
      </c>
      <c r="G383" s="321">
        <v>871.13333333333321</v>
      </c>
      <c r="H383" s="321">
        <v>905.33333333333326</v>
      </c>
      <c r="I383" s="321">
        <v>914.41666666666674</v>
      </c>
      <c r="J383" s="321">
        <v>922.43333333333328</v>
      </c>
      <c r="K383" s="320">
        <v>906.4</v>
      </c>
      <c r="L383" s="320">
        <v>889.3</v>
      </c>
      <c r="M383" s="320">
        <v>1.57209</v>
      </c>
      <c r="N383" s="1"/>
      <c r="O383" s="1"/>
    </row>
    <row r="384" spans="1:15" ht="12.75" customHeight="1">
      <c r="A384" s="30">
        <v>374</v>
      </c>
      <c r="B384" s="334" t="s">
        <v>844</v>
      </c>
      <c r="C384" s="320">
        <v>117.1</v>
      </c>
      <c r="D384" s="321">
        <v>115.7</v>
      </c>
      <c r="E384" s="321">
        <v>113.4</v>
      </c>
      <c r="F384" s="321">
        <v>109.7</v>
      </c>
      <c r="G384" s="321">
        <v>107.4</v>
      </c>
      <c r="H384" s="321">
        <v>119.4</v>
      </c>
      <c r="I384" s="321">
        <v>121.69999999999999</v>
      </c>
      <c r="J384" s="321">
        <v>125.4</v>
      </c>
      <c r="K384" s="320">
        <v>118</v>
      </c>
      <c r="L384" s="320">
        <v>112</v>
      </c>
      <c r="M384" s="320">
        <v>30.382680000000001</v>
      </c>
      <c r="N384" s="1"/>
      <c r="O384" s="1"/>
    </row>
    <row r="385" spans="1:15" ht="12.75" customHeight="1">
      <c r="A385" s="30">
        <v>375</v>
      </c>
      <c r="B385" s="334" t="s">
        <v>483</v>
      </c>
      <c r="C385" s="320">
        <v>182.95</v>
      </c>
      <c r="D385" s="321">
        <v>182.71666666666667</v>
      </c>
      <c r="E385" s="321">
        <v>181.13333333333333</v>
      </c>
      <c r="F385" s="321">
        <v>179.31666666666666</v>
      </c>
      <c r="G385" s="321">
        <v>177.73333333333332</v>
      </c>
      <c r="H385" s="321">
        <v>184.53333333333333</v>
      </c>
      <c r="I385" s="321">
        <v>186.11666666666665</v>
      </c>
      <c r="J385" s="321">
        <v>187.93333333333334</v>
      </c>
      <c r="K385" s="320">
        <v>184.3</v>
      </c>
      <c r="L385" s="320">
        <v>180.9</v>
      </c>
      <c r="M385" s="320">
        <v>10.745200000000001</v>
      </c>
      <c r="N385" s="1"/>
      <c r="O385" s="1"/>
    </row>
    <row r="386" spans="1:15" ht="12.75" customHeight="1">
      <c r="A386" s="30">
        <v>376</v>
      </c>
      <c r="B386" s="334" t="s">
        <v>484</v>
      </c>
      <c r="C386" s="320">
        <v>638.79999999999995</v>
      </c>
      <c r="D386" s="321">
        <v>640.93333333333328</v>
      </c>
      <c r="E386" s="321">
        <v>632.86666666666656</v>
      </c>
      <c r="F386" s="321">
        <v>626.93333333333328</v>
      </c>
      <c r="G386" s="321">
        <v>618.86666666666656</v>
      </c>
      <c r="H386" s="321">
        <v>646.86666666666656</v>
      </c>
      <c r="I386" s="321">
        <v>654.93333333333339</v>
      </c>
      <c r="J386" s="321">
        <v>660.86666666666656</v>
      </c>
      <c r="K386" s="320">
        <v>649</v>
      </c>
      <c r="L386" s="320">
        <v>635</v>
      </c>
      <c r="M386" s="320">
        <v>0.57506000000000002</v>
      </c>
      <c r="N386" s="1"/>
      <c r="O386" s="1"/>
    </row>
    <row r="387" spans="1:15" ht="12.75" customHeight="1">
      <c r="A387" s="30">
        <v>377</v>
      </c>
      <c r="B387" s="334" t="s">
        <v>485</v>
      </c>
      <c r="C387" s="320">
        <v>281.45</v>
      </c>
      <c r="D387" s="321">
        <v>281.25</v>
      </c>
      <c r="E387" s="321">
        <v>279.2</v>
      </c>
      <c r="F387" s="321">
        <v>276.95</v>
      </c>
      <c r="G387" s="321">
        <v>274.89999999999998</v>
      </c>
      <c r="H387" s="321">
        <v>283.5</v>
      </c>
      <c r="I387" s="321">
        <v>285.54999999999995</v>
      </c>
      <c r="J387" s="321">
        <v>287.8</v>
      </c>
      <c r="K387" s="320">
        <v>283.3</v>
      </c>
      <c r="L387" s="320">
        <v>279</v>
      </c>
      <c r="M387" s="320">
        <v>3.2907700000000002</v>
      </c>
      <c r="N387" s="1"/>
      <c r="O387" s="1"/>
    </row>
    <row r="388" spans="1:15" ht="12.75" customHeight="1">
      <c r="A388" s="30">
        <v>378</v>
      </c>
      <c r="B388" s="334" t="s">
        <v>183</v>
      </c>
      <c r="C388" s="320">
        <v>808.95</v>
      </c>
      <c r="D388" s="321">
        <v>809.19999999999993</v>
      </c>
      <c r="E388" s="321">
        <v>804.09999999999991</v>
      </c>
      <c r="F388" s="321">
        <v>799.25</v>
      </c>
      <c r="G388" s="321">
        <v>794.15</v>
      </c>
      <c r="H388" s="321">
        <v>814.04999999999984</v>
      </c>
      <c r="I388" s="321">
        <v>819.15</v>
      </c>
      <c r="J388" s="321">
        <v>823.99999999999977</v>
      </c>
      <c r="K388" s="320">
        <v>814.3</v>
      </c>
      <c r="L388" s="320">
        <v>804.35</v>
      </c>
      <c r="M388" s="320">
        <v>5.4358700000000004</v>
      </c>
      <c r="N388" s="1"/>
      <c r="O388" s="1"/>
    </row>
    <row r="389" spans="1:15" ht="12.75" customHeight="1">
      <c r="A389" s="30">
        <v>379</v>
      </c>
      <c r="B389" s="334" t="s">
        <v>487</v>
      </c>
      <c r="C389" s="320">
        <v>2354.6</v>
      </c>
      <c r="D389" s="321">
        <v>2358.9</v>
      </c>
      <c r="E389" s="321">
        <v>2297.8000000000002</v>
      </c>
      <c r="F389" s="321">
        <v>2241</v>
      </c>
      <c r="G389" s="321">
        <v>2179.9</v>
      </c>
      <c r="H389" s="321">
        <v>2415.7000000000003</v>
      </c>
      <c r="I389" s="321">
        <v>2476.7999999999997</v>
      </c>
      <c r="J389" s="321">
        <v>2533.6000000000004</v>
      </c>
      <c r="K389" s="320">
        <v>2420</v>
      </c>
      <c r="L389" s="320">
        <v>2302.1</v>
      </c>
      <c r="M389" s="320">
        <v>0.27390999999999999</v>
      </c>
      <c r="N389" s="1"/>
      <c r="O389" s="1"/>
    </row>
    <row r="390" spans="1:15" ht="12.75" customHeight="1">
      <c r="A390" s="30">
        <v>380</v>
      </c>
      <c r="B390" s="334" t="s">
        <v>861</v>
      </c>
      <c r="C390" s="320">
        <v>106.25</v>
      </c>
      <c r="D390" s="321">
        <v>106.18333333333334</v>
      </c>
      <c r="E390" s="321">
        <v>105.36666666666667</v>
      </c>
      <c r="F390" s="321">
        <v>104.48333333333333</v>
      </c>
      <c r="G390" s="321">
        <v>103.66666666666667</v>
      </c>
      <c r="H390" s="321">
        <v>107.06666666666668</v>
      </c>
      <c r="I390" s="321">
        <v>107.88333333333334</v>
      </c>
      <c r="J390" s="321">
        <v>108.76666666666668</v>
      </c>
      <c r="K390" s="320">
        <v>107</v>
      </c>
      <c r="L390" s="320">
        <v>105.3</v>
      </c>
      <c r="M390" s="320">
        <v>8.5256600000000002</v>
      </c>
      <c r="N390" s="1"/>
      <c r="O390" s="1"/>
    </row>
    <row r="391" spans="1:15" ht="12.75" customHeight="1">
      <c r="A391" s="30">
        <v>381</v>
      </c>
      <c r="B391" s="334" t="s">
        <v>184</v>
      </c>
      <c r="C391" s="320">
        <v>126.55</v>
      </c>
      <c r="D391" s="321">
        <v>127.93333333333334</v>
      </c>
      <c r="E391" s="321">
        <v>123.36666666666667</v>
      </c>
      <c r="F391" s="321">
        <v>120.18333333333334</v>
      </c>
      <c r="G391" s="321">
        <v>115.61666666666667</v>
      </c>
      <c r="H391" s="321">
        <v>131.11666666666667</v>
      </c>
      <c r="I391" s="321">
        <v>135.68333333333334</v>
      </c>
      <c r="J391" s="321">
        <v>138.86666666666667</v>
      </c>
      <c r="K391" s="320">
        <v>132.5</v>
      </c>
      <c r="L391" s="320">
        <v>124.75</v>
      </c>
      <c r="M391" s="320">
        <v>265.14120000000003</v>
      </c>
      <c r="N391" s="1"/>
      <c r="O391" s="1"/>
    </row>
    <row r="392" spans="1:15" ht="12.75" customHeight="1">
      <c r="A392" s="30">
        <v>382</v>
      </c>
      <c r="B392" s="334" t="s">
        <v>486</v>
      </c>
      <c r="C392" s="320">
        <v>109.7</v>
      </c>
      <c r="D392" s="321">
        <v>108.75</v>
      </c>
      <c r="E392" s="321">
        <v>106.6</v>
      </c>
      <c r="F392" s="321">
        <v>103.5</v>
      </c>
      <c r="G392" s="321">
        <v>101.35</v>
      </c>
      <c r="H392" s="321">
        <v>111.85</v>
      </c>
      <c r="I392" s="321">
        <v>114</v>
      </c>
      <c r="J392" s="321">
        <v>117.1</v>
      </c>
      <c r="K392" s="320">
        <v>110.9</v>
      </c>
      <c r="L392" s="320">
        <v>105.65</v>
      </c>
      <c r="M392" s="320">
        <v>105.05866</v>
      </c>
      <c r="N392" s="1"/>
      <c r="O392" s="1"/>
    </row>
    <row r="393" spans="1:15" ht="12.75" customHeight="1">
      <c r="A393" s="30">
        <v>383</v>
      </c>
      <c r="B393" s="334" t="s">
        <v>185</v>
      </c>
      <c r="C393" s="320">
        <v>130</v>
      </c>
      <c r="D393" s="321">
        <v>129.76666666666668</v>
      </c>
      <c r="E393" s="321">
        <v>129.18333333333337</v>
      </c>
      <c r="F393" s="321">
        <v>128.36666666666667</v>
      </c>
      <c r="G393" s="321">
        <v>127.78333333333336</v>
      </c>
      <c r="H393" s="321">
        <v>130.58333333333337</v>
      </c>
      <c r="I393" s="321">
        <v>131.16666666666669</v>
      </c>
      <c r="J393" s="321">
        <v>131.98333333333338</v>
      </c>
      <c r="K393" s="320">
        <v>130.35</v>
      </c>
      <c r="L393" s="320">
        <v>128.94999999999999</v>
      </c>
      <c r="M393" s="320">
        <v>22.455279999999998</v>
      </c>
      <c r="N393" s="1"/>
      <c r="O393" s="1"/>
    </row>
    <row r="394" spans="1:15" ht="12.75" customHeight="1">
      <c r="A394" s="30">
        <v>384</v>
      </c>
      <c r="B394" s="334" t="s">
        <v>488</v>
      </c>
      <c r="C394" s="320">
        <v>159.80000000000001</v>
      </c>
      <c r="D394" s="321">
        <v>159.31666666666669</v>
      </c>
      <c r="E394" s="321">
        <v>157.73333333333338</v>
      </c>
      <c r="F394" s="321">
        <v>155.66666666666669</v>
      </c>
      <c r="G394" s="321">
        <v>154.08333333333337</v>
      </c>
      <c r="H394" s="321">
        <v>161.38333333333338</v>
      </c>
      <c r="I394" s="321">
        <v>162.9666666666667</v>
      </c>
      <c r="J394" s="321">
        <v>165.03333333333339</v>
      </c>
      <c r="K394" s="320">
        <v>160.9</v>
      </c>
      <c r="L394" s="320">
        <v>157.25</v>
      </c>
      <c r="M394" s="320">
        <v>38.047429999999999</v>
      </c>
      <c r="N394" s="1"/>
      <c r="O394" s="1"/>
    </row>
    <row r="395" spans="1:15" ht="12.75" customHeight="1">
      <c r="A395" s="30">
        <v>385</v>
      </c>
      <c r="B395" s="334" t="s">
        <v>489</v>
      </c>
      <c r="C395" s="320">
        <v>1134.9000000000001</v>
      </c>
      <c r="D395" s="321">
        <v>1131.6000000000001</v>
      </c>
      <c r="E395" s="321">
        <v>1121.2000000000003</v>
      </c>
      <c r="F395" s="321">
        <v>1107.5000000000002</v>
      </c>
      <c r="G395" s="321">
        <v>1097.1000000000004</v>
      </c>
      <c r="H395" s="321">
        <v>1145.3000000000002</v>
      </c>
      <c r="I395" s="321">
        <v>1155.7000000000003</v>
      </c>
      <c r="J395" s="321">
        <v>1169.4000000000001</v>
      </c>
      <c r="K395" s="320">
        <v>1142</v>
      </c>
      <c r="L395" s="320">
        <v>1117.9000000000001</v>
      </c>
      <c r="M395" s="320">
        <v>1.3270299999999999</v>
      </c>
      <c r="N395" s="1"/>
      <c r="O395" s="1"/>
    </row>
    <row r="396" spans="1:15" ht="12.75" customHeight="1">
      <c r="A396" s="30">
        <v>386</v>
      </c>
      <c r="B396" s="334" t="s">
        <v>186</v>
      </c>
      <c r="C396" s="320">
        <v>2782.1</v>
      </c>
      <c r="D396" s="321">
        <v>2767.7000000000003</v>
      </c>
      <c r="E396" s="321">
        <v>2746.4000000000005</v>
      </c>
      <c r="F396" s="321">
        <v>2710.7000000000003</v>
      </c>
      <c r="G396" s="321">
        <v>2689.4000000000005</v>
      </c>
      <c r="H396" s="321">
        <v>2803.4000000000005</v>
      </c>
      <c r="I396" s="321">
        <v>2824.7000000000007</v>
      </c>
      <c r="J396" s="321">
        <v>2860.4000000000005</v>
      </c>
      <c r="K396" s="320">
        <v>2789</v>
      </c>
      <c r="L396" s="320">
        <v>2732</v>
      </c>
      <c r="M396" s="320">
        <v>100.18531</v>
      </c>
      <c r="N396" s="1"/>
      <c r="O396" s="1"/>
    </row>
    <row r="397" spans="1:15" ht="12.75" customHeight="1">
      <c r="A397" s="30">
        <v>387</v>
      </c>
      <c r="B397" s="334" t="s">
        <v>845</v>
      </c>
      <c r="C397" s="320">
        <v>620.70000000000005</v>
      </c>
      <c r="D397" s="321">
        <v>620.25</v>
      </c>
      <c r="E397" s="321">
        <v>613.25</v>
      </c>
      <c r="F397" s="321">
        <v>605.79999999999995</v>
      </c>
      <c r="G397" s="321">
        <v>598.79999999999995</v>
      </c>
      <c r="H397" s="321">
        <v>627.70000000000005</v>
      </c>
      <c r="I397" s="321">
        <v>634.70000000000005</v>
      </c>
      <c r="J397" s="321">
        <v>642.15000000000009</v>
      </c>
      <c r="K397" s="320">
        <v>627.25</v>
      </c>
      <c r="L397" s="320">
        <v>612.79999999999995</v>
      </c>
      <c r="M397" s="320">
        <v>1.0714900000000001</v>
      </c>
      <c r="N397" s="1"/>
      <c r="O397" s="1"/>
    </row>
    <row r="398" spans="1:15" ht="12.75" customHeight="1">
      <c r="A398" s="30">
        <v>388</v>
      </c>
      <c r="B398" s="334" t="s">
        <v>480</v>
      </c>
      <c r="C398" s="320">
        <v>274.75</v>
      </c>
      <c r="D398" s="321">
        <v>274.56666666666666</v>
      </c>
      <c r="E398" s="321">
        <v>270.88333333333333</v>
      </c>
      <c r="F398" s="321">
        <v>267.01666666666665</v>
      </c>
      <c r="G398" s="321">
        <v>263.33333333333331</v>
      </c>
      <c r="H398" s="321">
        <v>278.43333333333334</v>
      </c>
      <c r="I398" s="321">
        <v>282.11666666666662</v>
      </c>
      <c r="J398" s="321">
        <v>285.98333333333335</v>
      </c>
      <c r="K398" s="320">
        <v>278.25</v>
      </c>
      <c r="L398" s="320">
        <v>270.7</v>
      </c>
      <c r="M398" s="320">
        <v>1.67906</v>
      </c>
      <c r="N398" s="1"/>
      <c r="O398" s="1"/>
    </row>
    <row r="399" spans="1:15" ht="12.75" customHeight="1">
      <c r="A399" s="30">
        <v>389</v>
      </c>
      <c r="B399" s="334" t="s">
        <v>490</v>
      </c>
      <c r="C399" s="320">
        <v>945.9</v>
      </c>
      <c r="D399" s="321">
        <v>948.2833333333333</v>
      </c>
      <c r="E399" s="321">
        <v>940.11666666666656</v>
      </c>
      <c r="F399" s="321">
        <v>934.33333333333326</v>
      </c>
      <c r="G399" s="321">
        <v>926.16666666666652</v>
      </c>
      <c r="H399" s="321">
        <v>954.06666666666661</v>
      </c>
      <c r="I399" s="321">
        <v>962.23333333333335</v>
      </c>
      <c r="J399" s="321">
        <v>968.01666666666665</v>
      </c>
      <c r="K399" s="320">
        <v>956.45</v>
      </c>
      <c r="L399" s="320">
        <v>942.5</v>
      </c>
      <c r="M399" s="320">
        <v>0.27731</v>
      </c>
      <c r="N399" s="1"/>
      <c r="O399" s="1"/>
    </row>
    <row r="400" spans="1:15" ht="12.75" customHeight="1">
      <c r="A400" s="30">
        <v>390</v>
      </c>
      <c r="B400" s="334" t="s">
        <v>491</v>
      </c>
      <c r="C400" s="320">
        <v>1552.95</v>
      </c>
      <c r="D400" s="321">
        <v>1551.3999999999999</v>
      </c>
      <c r="E400" s="321">
        <v>1536.7999999999997</v>
      </c>
      <c r="F400" s="321">
        <v>1520.6499999999999</v>
      </c>
      <c r="G400" s="321">
        <v>1506.0499999999997</v>
      </c>
      <c r="H400" s="321">
        <v>1567.5499999999997</v>
      </c>
      <c r="I400" s="321">
        <v>1582.1499999999996</v>
      </c>
      <c r="J400" s="321">
        <v>1598.2999999999997</v>
      </c>
      <c r="K400" s="320">
        <v>1566</v>
      </c>
      <c r="L400" s="320">
        <v>1535.25</v>
      </c>
      <c r="M400" s="320">
        <v>0.68879000000000001</v>
      </c>
      <c r="N400" s="1"/>
      <c r="O400" s="1"/>
    </row>
    <row r="401" spans="1:15" ht="12.75" customHeight="1">
      <c r="A401" s="30">
        <v>391</v>
      </c>
      <c r="B401" s="334" t="s">
        <v>482</v>
      </c>
      <c r="C401" s="320">
        <v>35.950000000000003</v>
      </c>
      <c r="D401" s="321">
        <v>36.299999999999997</v>
      </c>
      <c r="E401" s="321">
        <v>35.199999999999996</v>
      </c>
      <c r="F401" s="321">
        <v>34.449999999999996</v>
      </c>
      <c r="G401" s="321">
        <v>33.349999999999994</v>
      </c>
      <c r="H401" s="321">
        <v>37.049999999999997</v>
      </c>
      <c r="I401" s="321">
        <v>38.149999999999991</v>
      </c>
      <c r="J401" s="321">
        <v>38.9</v>
      </c>
      <c r="K401" s="320">
        <v>37.4</v>
      </c>
      <c r="L401" s="320">
        <v>35.549999999999997</v>
      </c>
      <c r="M401" s="320">
        <v>168.53130999999999</v>
      </c>
      <c r="N401" s="1"/>
      <c r="O401" s="1"/>
    </row>
    <row r="402" spans="1:15" ht="12.75" customHeight="1">
      <c r="A402" s="30">
        <v>392</v>
      </c>
      <c r="B402" s="334" t="s">
        <v>187</v>
      </c>
      <c r="C402" s="320">
        <v>103.1</v>
      </c>
      <c r="D402" s="321">
        <v>102.53333333333332</v>
      </c>
      <c r="E402" s="321">
        <v>101.26666666666664</v>
      </c>
      <c r="F402" s="321">
        <v>99.433333333333323</v>
      </c>
      <c r="G402" s="321">
        <v>98.166666666666643</v>
      </c>
      <c r="H402" s="321">
        <v>104.36666666666663</v>
      </c>
      <c r="I402" s="321">
        <v>105.63333333333331</v>
      </c>
      <c r="J402" s="321">
        <v>107.46666666666663</v>
      </c>
      <c r="K402" s="320">
        <v>103.8</v>
      </c>
      <c r="L402" s="320">
        <v>100.7</v>
      </c>
      <c r="M402" s="320">
        <v>311.69375000000002</v>
      </c>
      <c r="N402" s="1"/>
      <c r="O402" s="1"/>
    </row>
    <row r="403" spans="1:15" ht="12.75" customHeight="1">
      <c r="A403" s="30">
        <v>393</v>
      </c>
      <c r="B403" s="334" t="s">
        <v>275</v>
      </c>
      <c r="C403" s="320">
        <v>7024.1</v>
      </c>
      <c r="D403" s="321">
        <v>7028.3833333333341</v>
      </c>
      <c r="E403" s="321">
        <v>7006.7666666666682</v>
      </c>
      <c r="F403" s="321">
        <v>6989.4333333333343</v>
      </c>
      <c r="G403" s="321">
        <v>6967.8166666666684</v>
      </c>
      <c r="H403" s="321">
        <v>7045.7166666666681</v>
      </c>
      <c r="I403" s="321">
        <v>7067.3333333333348</v>
      </c>
      <c r="J403" s="321">
        <v>7084.6666666666679</v>
      </c>
      <c r="K403" s="320">
        <v>7050</v>
      </c>
      <c r="L403" s="320">
        <v>7011.05</v>
      </c>
      <c r="M403" s="320">
        <v>8.4239999999999995E-2</v>
      </c>
      <c r="N403" s="1"/>
      <c r="O403" s="1"/>
    </row>
    <row r="404" spans="1:15" ht="12.75" customHeight="1">
      <c r="A404" s="30">
        <v>394</v>
      </c>
      <c r="B404" s="334" t="s">
        <v>274</v>
      </c>
      <c r="C404" s="320">
        <v>795.75</v>
      </c>
      <c r="D404" s="321">
        <v>796.5</v>
      </c>
      <c r="E404" s="321">
        <v>789.25</v>
      </c>
      <c r="F404" s="321">
        <v>782.75</v>
      </c>
      <c r="G404" s="321">
        <v>775.5</v>
      </c>
      <c r="H404" s="321">
        <v>803</v>
      </c>
      <c r="I404" s="321">
        <v>810.25</v>
      </c>
      <c r="J404" s="321">
        <v>816.75</v>
      </c>
      <c r="K404" s="320">
        <v>803.75</v>
      </c>
      <c r="L404" s="320">
        <v>790</v>
      </c>
      <c r="M404" s="320">
        <v>17.376239999999999</v>
      </c>
      <c r="N404" s="1"/>
      <c r="O404" s="1"/>
    </row>
    <row r="405" spans="1:15" ht="12.75" customHeight="1">
      <c r="A405" s="30">
        <v>395</v>
      </c>
      <c r="B405" s="334" t="s">
        <v>188</v>
      </c>
      <c r="C405" s="320">
        <v>1144.55</v>
      </c>
      <c r="D405" s="321">
        <v>1139.4499999999998</v>
      </c>
      <c r="E405" s="321">
        <v>1130.2999999999997</v>
      </c>
      <c r="F405" s="321">
        <v>1116.05</v>
      </c>
      <c r="G405" s="321">
        <v>1106.8999999999999</v>
      </c>
      <c r="H405" s="321">
        <v>1153.6999999999996</v>
      </c>
      <c r="I405" s="321">
        <v>1162.8499999999997</v>
      </c>
      <c r="J405" s="321">
        <v>1177.0999999999995</v>
      </c>
      <c r="K405" s="320">
        <v>1148.5999999999999</v>
      </c>
      <c r="L405" s="320">
        <v>1125.2</v>
      </c>
      <c r="M405" s="320">
        <v>7.3128799999999998</v>
      </c>
      <c r="N405" s="1"/>
      <c r="O405" s="1"/>
    </row>
    <row r="406" spans="1:15" ht="12.75" customHeight="1">
      <c r="A406" s="30">
        <v>396</v>
      </c>
      <c r="B406" s="334" t="s">
        <v>189</v>
      </c>
      <c r="C406" s="320">
        <v>516.29999999999995</v>
      </c>
      <c r="D406" s="321">
        <v>515.5</v>
      </c>
      <c r="E406" s="321">
        <v>513</v>
      </c>
      <c r="F406" s="321">
        <v>509.70000000000005</v>
      </c>
      <c r="G406" s="321">
        <v>507.20000000000005</v>
      </c>
      <c r="H406" s="321">
        <v>518.79999999999995</v>
      </c>
      <c r="I406" s="321">
        <v>521.29999999999995</v>
      </c>
      <c r="J406" s="321">
        <v>524.59999999999991</v>
      </c>
      <c r="K406" s="320">
        <v>518</v>
      </c>
      <c r="L406" s="320">
        <v>512.20000000000005</v>
      </c>
      <c r="M406" s="320">
        <v>100.35638</v>
      </c>
      <c r="N406" s="1"/>
      <c r="O406" s="1"/>
    </row>
    <row r="407" spans="1:15" ht="12.75" customHeight="1">
      <c r="A407" s="30">
        <v>397</v>
      </c>
      <c r="B407" s="334" t="s">
        <v>495</v>
      </c>
      <c r="C407" s="320">
        <v>2016.4</v>
      </c>
      <c r="D407" s="321">
        <v>2026.6833333333334</v>
      </c>
      <c r="E407" s="321">
        <v>1989.7666666666669</v>
      </c>
      <c r="F407" s="321">
        <v>1963.1333333333334</v>
      </c>
      <c r="G407" s="321">
        <v>1926.2166666666669</v>
      </c>
      <c r="H407" s="321">
        <v>2053.3166666666666</v>
      </c>
      <c r="I407" s="321">
        <v>2090.2333333333336</v>
      </c>
      <c r="J407" s="321">
        <v>2116.8666666666668</v>
      </c>
      <c r="K407" s="320">
        <v>2063.6</v>
      </c>
      <c r="L407" s="320">
        <v>2000.05</v>
      </c>
      <c r="M407" s="320">
        <v>0.66430999999999996</v>
      </c>
      <c r="N407" s="1"/>
      <c r="O407" s="1"/>
    </row>
    <row r="408" spans="1:15" ht="12.75" customHeight="1">
      <c r="A408" s="30">
        <v>398</v>
      </c>
      <c r="B408" s="334" t="s">
        <v>496</v>
      </c>
      <c r="C408" s="320">
        <v>129.9</v>
      </c>
      <c r="D408" s="321">
        <v>129.78333333333333</v>
      </c>
      <c r="E408" s="321">
        <v>127.76666666666665</v>
      </c>
      <c r="F408" s="321">
        <v>125.63333333333333</v>
      </c>
      <c r="G408" s="321">
        <v>123.61666666666665</v>
      </c>
      <c r="H408" s="321">
        <v>131.91666666666666</v>
      </c>
      <c r="I408" s="321">
        <v>133.93333333333337</v>
      </c>
      <c r="J408" s="321">
        <v>136.06666666666666</v>
      </c>
      <c r="K408" s="320">
        <v>131.80000000000001</v>
      </c>
      <c r="L408" s="320">
        <v>127.65</v>
      </c>
      <c r="M408" s="320">
        <v>8.3939500000000002</v>
      </c>
      <c r="N408" s="1"/>
      <c r="O408" s="1"/>
    </row>
    <row r="409" spans="1:15" ht="12.75" customHeight="1">
      <c r="A409" s="30">
        <v>399</v>
      </c>
      <c r="B409" s="334" t="s">
        <v>501</v>
      </c>
      <c r="C409" s="320">
        <v>133.55000000000001</v>
      </c>
      <c r="D409" s="321">
        <v>133.08333333333334</v>
      </c>
      <c r="E409" s="321">
        <v>130.36666666666667</v>
      </c>
      <c r="F409" s="321">
        <v>127.18333333333334</v>
      </c>
      <c r="G409" s="321">
        <v>124.46666666666667</v>
      </c>
      <c r="H409" s="321">
        <v>136.26666666666668</v>
      </c>
      <c r="I409" s="321">
        <v>138.98333333333332</v>
      </c>
      <c r="J409" s="321">
        <v>142.16666666666669</v>
      </c>
      <c r="K409" s="320">
        <v>135.80000000000001</v>
      </c>
      <c r="L409" s="320">
        <v>129.9</v>
      </c>
      <c r="M409" s="320">
        <v>32.783169999999998</v>
      </c>
      <c r="N409" s="1"/>
      <c r="O409" s="1"/>
    </row>
    <row r="410" spans="1:15" ht="12.75" customHeight="1">
      <c r="A410" s="30">
        <v>400</v>
      </c>
      <c r="B410" s="334" t="s">
        <v>497</v>
      </c>
      <c r="C410" s="320">
        <v>140.4</v>
      </c>
      <c r="D410" s="321">
        <v>140.1</v>
      </c>
      <c r="E410" s="321">
        <v>136.5</v>
      </c>
      <c r="F410" s="321">
        <v>132.6</v>
      </c>
      <c r="G410" s="321">
        <v>129</v>
      </c>
      <c r="H410" s="321">
        <v>144</v>
      </c>
      <c r="I410" s="321">
        <v>147.59999999999997</v>
      </c>
      <c r="J410" s="321">
        <v>151.5</v>
      </c>
      <c r="K410" s="320">
        <v>143.69999999999999</v>
      </c>
      <c r="L410" s="320">
        <v>136.19999999999999</v>
      </c>
      <c r="M410" s="320">
        <v>17.371120000000001</v>
      </c>
      <c r="N410" s="1"/>
      <c r="O410" s="1"/>
    </row>
    <row r="411" spans="1:15" ht="12.75" customHeight="1">
      <c r="A411" s="30">
        <v>401</v>
      </c>
      <c r="B411" s="334" t="s">
        <v>499</v>
      </c>
      <c r="C411" s="320">
        <v>3773.95</v>
      </c>
      <c r="D411" s="321">
        <v>3781.35</v>
      </c>
      <c r="E411" s="321">
        <v>3742.6499999999996</v>
      </c>
      <c r="F411" s="321">
        <v>3711.35</v>
      </c>
      <c r="G411" s="321">
        <v>3672.6499999999996</v>
      </c>
      <c r="H411" s="321">
        <v>3812.6499999999996</v>
      </c>
      <c r="I411" s="321">
        <v>3851.3499999999995</v>
      </c>
      <c r="J411" s="321">
        <v>3882.6499999999996</v>
      </c>
      <c r="K411" s="320">
        <v>3820.05</v>
      </c>
      <c r="L411" s="320">
        <v>3750.05</v>
      </c>
      <c r="M411" s="320">
        <v>4.9579999999999999E-2</v>
      </c>
      <c r="N411" s="1"/>
      <c r="O411" s="1"/>
    </row>
    <row r="412" spans="1:15" ht="12.75" customHeight="1">
      <c r="A412" s="30">
        <v>402</v>
      </c>
      <c r="B412" s="334" t="s">
        <v>498</v>
      </c>
      <c r="C412" s="320">
        <v>693.4</v>
      </c>
      <c r="D412" s="321">
        <v>688.93333333333339</v>
      </c>
      <c r="E412" s="321">
        <v>675.86666666666679</v>
      </c>
      <c r="F412" s="321">
        <v>658.33333333333337</v>
      </c>
      <c r="G412" s="321">
        <v>645.26666666666677</v>
      </c>
      <c r="H412" s="321">
        <v>706.46666666666681</v>
      </c>
      <c r="I412" s="321">
        <v>719.53333333333342</v>
      </c>
      <c r="J412" s="321">
        <v>737.06666666666683</v>
      </c>
      <c r="K412" s="320">
        <v>702</v>
      </c>
      <c r="L412" s="320">
        <v>671.4</v>
      </c>
      <c r="M412" s="320">
        <v>1.6839900000000001</v>
      </c>
      <c r="N412" s="1"/>
      <c r="O412" s="1"/>
    </row>
    <row r="413" spans="1:15" ht="12.75" customHeight="1">
      <c r="A413" s="30">
        <v>403</v>
      </c>
      <c r="B413" s="334" t="s">
        <v>500</v>
      </c>
      <c r="C413" s="320">
        <v>467.4</v>
      </c>
      <c r="D413" s="321">
        <v>469.4666666666667</v>
      </c>
      <c r="E413" s="321">
        <v>459.93333333333339</v>
      </c>
      <c r="F413" s="321">
        <v>452.4666666666667</v>
      </c>
      <c r="G413" s="321">
        <v>442.93333333333339</v>
      </c>
      <c r="H413" s="321">
        <v>476.93333333333339</v>
      </c>
      <c r="I413" s="321">
        <v>486.4666666666667</v>
      </c>
      <c r="J413" s="321">
        <v>493.93333333333339</v>
      </c>
      <c r="K413" s="320">
        <v>479</v>
      </c>
      <c r="L413" s="320">
        <v>462</v>
      </c>
      <c r="M413" s="320">
        <v>2.2719200000000002</v>
      </c>
      <c r="N413" s="1"/>
      <c r="O413" s="1"/>
    </row>
    <row r="414" spans="1:15" ht="12.75" customHeight="1">
      <c r="A414" s="30">
        <v>404</v>
      </c>
      <c r="B414" s="334" t="s">
        <v>190</v>
      </c>
      <c r="C414" s="320">
        <v>26056.55</v>
      </c>
      <c r="D414" s="321">
        <v>25927.216666666664</v>
      </c>
      <c r="E414" s="321">
        <v>25754.433333333327</v>
      </c>
      <c r="F414" s="321">
        <v>25452.316666666662</v>
      </c>
      <c r="G414" s="321">
        <v>25279.533333333326</v>
      </c>
      <c r="H414" s="321">
        <v>26229.333333333328</v>
      </c>
      <c r="I414" s="321">
        <v>26402.116666666661</v>
      </c>
      <c r="J414" s="321">
        <v>26704.23333333333</v>
      </c>
      <c r="K414" s="320">
        <v>26100</v>
      </c>
      <c r="L414" s="320">
        <v>25625.1</v>
      </c>
      <c r="M414" s="320">
        <v>0.2064</v>
      </c>
      <c r="N414" s="1"/>
      <c r="O414" s="1"/>
    </row>
    <row r="415" spans="1:15" ht="12.75" customHeight="1">
      <c r="A415" s="30">
        <v>405</v>
      </c>
      <c r="B415" s="334" t="s">
        <v>502</v>
      </c>
      <c r="C415" s="320">
        <v>1652.75</v>
      </c>
      <c r="D415" s="321">
        <v>1638.4333333333334</v>
      </c>
      <c r="E415" s="321">
        <v>1614.1166666666668</v>
      </c>
      <c r="F415" s="321">
        <v>1575.4833333333333</v>
      </c>
      <c r="G415" s="321">
        <v>1551.1666666666667</v>
      </c>
      <c r="H415" s="321">
        <v>1677.0666666666668</v>
      </c>
      <c r="I415" s="321">
        <v>1701.3833333333334</v>
      </c>
      <c r="J415" s="321">
        <v>1740.0166666666669</v>
      </c>
      <c r="K415" s="320">
        <v>1662.75</v>
      </c>
      <c r="L415" s="320">
        <v>1599.8</v>
      </c>
      <c r="M415" s="320">
        <v>0.17548</v>
      </c>
      <c r="N415" s="1"/>
      <c r="O415" s="1"/>
    </row>
    <row r="416" spans="1:15" ht="12.75" customHeight="1">
      <c r="A416" s="30">
        <v>406</v>
      </c>
      <c r="B416" s="334" t="s">
        <v>191</v>
      </c>
      <c r="C416" s="320">
        <v>2379.85</v>
      </c>
      <c r="D416" s="321">
        <v>2384.15</v>
      </c>
      <c r="E416" s="321">
        <v>2361.7000000000003</v>
      </c>
      <c r="F416" s="321">
        <v>2343.5500000000002</v>
      </c>
      <c r="G416" s="321">
        <v>2321.1000000000004</v>
      </c>
      <c r="H416" s="321">
        <v>2402.3000000000002</v>
      </c>
      <c r="I416" s="321">
        <v>2424.75</v>
      </c>
      <c r="J416" s="321">
        <v>2442.9</v>
      </c>
      <c r="K416" s="320">
        <v>2406.6</v>
      </c>
      <c r="L416" s="320">
        <v>2366</v>
      </c>
      <c r="M416" s="320">
        <v>1.9732499999999999</v>
      </c>
      <c r="N416" s="1"/>
      <c r="O416" s="1"/>
    </row>
    <row r="417" spans="1:15" ht="12.75" customHeight="1">
      <c r="A417" s="30">
        <v>407</v>
      </c>
      <c r="B417" s="334" t="s">
        <v>492</v>
      </c>
      <c r="C417" s="320">
        <v>506.95</v>
      </c>
      <c r="D417" s="321">
        <v>508.56666666666666</v>
      </c>
      <c r="E417" s="321">
        <v>501.08333333333337</v>
      </c>
      <c r="F417" s="321">
        <v>495.2166666666667</v>
      </c>
      <c r="G417" s="321">
        <v>487.73333333333341</v>
      </c>
      <c r="H417" s="321">
        <v>514.43333333333339</v>
      </c>
      <c r="I417" s="321">
        <v>521.91666666666652</v>
      </c>
      <c r="J417" s="321">
        <v>527.7833333333333</v>
      </c>
      <c r="K417" s="320">
        <v>516.04999999999995</v>
      </c>
      <c r="L417" s="320">
        <v>502.7</v>
      </c>
      <c r="M417" s="320">
        <v>0.90729000000000004</v>
      </c>
      <c r="N417" s="1"/>
      <c r="O417" s="1"/>
    </row>
    <row r="418" spans="1:15" ht="12.75" customHeight="1">
      <c r="A418" s="30">
        <v>408</v>
      </c>
      <c r="B418" s="334" t="s">
        <v>493</v>
      </c>
      <c r="C418" s="320">
        <v>29.4</v>
      </c>
      <c r="D418" s="321">
        <v>29.533333333333331</v>
      </c>
      <c r="E418" s="321">
        <v>29.166666666666664</v>
      </c>
      <c r="F418" s="321">
        <v>28.933333333333334</v>
      </c>
      <c r="G418" s="321">
        <v>28.566666666666666</v>
      </c>
      <c r="H418" s="321">
        <v>29.766666666666662</v>
      </c>
      <c r="I418" s="321">
        <v>30.133333333333329</v>
      </c>
      <c r="J418" s="321">
        <v>30.36666666666666</v>
      </c>
      <c r="K418" s="320">
        <v>29.9</v>
      </c>
      <c r="L418" s="320">
        <v>29.3</v>
      </c>
      <c r="M418" s="320">
        <v>64.351780000000005</v>
      </c>
      <c r="N418" s="1"/>
      <c r="O418" s="1"/>
    </row>
    <row r="419" spans="1:15" ht="12.75" customHeight="1">
      <c r="A419" s="30">
        <v>409</v>
      </c>
      <c r="B419" s="334" t="s">
        <v>494</v>
      </c>
      <c r="C419" s="320">
        <v>3367.85</v>
      </c>
      <c r="D419" s="321">
        <v>3373.8333333333335</v>
      </c>
      <c r="E419" s="321">
        <v>3349.0166666666669</v>
      </c>
      <c r="F419" s="321">
        <v>3330.1833333333334</v>
      </c>
      <c r="G419" s="321">
        <v>3305.3666666666668</v>
      </c>
      <c r="H419" s="321">
        <v>3392.666666666667</v>
      </c>
      <c r="I419" s="321">
        <v>3417.4833333333336</v>
      </c>
      <c r="J419" s="321">
        <v>3436.3166666666671</v>
      </c>
      <c r="K419" s="320">
        <v>3398.65</v>
      </c>
      <c r="L419" s="320">
        <v>3355</v>
      </c>
      <c r="M419" s="320">
        <v>9.5670000000000005E-2</v>
      </c>
      <c r="N419" s="1"/>
      <c r="O419" s="1"/>
    </row>
    <row r="420" spans="1:15" ht="12.75" customHeight="1">
      <c r="A420" s="30">
        <v>410</v>
      </c>
      <c r="B420" s="334" t="s">
        <v>503</v>
      </c>
      <c r="C420" s="320">
        <v>681</v>
      </c>
      <c r="D420" s="321">
        <v>685.66666666666663</v>
      </c>
      <c r="E420" s="321">
        <v>673.33333333333326</v>
      </c>
      <c r="F420" s="321">
        <v>665.66666666666663</v>
      </c>
      <c r="G420" s="321">
        <v>653.33333333333326</v>
      </c>
      <c r="H420" s="321">
        <v>693.33333333333326</v>
      </c>
      <c r="I420" s="321">
        <v>705.66666666666652</v>
      </c>
      <c r="J420" s="321">
        <v>713.33333333333326</v>
      </c>
      <c r="K420" s="320">
        <v>698</v>
      </c>
      <c r="L420" s="320">
        <v>678</v>
      </c>
      <c r="M420" s="320">
        <v>1.9486399999999999</v>
      </c>
      <c r="N420" s="1"/>
      <c r="O420" s="1"/>
    </row>
    <row r="421" spans="1:15" ht="12.75" customHeight="1">
      <c r="A421" s="30">
        <v>411</v>
      </c>
      <c r="B421" s="334" t="s">
        <v>505</v>
      </c>
      <c r="C421" s="320">
        <v>717.35</v>
      </c>
      <c r="D421" s="321">
        <v>720.6</v>
      </c>
      <c r="E421" s="321">
        <v>711.40000000000009</v>
      </c>
      <c r="F421" s="321">
        <v>705.45</v>
      </c>
      <c r="G421" s="321">
        <v>696.25000000000011</v>
      </c>
      <c r="H421" s="321">
        <v>726.55000000000007</v>
      </c>
      <c r="I421" s="321">
        <v>735.75000000000011</v>
      </c>
      <c r="J421" s="321">
        <v>741.7</v>
      </c>
      <c r="K421" s="320">
        <v>729.8</v>
      </c>
      <c r="L421" s="320">
        <v>714.65</v>
      </c>
      <c r="M421" s="320">
        <v>0.46210000000000001</v>
      </c>
      <c r="N421" s="1"/>
      <c r="O421" s="1"/>
    </row>
    <row r="422" spans="1:15" ht="12.75" customHeight="1">
      <c r="A422" s="30">
        <v>412</v>
      </c>
      <c r="B422" s="334" t="s">
        <v>504</v>
      </c>
      <c r="C422" s="320">
        <v>2985.45</v>
      </c>
      <c r="D422" s="321">
        <v>2990.2999999999997</v>
      </c>
      <c r="E422" s="321">
        <v>2966.1499999999996</v>
      </c>
      <c r="F422" s="321">
        <v>2946.85</v>
      </c>
      <c r="G422" s="321">
        <v>2922.7</v>
      </c>
      <c r="H422" s="321">
        <v>3009.5999999999995</v>
      </c>
      <c r="I422" s="321">
        <v>3033.75</v>
      </c>
      <c r="J422" s="321">
        <v>3053.0499999999993</v>
      </c>
      <c r="K422" s="320">
        <v>3014.45</v>
      </c>
      <c r="L422" s="320">
        <v>2971</v>
      </c>
      <c r="M422" s="320">
        <v>9.4520000000000007E-2</v>
      </c>
      <c r="N422" s="1"/>
      <c r="O422" s="1"/>
    </row>
    <row r="423" spans="1:15" ht="12.75" customHeight="1">
      <c r="A423" s="30">
        <v>413</v>
      </c>
      <c r="B423" s="334" t="s">
        <v>862</v>
      </c>
      <c r="C423" s="320">
        <v>664.7</v>
      </c>
      <c r="D423" s="321">
        <v>661.9666666666667</v>
      </c>
      <c r="E423" s="321">
        <v>655.08333333333337</v>
      </c>
      <c r="F423" s="321">
        <v>645.4666666666667</v>
      </c>
      <c r="G423" s="321">
        <v>638.58333333333337</v>
      </c>
      <c r="H423" s="321">
        <v>671.58333333333337</v>
      </c>
      <c r="I423" s="321">
        <v>678.46666666666658</v>
      </c>
      <c r="J423" s="321">
        <v>688.08333333333337</v>
      </c>
      <c r="K423" s="320">
        <v>668.85</v>
      </c>
      <c r="L423" s="320">
        <v>652.35</v>
      </c>
      <c r="M423" s="320">
        <v>6.8955099999999998</v>
      </c>
      <c r="N423" s="1"/>
      <c r="O423" s="1"/>
    </row>
    <row r="424" spans="1:15" ht="12.75" customHeight="1">
      <c r="A424" s="30">
        <v>414</v>
      </c>
      <c r="B424" s="334" t="s">
        <v>506</v>
      </c>
      <c r="C424" s="320">
        <v>792.95</v>
      </c>
      <c r="D424" s="321">
        <v>795.48333333333323</v>
      </c>
      <c r="E424" s="321">
        <v>784.96666666666647</v>
      </c>
      <c r="F424" s="321">
        <v>776.98333333333323</v>
      </c>
      <c r="G424" s="321">
        <v>766.46666666666647</v>
      </c>
      <c r="H424" s="321">
        <v>803.46666666666647</v>
      </c>
      <c r="I424" s="321">
        <v>813.98333333333312</v>
      </c>
      <c r="J424" s="321">
        <v>821.96666666666647</v>
      </c>
      <c r="K424" s="320">
        <v>806</v>
      </c>
      <c r="L424" s="320">
        <v>787.5</v>
      </c>
      <c r="M424" s="320">
        <v>1.92689</v>
      </c>
      <c r="N424" s="1"/>
      <c r="O424" s="1"/>
    </row>
    <row r="425" spans="1:15" ht="12.75" customHeight="1">
      <c r="A425" s="30">
        <v>415</v>
      </c>
      <c r="B425" s="334" t="s">
        <v>507</v>
      </c>
      <c r="C425" s="320">
        <v>439.9</v>
      </c>
      <c r="D425" s="321">
        <v>439.83333333333331</v>
      </c>
      <c r="E425" s="321">
        <v>432.06666666666661</v>
      </c>
      <c r="F425" s="321">
        <v>424.23333333333329</v>
      </c>
      <c r="G425" s="321">
        <v>416.46666666666658</v>
      </c>
      <c r="H425" s="321">
        <v>447.66666666666663</v>
      </c>
      <c r="I425" s="321">
        <v>455.43333333333339</v>
      </c>
      <c r="J425" s="321">
        <v>463.26666666666665</v>
      </c>
      <c r="K425" s="320">
        <v>447.6</v>
      </c>
      <c r="L425" s="320">
        <v>432</v>
      </c>
      <c r="M425" s="320">
        <v>1.44394</v>
      </c>
      <c r="N425" s="1"/>
      <c r="O425" s="1"/>
    </row>
    <row r="426" spans="1:15" ht="12.75" customHeight="1">
      <c r="A426" s="30">
        <v>416</v>
      </c>
      <c r="B426" s="334" t="s">
        <v>515</v>
      </c>
      <c r="C426" s="320">
        <v>280.10000000000002</v>
      </c>
      <c r="D426" s="321">
        <v>280.55</v>
      </c>
      <c r="E426" s="321">
        <v>276.70000000000005</v>
      </c>
      <c r="F426" s="321">
        <v>273.3</v>
      </c>
      <c r="G426" s="321">
        <v>269.45000000000005</v>
      </c>
      <c r="H426" s="321">
        <v>283.95000000000005</v>
      </c>
      <c r="I426" s="321">
        <v>287.80000000000007</v>
      </c>
      <c r="J426" s="321">
        <v>291.20000000000005</v>
      </c>
      <c r="K426" s="320">
        <v>284.39999999999998</v>
      </c>
      <c r="L426" s="320">
        <v>277.14999999999998</v>
      </c>
      <c r="M426" s="320">
        <v>3.5413100000000002</v>
      </c>
      <c r="N426" s="1"/>
      <c r="O426" s="1"/>
    </row>
    <row r="427" spans="1:15" ht="12.75" customHeight="1">
      <c r="A427" s="30">
        <v>417</v>
      </c>
      <c r="B427" s="334" t="s">
        <v>508</v>
      </c>
      <c r="C427" s="320">
        <v>56.4</v>
      </c>
      <c r="D427" s="321">
        <v>56.4</v>
      </c>
      <c r="E427" s="321">
        <v>55.8</v>
      </c>
      <c r="F427" s="321">
        <v>55.199999999999996</v>
      </c>
      <c r="G427" s="321">
        <v>54.599999999999994</v>
      </c>
      <c r="H427" s="321">
        <v>57</v>
      </c>
      <c r="I427" s="321">
        <v>57.600000000000009</v>
      </c>
      <c r="J427" s="321">
        <v>58.2</v>
      </c>
      <c r="K427" s="320">
        <v>57</v>
      </c>
      <c r="L427" s="320">
        <v>55.8</v>
      </c>
      <c r="M427" s="320">
        <v>14.910360000000001</v>
      </c>
      <c r="N427" s="1"/>
      <c r="O427" s="1"/>
    </row>
    <row r="428" spans="1:15" ht="12.75" customHeight="1">
      <c r="A428" s="30">
        <v>418</v>
      </c>
      <c r="B428" s="334" t="s">
        <v>192</v>
      </c>
      <c r="C428" s="320">
        <v>2547.4</v>
      </c>
      <c r="D428" s="321">
        <v>2554.3333333333335</v>
      </c>
      <c r="E428" s="321">
        <v>2524.3666666666668</v>
      </c>
      <c r="F428" s="321">
        <v>2501.3333333333335</v>
      </c>
      <c r="G428" s="321">
        <v>2471.3666666666668</v>
      </c>
      <c r="H428" s="321">
        <v>2577.3666666666668</v>
      </c>
      <c r="I428" s="321">
        <v>2607.333333333333</v>
      </c>
      <c r="J428" s="321">
        <v>2630.3666666666668</v>
      </c>
      <c r="K428" s="320">
        <v>2584.3000000000002</v>
      </c>
      <c r="L428" s="320">
        <v>2531.3000000000002</v>
      </c>
      <c r="M428" s="320">
        <v>5.3194600000000003</v>
      </c>
      <c r="N428" s="1"/>
      <c r="O428" s="1"/>
    </row>
    <row r="429" spans="1:15" ht="12.75" customHeight="1">
      <c r="A429" s="30">
        <v>419</v>
      </c>
      <c r="B429" s="334" t="s">
        <v>193</v>
      </c>
      <c r="C429" s="320">
        <v>1150.8499999999999</v>
      </c>
      <c r="D429" s="321">
        <v>1140.9666666666667</v>
      </c>
      <c r="E429" s="321">
        <v>1127.9833333333333</v>
      </c>
      <c r="F429" s="321">
        <v>1105.1166666666666</v>
      </c>
      <c r="G429" s="321">
        <v>1092.1333333333332</v>
      </c>
      <c r="H429" s="321">
        <v>1163.8333333333335</v>
      </c>
      <c r="I429" s="321">
        <v>1176.8166666666671</v>
      </c>
      <c r="J429" s="321">
        <v>1199.6833333333336</v>
      </c>
      <c r="K429" s="320">
        <v>1153.95</v>
      </c>
      <c r="L429" s="320">
        <v>1118.0999999999999</v>
      </c>
      <c r="M429" s="320">
        <v>7.7827999999999999</v>
      </c>
      <c r="N429" s="1"/>
      <c r="O429" s="1"/>
    </row>
    <row r="430" spans="1:15" ht="12.75" customHeight="1">
      <c r="A430" s="30">
        <v>420</v>
      </c>
      <c r="B430" s="334" t="s">
        <v>512</v>
      </c>
      <c r="C430" s="320">
        <v>342.45</v>
      </c>
      <c r="D430" s="321">
        <v>339.90000000000003</v>
      </c>
      <c r="E430" s="321">
        <v>336.10000000000008</v>
      </c>
      <c r="F430" s="321">
        <v>329.75000000000006</v>
      </c>
      <c r="G430" s="321">
        <v>325.9500000000001</v>
      </c>
      <c r="H430" s="321">
        <v>346.25000000000006</v>
      </c>
      <c r="I430" s="321">
        <v>350.05</v>
      </c>
      <c r="J430" s="321">
        <v>356.40000000000003</v>
      </c>
      <c r="K430" s="320">
        <v>343.7</v>
      </c>
      <c r="L430" s="320">
        <v>333.55</v>
      </c>
      <c r="M430" s="320">
        <v>6.7102300000000001</v>
      </c>
      <c r="N430" s="1"/>
      <c r="O430" s="1"/>
    </row>
    <row r="431" spans="1:15" ht="12.75" customHeight="1">
      <c r="A431" s="30">
        <v>421</v>
      </c>
      <c r="B431" s="334" t="s">
        <v>509</v>
      </c>
      <c r="C431" s="320">
        <v>94.2</v>
      </c>
      <c r="D431" s="321">
        <v>93.983333333333334</v>
      </c>
      <c r="E431" s="321">
        <v>93.466666666666669</v>
      </c>
      <c r="F431" s="321">
        <v>92.733333333333334</v>
      </c>
      <c r="G431" s="321">
        <v>92.216666666666669</v>
      </c>
      <c r="H431" s="321">
        <v>94.716666666666669</v>
      </c>
      <c r="I431" s="321">
        <v>95.233333333333348</v>
      </c>
      <c r="J431" s="321">
        <v>95.966666666666669</v>
      </c>
      <c r="K431" s="320">
        <v>94.5</v>
      </c>
      <c r="L431" s="320">
        <v>93.25</v>
      </c>
      <c r="M431" s="320">
        <v>1.1164099999999999</v>
      </c>
      <c r="N431" s="1"/>
      <c r="O431" s="1"/>
    </row>
    <row r="432" spans="1:15" ht="12.75" customHeight="1">
      <c r="A432" s="30">
        <v>422</v>
      </c>
      <c r="B432" s="334" t="s">
        <v>511</v>
      </c>
      <c r="C432" s="320">
        <v>206.5</v>
      </c>
      <c r="D432" s="321">
        <v>205.9666666666667</v>
      </c>
      <c r="E432" s="321">
        <v>204.5833333333334</v>
      </c>
      <c r="F432" s="321">
        <v>202.66666666666671</v>
      </c>
      <c r="G432" s="321">
        <v>201.28333333333342</v>
      </c>
      <c r="H432" s="321">
        <v>207.88333333333338</v>
      </c>
      <c r="I432" s="321">
        <v>209.26666666666671</v>
      </c>
      <c r="J432" s="321">
        <v>211.18333333333337</v>
      </c>
      <c r="K432" s="320">
        <v>207.35</v>
      </c>
      <c r="L432" s="320">
        <v>204.05</v>
      </c>
      <c r="M432" s="320">
        <v>4.2264699999999999</v>
      </c>
      <c r="N432" s="1"/>
      <c r="O432" s="1"/>
    </row>
    <row r="433" spans="1:15" ht="12.75" customHeight="1">
      <c r="A433" s="30">
        <v>423</v>
      </c>
      <c r="B433" s="334" t="s">
        <v>513</v>
      </c>
      <c r="C433" s="320">
        <v>530</v>
      </c>
      <c r="D433" s="321">
        <v>531.88333333333333</v>
      </c>
      <c r="E433" s="321">
        <v>526.11666666666667</v>
      </c>
      <c r="F433" s="321">
        <v>522.23333333333335</v>
      </c>
      <c r="G433" s="321">
        <v>516.4666666666667</v>
      </c>
      <c r="H433" s="321">
        <v>535.76666666666665</v>
      </c>
      <c r="I433" s="321">
        <v>541.5333333333333</v>
      </c>
      <c r="J433" s="321">
        <v>545.41666666666663</v>
      </c>
      <c r="K433" s="320">
        <v>537.65</v>
      </c>
      <c r="L433" s="320">
        <v>528</v>
      </c>
      <c r="M433" s="320">
        <v>0.81823999999999997</v>
      </c>
      <c r="N433" s="1"/>
      <c r="O433" s="1"/>
    </row>
    <row r="434" spans="1:15" ht="12.75" customHeight="1">
      <c r="A434" s="30">
        <v>424</v>
      </c>
      <c r="B434" s="334" t="s">
        <v>514</v>
      </c>
      <c r="C434" s="320">
        <v>419.9</v>
      </c>
      <c r="D434" s="321">
        <v>421.05</v>
      </c>
      <c r="E434" s="321">
        <v>416.1</v>
      </c>
      <c r="F434" s="321">
        <v>412.3</v>
      </c>
      <c r="G434" s="321">
        <v>407.35</v>
      </c>
      <c r="H434" s="321">
        <v>424.85</v>
      </c>
      <c r="I434" s="321">
        <v>429.79999999999995</v>
      </c>
      <c r="J434" s="321">
        <v>433.6</v>
      </c>
      <c r="K434" s="320">
        <v>426</v>
      </c>
      <c r="L434" s="320">
        <v>417.25</v>
      </c>
      <c r="M434" s="320">
        <v>1.7853600000000001</v>
      </c>
      <c r="N434" s="1"/>
      <c r="O434" s="1"/>
    </row>
    <row r="435" spans="1:15" ht="12.75" customHeight="1">
      <c r="A435" s="30">
        <v>425</v>
      </c>
      <c r="B435" s="334" t="s">
        <v>516</v>
      </c>
      <c r="C435" s="320">
        <v>2036.2</v>
      </c>
      <c r="D435" s="321">
        <v>2023.7333333333333</v>
      </c>
      <c r="E435" s="321">
        <v>2002.4666666666667</v>
      </c>
      <c r="F435" s="321">
        <v>1968.7333333333333</v>
      </c>
      <c r="G435" s="321">
        <v>1947.4666666666667</v>
      </c>
      <c r="H435" s="321">
        <v>2057.4666666666667</v>
      </c>
      <c r="I435" s="321">
        <v>2078.7333333333336</v>
      </c>
      <c r="J435" s="321">
        <v>2112.4666666666667</v>
      </c>
      <c r="K435" s="320">
        <v>2045</v>
      </c>
      <c r="L435" s="320">
        <v>1990</v>
      </c>
      <c r="M435" s="320">
        <v>0.19383</v>
      </c>
      <c r="N435" s="1"/>
      <c r="O435" s="1"/>
    </row>
    <row r="436" spans="1:15" ht="12.75" customHeight="1">
      <c r="A436" s="30">
        <v>426</v>
      </c>
      <c r="B436" s="334" t="s">
        <v>517</v>
      </c>
      <c r="C436" s="320">
        <v>830.1</v>
      </c>
      <c r="D436" s="321">
        <v>838.26666666666677</v>
      </c>
      <c r="E436" s="321">
        <v>818.93333333333351</v>
      </c>
      <c r="F436" s="321">
        <v>807.76666666666677</v>
      </c>
      <c r="G436" s="321">
        <v>788.43333333333351</v>
      </c>
      <c r="H436" s="321">
        <v>849.43333333333351</v>
      </c>
      <c r="I436" s="321">
        <v>868.76666666666677</v>
      </c>
      <c r="J436" s="321">
        <v>879.93333333333351</v>
      </c>
      <c r="K436" s="320">
        <v>857.6</v>
      </c>
      <c r="L436" s="320">
        <v>827.1</v>
      </c>
      <c r="M436" s="320">
        <v>1.5539799999999999</v>
      </c>
      <c r="N436" s="1"/>
      <c r="O436" s="1"/>
    </row>
    <row r="437" spans="1:15" ht="12.75" customHeight="1">
      <c r="A437" s="30">
        <v>427</v>
      </c>
      <c r="B437" s="334" t="s">
        <v>194</v>
      </c>
      <c r="C437" s="320">
        <v>944.1</v>
      </c>
      <c r="D437" s="321">
        <v>936.9</v>
      </c>
      <c r="E437" s="321">
        <v>927.8</v>
      </c>
      <c r="F437" s="321">
        <v>911.5</v>
      </c>
      <c r="G437" s="321">
        <v>902.4</v>
      </c>
      <c r="H437" s="321">
        <v>953.19999999999993</v>
      </c>
      <c r="I437" s="321">
        <v>962.30000000000007</v>
      </c>
      <c r="J437" s="321">
        <v>978.59999999999991</v>
      </c>
      <c r="K437" s="320">
        <v>946</v>
      </c>
      <c r="L437" s="320">
        <v>920.6</v>
      </c>
      <c r="M437" s="320">
        <v>24.10164</v>
      </c>
      <c r="N437" s="1"/>
      <c r="O437" s="1"/>
    </row>
    <row r="438" spans="1:15" ht="12.75" customHeight="1">
      <c r="A438" s="30">
        <v>428</v>
      </c>
      <c r="B438" s="334" t="s">
        <v>518</v>
      </c>
      <c r="C438" s="320">
        <v>496.8</v>
      </c>
      <c r="D438" s="321">
        <v>499.06666666666661</v>
      </c>
      <c r="E438" s="321">
        <v>490.13333333333321</v>
      </c>
      <c r="F438" s="321">
        <v>483.46666666666658</v>
      </c>
      <c r="G438" s="321">
        <v>474.53333333333319</v>
      </c>
      <c r="H438" s="321">
        <v>505.73333333333323</v>
      </c>
      <c r="I438" s="321">
        <v>514.66666666666663</v>
      </c>
      <c r="J438" s="321">
        <v>521.33333333333326</v>
      </c>
      <c r="K438" s="320">
        <v>508</v>
      </c>
      <c r="L438" s="320">
        <v>492.4</v>
      </c>
      <c r="M438" s="320">
        <v>6.2704500000000003</v>
      </c>
      <c r="N438" s="1"/>
      <c r="O438" s="1"/>
    </row>
    <row r="439" spans="1:15" ht="12.75" customHeight="1">
      <c r="A439" s="30">
        <v>429</v>
      </c>
      <c r="B439" s="334" t="s">
        <v>195</v>
      </c>
      <c r="C439" s="320">
        <v>503.55</v>
      </c>
      <c r="D439" s="321">
        <v>502.3</v>
      </c>
      <c r="E439" s="321">
        <v>498.75</v>
      </c>
      <c r="F439" s="321">
        <v>493.95</v>
      </c>
      <c r="G439" s="321">
        <v>490.4</v>
      </c>
      <c r="H439" s="321">
        <v>507.1</v>
      </c>
      <c r="I439" s="321">
        <v>510.65000000000009</v>
      </c>
      <c r="J439" s="321">
        <v>515.45000000000005</v>
      </c>
      <c r="K439" s="320">
        <v>505.85</v>
      </c>
      <c r="L439" s="320">
        <v>497.5</v>
      </c>
      <c r="M439" s="320">
        <v>5.6954200000000004</v>
      </c>
      <c r="N439" s="1"/>
      <c r="O439" s="1"/>
    </row>
    <row r="440" spans="1:15" ht="12.75" customHeight="1">
      <c r="A440" s="30">
        <v>430</v>
      </c>
      <c r="B440" s="334" t="s">
        <v>521</v>
      </c>
      <c r="C440" s="320" t="e">
        <v>#N/A</v>
      </c>
      <c r="D440" s="321" t="e">
        <v>#N/A</v>
      </c>
      <c r="E440" s="321" t="e">
        <v>#N/A</v>
      </c>
      <c r="F440" s="321" t="e">
        <v>#N/A</v>
      </c>
      <c r="G440" s="321" t="e">
        <v>#N/A</v>
      </c>
      <c r="H440" s="321" t="e">
        <v>#N/A</v>
      </c>
      <c r="I440" s="321" t="e">
        <v>#N/A</v>
      </c>
      <c r="J440" s="321" t="e">
        <v>#N/A</v>
      </c>
      <c r="K440" s="320" t="e">
        <v>#N/A</v>
      </c>
      <c r="L440" s="320" t="e">
        <v>#N/A</v>
      </c>
      <c r="M440" s="320" t="e">
        <v>#N/A</v>
      </c>
      <c r="N440" s="1"/>
      <c r="O440" s="1"/>
    </row>
    <row r="441" spans="1:15" ht="12.75" customHeight="1">
      <c r="A441" s="30">
        <v>431</v>
      </c>
      <c r="B441" s="334" t="s">
        <v>519</v>
      </c>
      <c r="C441" s="320">
        <v>371.95</v>
      </c>
      <c r="D441" s="321">
        <v>375.38333333333327</v>
      </c>
      <c r="E441" s="321">
        <v>367.11666666666656</v>
      </c>
      <c r="F441" s="321">
        <v>362.2833333333333</v>
      </c>
      <c r="G441" s="321">
        <v>354.01666666666659</v>
      </c>
      <c r="H441" s="321">
        <v>380.21666666666653</v>
      </c>
      <c r="I441" s="321">
        <v>388.48333333333329</v>
      </c>
      <c r="J441" s="321">
        <v>393.31666666666649</v>
      </c>
      <c r="K441" s="320">
        <v>383.65</v>
      </c>
      <c r="L441" s="320">
        <v>370.55</v>
      </c>
      <c r="M441" s="320">
        <v>1.2677099999999999</v>
      </c>
      <c r="N441" s="1"/>
      <c r="O441" s="1"/>
    </row>
    <row r="442" spans="1:15" ht="12.75" customHeight="1">
      <c r="A442" s="30">
        <v>432</v>
      </c>
      <c r="B442" s="334" t="s">
        <v>520</v>
      </c>
      <c r="C442" s="320">
        <v>1980.1</v>
      </c>
      <c r="D442" s="321">
        <v>1988.75</v>
      </c>
      <c r="E442" s="321">
        <v>1967.35</v>
      </c>
      <c r="F442" s="321">
        <v>1954.6</v>
      </c>
      <c r="G442" s="321">
        <v>1933.1999999999998</v>
      </c>
      <c r="H442" s="321">
        <v>2001.5</v>
      </c>
      <c r="I442" s="321">
        <v>2022.9</v>
      </c>
      <c r="J442" s="321">
        <v>2035.65</v>
      </c>
      <c r="K442" s="320">
        <v>2010.15</v>
      </c>
      <c r="L442" s="320">
        <v>1976</v>
      </c>
      <c r="M442" s="320">
        <v>0.55906999999999996</v>
      </c>
      <c r="N442" s="1"/>
      <c r="O442" s="1"/>
    </row>
    <row r="443" spans="1:15" ht="12.75" customHeight="1">
      <c r="A443" s="30">
        <v>433</v>
      </c>
      <c r="B443" s="334" t="s">
        <v>522</v>
      </c>
      <c r="C443" s="320">
        <v>574.1</v>
      </c>
      <c r="D443" s="321">
        <v>577.4</v>
      </c>
      <c r="E443" s="321">
        <v>565.94999999999993</v>
      </c>
      <c r="F443" s="321">
        <v>557.79999999999995</v>
      </c>
      <c r="G443" s="321">
        <v>546.34999999999991</v>
      </c>
      <c r="H443" s="321">
        <v>585.54999999999995</v>
      </c>
      <c r="I443" s="321">
        <v>597</v>
      </c>
      <c r="J443" s="321">
        <v>605.15</v>
      </c>
      <c r="K443" s="320">
        <v>588.85</v>
      </c>
      <c r="L443" s="320">
        <v>569.25</v>
      </c>
      <c r="M443" s="320">
        <v>2.1669200000000002</v>
      </c>
      <c r="N443" s="1"/>
      <c r="O443" s="1"/>
    </row>
    <row r="444" spans="1:15" ht="12.75" customHeight="1">
      <c r="A444" s="30">
        <v>434</v>
      </c>
      <c r="B444" s="334" t="s">
        <v>523</v>
      </c>
      <c r="C444" s="320">
        <v>11.1</v>
      </c>
      <c r="D444" s="321">
        <v>11.083333333333334</v>
      </c>
      <c r="E444" s="321">
        <v>10.916666666666668</v>
      </c>
      <c r="F444" s="321">
        <v>10.733333333333334</v>
      </c>
      <c r="G444" s="321">
        <v>10.566666666666668</v>
      </c>
      <c r="H444" s="321">
        <v>11.266666666666667</v>
      </c>
      <c r="I444" s="321">
        <v>11.433333333333335</v>
      </c>
      <c r="J444" s="321">
        <v>11.616666666666667</v>
      </c>
      <c r="K444" s="320">
        <v>11.25</v>
      </c>
      <c r="L444" s="320">
        <v>10.9</v>
      </c>
      <c r="M444" s="320">
        <v>415.36029000000002</v>
      </c>
      <c r="N444" s="1"/>
      <c r="O444" s="1"/>
    </row>
    <row r="445" spans="1:15" ht="12.75" customHeight="1">
      <c r="A445" s="30">
        <v>435</v>
      </c>
      <c r="B445" s="334" t="s">
        <v>510</v>
      </c>
      <c r="C445" s="320">
        <v>377.4</v>
      </c>
      <c r="D445" s="321">
        <v>378.01666666666665</v>
      </c>
      <c r="E445" s="321">
        <v>373.0333333333333</v>
      </c>
      <c r="F445" s="321">
        <v>368.66666666666663</v>
      </c>
      <c r="G445" s="321">
        <v>363.68333333333328</v>
      </c>
      <c r="H445" s="321">
        <v>382.38333333333333</v>
      </c>
      <c r="I445" s="321">
        <v>387.36666666666667</v>
      </c>
      <c r="J445" s="321">
        <v>391.73333333333335</v>
      </c>
      <c r="K445" s="320">
        <v>383</v>
      </c>
      <c r="L445" s="320">
        <v>373.65</v>
      </c>
      <c r="M445" s="320">
        <v>6.3944099999999997</v>
      </c>
      <c r="N445" s="1"/>
      <c r="O445" s="1"/>
    </row>
    <row r="446" spans="1:15" ht="12.75" customHeight="1">
      <c r="A446" s="30">
        <v>436</v>
      </c>
      <c r="B446" s="334" t="s">
        <v>524</v>
      </c>
      <c r="C446" s="320">
        <v>1115.55</v>
      </c>
      <c r="D446" s="321">
        <v>1119.2166666666665</v>
      </c>
      <c r="E446" s="321">
        <v>1106.5333333333328</v>
      </c>
      <c r="F446" s="321">
        <v>1097.5166666666664</v>
      </c>
      <c r="G446" s="321">
        <v>1084.8333333333328</v>
      </c>
      <c r="H446" s="321">
        <v>1128.2333333333329</v>
      </c>
      <c r="I446" s="321">
        <v>1140.9166666666667</v>
      </c>
      <c r="J446" s="321">
        <v>1149.9333333333329</v>
      </c>
      <c r="K446" s="320">
        <v>1131.9000000000001</v>
      </c>
      <c r="L446" s="320">
        <v>1110.2</v>
      </c>
      <c r="M446" s="320">
        <v>2.0200200000000001</v>
      </c>
      <c r="N446" s="1"/>
      <c r="O446" s="1"/>
    </row>
    <row r="447" spans="1:15" ht="12.75" customHeight="1">
      <c r="A447" s="30">
        <v>437</v>
      </c>
      <c r="B447" s="334" t="s">
        <v>276</v>
      </c>
      <c r="C447" s="320">
        <v>630.04999999999995</v>
      </c>
      <c r="D447" s="321">
        <v>631.5333333333333</v>
      </c>
      <c r="E447" s="321">
        <v>624.66666666666663</v>
      </c>
      <c r="F447" s="321">
        <v>619.2833333333333</v>
      </c>
      <c r="G447" s="321">
        <v>612.41666666666663</v>
      </c>
      <c r="H447" s="321">
        <v>636.91666666666663</v>
      </c>
      <c r="I447" s="321">
        <v>643.78333333333342</v>
      </c>
      <c r="J447" s="321">
        <v>649.16666666666663</v>
      </c>
      <c r="K447" s="320">
        <v>638.4</v>
      </c>
      <c r="L447" s="320">
        <v>626.15</v>
      </c>
      <c r="M447" s="320">
        <v>3.2921</v>
      </c>
      <c r="N447" s="1"/>
      <c r="O447" s="1"/>
    </row>
    <row r="448" spans="1:15" ht="12.75" customHeight="1">
      <c r="A448" s="30">
        <v>438</v>
      </c>
      <c r="B448" s="334" t="s">
        <v>529</v>
      </c>
      <c r="C448" s="320">
        <v>1491.25</v>
      </c>
      <c r="D448" s="321">
        <v>1501.3166666666666</v>
      </c>
      <c r="E448" s="321">
        <v>1474.9333333333332</v>
      </c>
      <c r="F448" s="321">
        <v>1458.6166666666666</v>
      </c>
      <c r="G448" s="321">
        <v>1432.2333333333331</v>
      </c>
      <c r="H448" s="321">
        <v>1517.6333333333332</v>
      </c>
      <c r="I448" s="321">
        <v>1544.0166666666664</v>
      </c>
      <c r="J448" s="321">
        <v>1560.3333333333333</v>
      </c>
      <c r="K448" s="320">
        <v>1527.7</v>
      </c>
      <c r="L448" s="320">
        <v>1485</v>
      </c>
      <c r="M448" s="320">
        <v>1.3943300000000001</v>
      </c>
      <c r="N448" s="1"/>
      <c r="O448" s="1"/>
    </row>
    <row r="449" spans="1:15" ht="12.75" customHeight="1">
      <c r="A449" s="30">
        <v>439</v>
      </c>
      <c r="B449" s="334" t="s">
        <v>530</v>
      </c>
      <c r="C449" s="320">
        <v>11450.3</v>
      </c>
      <c r="D449" s="321">
        <v>11236.983333333332</v>
      </c>
      <c r="E449" s="321">
        <v>10913.316666666664</v>
      </c>
      <c r="F449" s="321">
        <v>10376.333333333332</v>
      </c>
      <c r="G449" s="321">
        <v>10052.666666666664</v>
      </c>
      <c r="H449" s="321">
        <v>11773.966666666664</v>
      </c>
      <c r="I449" s="321">
        <v>12097.633333333331</v>
      </c>
      <c r="J449" s="321">
        <v>12634.616666666663</v>
      </c>
      <c r="K449" s="320">
        <v>11560.65</v>
      </c>
      <c r="L449" s="320">
        <v>10700</v>
      </c>
      <c r="M449" s="320">
        <v>1.031E-2</v>
      </c>
      <c r="N449" s="1"/>
      <c r="O449" s="1"/>
    </row>
    <row r="450" spans="1:15" ht="12.75" customHeight="1">
      <c r="A450" s="30">
        <v>440</v>
      </c>
      <c r="B450" s="334" t="s">
        <v>196</v>
      </c>
      <c r="C450" s="320">
        <v>983.05</v>
      </c>
      <c r="D450" s="321">
        <v>981.25</v>
      </c>
      <c r="E450" s="321">
        <v>974.8</v>
      </c>
      <c r="F450" s="321">
        <v>966.55</v>
      </c>
      <c r="G450" s="321">
        <v>960.09999999999991</v>
      </c>
      <c r="H450" s="321">
        <v>989.5</v>
      </c>
      <c r="I450" s="321">
        <v>995.95</v>
      </c>
      <c r="J450" s="321">
        <v>1004.2</v>
      </c>
      <c r="K450" s="320">
        <v>987.7</v>
      </c>
      <c r="L450" s="320">
        <v>973</v>
      </c>
      <c r="M450" s="320">
        <v>4.8569399999999998</v>
      </c>
      <c r="N450" s="1"/>
      <c r="O450" s="1"/>
    </row>
    <row r="451" spans="1:15" ht="12.75" customHeight="1">
      <c r="A451" s="30">
        <v>441</v>
      </c>
      <c r="B451" s="334" t="s">
        <v>531</v>
      </c>
      <c r="C451" s="320">
        <v>223.8</v>
      </c>
      <c r="D451" s="321">
        <v>222.44999999999996</v>
      </c>
      <c r="E451" s="321">
        <v>220.54999999999993</v>
      </c>
      <c r="F451" s="321">
        <v>217.29999999999995</v>
      </c>
      <c r="G451" s="321">
        <v>215.39999999999992</v>
      </c>
      <c r="H451" s="321">
        <v>225.69999999999993</v>
      </c>
      <c r="I451" s="321">
        <v>227.59999999999997</v>
      </c>
      <c r="J451" s="321">
        <v>230.84999999999994</v>
      </c>
      <c r="K451" s="320">
        <v>224.35</v>
      </c>
      <c r="L451" s="320">
        <v>219.2</v>
      </c>
      <c r="M451" s="320">
        <v>20.627030000000001</v>
      </c>
      <c r="N451" s="1"/>
      <c r="O451" s="1"/>
    </row>
    <row r="452" spans="1:15" ht="12.75" customHeight="1">
      <c r="A452" s="30">
        <v>442</v>
      </c>
      <c r="B452" s="334" t="s">
        <v>532</v>
      </c>
      <c r="C452" s="320">
        <v>1282</v>
      </c>
      <c r="D452" s="321">
        <v>1294.4166666666667</v>
      </c>
      <c r="E452" s="321">
        <v>1264.8333333333335</v>
      </c>
      <c r="F452" s="321">
        <v>1247.6666666666667</v>
      </c>
      <c r="G452" s="321">
        <v>1218.0833333333335</v>
      </c>
      <c r="H452" s="321">
        <v>1311.5833333333335</v>
      </c>
      <c r="I452" s="321">
        <v>1341.166666666667</v>
      </c>
      <c r="J452" s="321">
        <v>1358.3333333333335</v>
      </c>
      <c r="K452" s="320">
        <v>1324</v>
      </c>
      <c r="L452" s="320">
        <v>1277.25</v>
      </c>
      <c r="M452" s="320">
        <v>6.6692099999999996</v>
      </c>
      <c r="N452" s="1"/>
      <c r="O452" s="1"/>
    </row>
    <row r="453" spans="1:15" ht="12.75" customHeight="1">
      <c r="A453" s="30">
        <v>443</v>
      </c>
      <c r="B453" s="334" t="s">
        <v>197</v>
      </c>
      <c r="C453" s="320">
        <v>820.05</v>
      </c>
      <c r="D453" s="321">
        <v>815.43333333333339</v>
      </c>
      <c r="E453" s="321">
        <v>808.86666666666679</v>
      </c>
      <c r="F453" s="321">
        <v>797.68333333333339</v>
      </c>
      <c r="G453" s="321">
        <v>791.11666666666679</v>
      </c>
      <c r="H453" s="321">
        <v>826.61666666666679</v>
      </c>
      <c r="I453" s="321">
        <v>833.18333333333339</v>
      </c>
      <c r="J453" s="321">
        <v>844.36666666666679</v>
      </c>
      <c r="K453" s="320">
        <v>822</v>
      </c>
      <c r="L453" s="320">
        <v>804.25</v>
      </c>
      <c r="M453" s="320">
        <v>13.442500000000001</v>
      </c>
      <c r="N453" s="1"/>
      <c r="O453" s="1"/>
    </row>
    <row r="454" spans="1:15" ht="12.75" customHeight="1">
      <c r="A454" s="30">
        <v>444</v>
      </c>
      <c r="B454" s="334" t="s">
        <v>277</v>
      </c>
      <c r="C454" s="320">
        <v>7903.85</v>
      </c>
      <c r="D454" s="321">
        <v>7973.2</v>
      </c>
      <c r="E454" s="321">
        <v>7756.4</v>
      </c>
      <c r="F454" s="321">
        <v>7608.95</v>
      </c>
      <c r="G454" s="321">
        <v>7392.15</v>
      </c>
      <c r="H454" s="321">
        <v>8120.65</v>
      </c>
      <c r="I454" s="321">
        <v>8337.4500000000007</v>
      </c>
      <c r="J454" s="321">
        <v>8484.9</v>
      </c>
      <c r="K454" s="320">
        <v>8190</v>
      </c>
      <c r="L454" s="320">
        <v>7825.75</v>
      </c>
      <c r="M454" s="320">
        <v>13.764860000000001</v>
      </c>
      <c r="N454" s="1"/>
      <c r="O454" s="1"/>
    </row>
    <row r="455" spans="1:15" ht="12.75" customHeight="1">
      <c r="A455" s="30">
        <v>445</v>
      </c>
      <c r="B455" s="334" t="s">
        <v>198</v>
      </c>
      <c r="C455" s="320">
        <v>448.05</v>
      </c>
      <c r="D455" s="321">
        <v>446.15000000000003</v>
      </c>
      <c r="E455" s="321">
        <v>442.95000000000005</v>
      </c>
      <c r="F455" s="321">
        <v>437.85</v>
      </c>
      <c r="G455" s="321">
        <v>434.65000000000003</v>
      </c>
      <c r="H455" s="321">
        <v>451.25000000000006</v>
      </c>
      <c r="I455" s="321">
        <v>454.45</v>
      </c>
      <c r="J455" s="321">
        <v>459.55000000000007</v>
      </c>
      <c r="K455" s="320">
        <v>449.35</v>
      </c>
      <c r="L455" s="320">
        <v>441.05</v>
      </c>
      <c r="M455" s="320">
        <v>141.24871999999999</v>
      </c>
      <c r="N455" s="1"/>
      <c r="O455" s="1"/>
    </row>
    <row r="456" spans="1:15" ht="12.75" customHeight="1">
      <c r="A456" s="30">
        <v>446</v>
      </c>
      <c r="B456" s="334" t="s">
        <v>533</v>
      </c>
      <c r="C456" s="320">
        <v>224.85</v>
      </c>
      <c r="D456" s="321">
        <v>224.06666666666669</v>
      </c>
      <c r="E456" s="321">
        <v>222.33333333333337</v>
      </c>
      <c r="F456" s="321">
        <v>219.81666666666669</v>
      </c>
      <c r="G456" s="321">
        <v>218.08333333333337</v>
      </c>
      <c r="H456" s="321">
        <v>226.58333333333337</v>
      </c>
      <c r="I456" s="321">
        <v>228.31666666666666</v>
      </c>
      <c r="J456" s="321">
        <v>230.83333333333337</v>
      </c>
      <c r="K456" s="320">
        <v>225.8</v>
      </c>
      <c r="L456" s="320">
        <v>221.55</v>
      </c>
      <c r="M456" s="320">
        <v>15.920719999999999</v>
      </c>
      <c r="N456" s="1"/>
      <c r="O456" s="1"/>
    </row>
    <row r="457" spans="1:15" ht="12.75" customHeight="1">
      <c r="A457" s="30">
        <v>447</v>
      </c>
      <c r="B457" s="334" t="s">
        <v>199</v>
      </c>
      <c r="C457" s="320">
        <v>258.85000000000002</v>
      </c>
      <c r="D457" s="321">
        <v>256.58333333333331</v>
      </c>
      <c r="E457" s="321">
        <v>252.96666666666664</v>
      </c>
      <c r="F457" s="321">
        <v>247.08333333333331</v>
      </c>
      <c r="G457" s="321">
        <v>243.46666666666664</v>
      </c>
      <c r="H457" s="321">
        <v>262.46666666666664</v>
      </c>
      <c r="I457" s="321">
        <v>266.08333333333331</v>
      </c>
      <c r="J457" s="321">
        <v>271.96666666666664</v>
      </c>
      <c r="K457" s="320">
        <v>260.2</v>
      </c>
      <c r="L457" s="320">
        <v>250.7</v>
      </c>
      <c r="M457" s="320">
        <v>406.17734000000002</v>
      </c>
      <c r="N457" s="1"/>
      <c r="O457" s="1"/>
    </row>
    <row r="458" spans="1:15" ht="12.75" customHeight="1">
      <c r="A458" s="30">
        <v>448</v>
      </c>
      <c r="B458" s="334" t="s">
        <v>200</v>
      </c>
      <c r="C458" s="320">
        <v>1302.1500000000001</v>
      </c>
      <c r="D458" s="321">
        <v>1303.5833333333333</v>
      </c>
      <c r="E458" s="321">
        <v>1284.4166666666665</v>
      </c>
      <c r="F458" s="321">
        <v>1266.6833333333332</v>
      </c>
      <c r="G458" s="321">
        <v>1247.5166666666664</v>
      </c>
      <c r="H458" s="321">
        <v>1321.3166666666666</v>
      </c>
      <c r="I458" s="321">
        <v>1340.4833333333331</v>
      </c>
      <c r="J458" s="321">
        <v>1358.2166666666667</v>
      </c>
      <c r="K458" s="320">
        <v>1322.75</v>
      </c>
      <c r="L458" s="320">
        <v>1285.8499999999999</v>
      </c>
      <c r="M458" s="320">
        <v>66.690280000000001</v>
      </c>
      <c r="N458" s="1"/>
      <c r="O458" s="1"/>
    </row>
    <row r="459" spans="1:15" ht="12.75" customHeight="1">
      <c r="A459" s="30">
        <v>449</v>
      </c>
      <c r="B459" s="334" t="s">
        <v>846</v>
      </c>
      <c r="C459" s="320">
        <v>748.55</v>
      </c>
      <c r="D459" s="321">
        <v>751.5333333333333</v>
      </c>
      <c r="E459" s="321">
        <v>743.06666666666661</v>
      </c>
      <c r="F459" s="321">
        <v>737.58333333333326</v>
      </c>
      <c r="G459" s="321">
        <v>729.11666666666656</v>
      </c>
      <c r="H459" s="321">
        <v>757.01666666666665</v>
      </c>
      <c r="I459" s="321">
        <v>765.48333333333335</v>
      </c>
      <c r="J459" s="321">
        <v>770.9666666666667</v>
      </c>
      <c r="K459" s="320">
        <v>760</v>
      </c>
      <c r="L459" s="320">
        <v>746.05</v>
      </c>
      <c r="M459" s="320">
        <v>1.30793</v>
      </c>
      <c r="N459" s="1"/>
      <c r="O459" s="1"/>
    </row>
    <row r="460" spans="1:15" ht="12.75" customHeight="1">
      <c r="A460" s="30">
        <v>450</v>
      </c>
      <c r="B460" s="334" t="s">
        <v>525</v>
      </c>
      <c r="C460" s="320">
        <v>1862.9</v>
      </c>
      <c r="D460" s="321">
        <v>1866.1499999999999</v>
      </c>
      <c r="E460" s="321">
        <v>1813.2999999999997</v>
      </c>
      <c r="F460" s="321">
        <v>1763.6999999999998</v>
      </c>
      <c r="G460" s="321">
        <v>1710.8499999999997</v>
      </c>
      <c r="H460" s="321">
        <v>1915.7499999999998</v>
      </c>
      <c r="I460" s="321">
        <v>1968.5999999999997</v>
      </c>
      <c r="J460" s="321">
        <v>2018.1999999999998</v>
      </c>
      <c r="K460" s="320">
        <v>1919</v>
      </c>
      <c r="L460" s="320">
        <v>1816.55</v>
      </c>
      <c r="M460" s="320">
        <v>3.4565800000000002</v>
      </c>
      <c r="N460" s="1"/>
      <c r="O460" s="1"/>
    </row>
    <row r="461" spans="1:15" ht="12.75" customHeight="1">
      <c r="A461" s="30">
        <v>451</v>
      </c>
      <c r="B461" s="334" t="s">
        <v>526</v>
      </c>
      <c r="C461" s="320">
        <v>858.8</v>
      </c>
      <c r="D461" s="321">
        <v>860.26666666666677</v>
      </c>
      <c r="E461" s="321">
        <v>850.53333333333353</v>
      </c>
      <c r="F461" s="321">
        <v>842.26666666666677</v>
      </c>
      <c r="G461" s="321">
        <v>832.53333333333353</v>
      </c>
      <c r="H461" s="321">
        <v>868.53333333333353</v>
      </c>
      <c r="I461" s="321">
        <v>878.26666666666688</v>
      </c>
      <c r="J461" s="321">
        <v>886.53333333333353</v>
      </c>
      <c r="K461" s="320">
        <v>870</v>
      </c>
      <c r="L461" s="320">
        <v>852</v>
      </c>
      <c r="M461" s="320">
        <v>0.26144000000000001</v>
      </c>
      <c r="N461" s="1"/>
      <c r="O461" s="1"/>
    </row>
    <row r="462" spans="1:15" ht="12.75" customHeight="1">
      <c r="A462" s="30">
        <v>452</v>
      </c>
      <c r="B462" s="334" t="s">
        <v>201</v>
      </c>
      <c r="C462" s="320">
        <v>3628.65</v>
      </c>
      <c r="D462" s="321">
        <v>3613.35</v>
      </c>
      <c r="E462" s="321">
        <v>3582.7</v>
      </c>
      <c r="F462" s="321">
        <v>3536.75</v>
      </c>
      <c r="G462" s="321">
        <v>3506.1</v>
      </c>
      <c r="H462" s="321">
        <v>3659.2999999999997</v>
      </c>
      <c r="I462" s="321">
        <v>3689.9500000000003</v>
      </c>
      <c r="J462" s="321">
        <v>3735.8999999999996</v>
      </c>
      <c r="K462" s="320">
        <v>3644</v>
      </c>
      <c r="L462" s="320">
        <v>3567.4</v>
      </c>
      <c r="M462" s="320">
        <v>22.80996</v>
      </c>
      <c r="N462" s="1"/>
      <c r="O462" s="1"/>
    </row>
    <row r="463" spans="1:15" ht="12.75" customHeight="1">
      <c r="A463" s="30">
        <v>453</v>
      </c>
      <c r="B463" s="334" t="s">
        <v>534</v>
      </c>
      <c r="C463" s="320">
        <v>3996.1</v>
      </c>
      <c r="D463" s="321">
        <v>3947.0333333333333</v>
      </c>
      <c r="E463" s="321">
        <v>3889.0666666666666</v>
      </c>
      <c r="F463" s="321">
        <v>3782.0333333333333</v>
      </c>
      <c r="G463" s="321">
        <v>3724.0666666666666</v>
      </c>
      <c r="H463" s="321">
        <v>4054.0666666666666</v>
      </c>
      <c r="I463" s="321">
        <v>4112.0333333333328</v>
      </c>
      <c r="J463" s="321">
        <v>4219.0666666666666</v>
      </c>
      <c r="K463" s="320">
        <v>4005</v>
      </c>
      <c r="L463" s="320">
        <v>3840</v>
      </c>
      <c r="M463" s="320">
        <v>0.22520000000000001</v>
      </c>
      <c r="N463" s="1"/>
      <c r="O463" s="1"/>
    </row>
    <row r="464" spans="1:15" ht="12.75" customHeight="1">
      <c r="A464" s="30">
        <v>454</v>
      </c>
      <c r="B464" s="334" t="s">
        <v>202</v>
      </c>
      <c r="C464" s="320">
        <v>1312.7</v>
      </c>
      <c r="D464" s="321">
        <v>1309.7166666666665</v>
      </c>
      <c r="E464" s="321">
        <v>1300.4333333333329</v>
      </c>
      <c r="F464" s="321">
        <v>1288.1666666666665</v>
      </c>
      <c r="G464" s="321">
        <v>1278.883333333333</v>
      </c>
      <c r="H464" s="321">
        <v>1321.9833333333329</v>
      </c>
      <c r="I464" s="321">
        <v>1331.2666666666662</v>
      </c>
      <c r="J464" s="321">
        <v>1343.5333333333328</v>
      </c>
      <c r="K464" s="320">
        <v>1319</v>
      </c>
      <c r="L464" s="320">
        <v>1297.45</v>
      </c>
      <c r="M464" s="320">
        <v>37.281730000000003</v>
      </c>
      <c r="N464" s="1"/>
      <c r="O464" s="1"/>
    </row>
    <row r="465" spans="1:15" ht="12.75" customHeight="1">
      <c r="A465" s="30">
        <v>455</v>
      </c>
      <c r="B465" s="334" t="s">
        <v>536</v>
      </c>
      <c r="C465" s="320">
        <v>2183</v>
      </c>
      <c r="D465" s="321">
        <v>2186.8833333333332</v>
      </c>
      <c r="E465" s="321">
        <v>2153.7666666666664</v>
      </c>
      <c r="F465" s="321">
        <v>2124.5333333333333</v>
      </c>
      <c r="G465" s="321">
        <v>2091.4166666666665</v>
      </c>
      <c r="H465" s="321">
        <v>2216.1166666666663</v>
      </c>
      <c r="I465" s="321">
        <v>2249.2333333333331</v>
      </c>
      <c r="J465" s="321">
        <v>2278.4666666666662</v>
      </c>
      <c r="K465" s="320">
        <v>2220</v>
      </c>
      <c r="L465" s="320">
        <v>2157.65</v>
      </c>
      <c r="M465" s="320">
        <v>0.83977999999999997</v>
      </c>
      <c r="N465" s="1"/>
      <c r="O465" s="1"/>
    </row>
    <row r="466" spans="1:15" ht="12.75" customHeight="1">
      <c r="A466" s="30">
        <v>456</v>
      </c>
      <c r="B466" s="334" t="s">
        <v>537</v>
      </c>
      <c r="C466" s="320">
        <v>852.6</v>
      </c>
      <c r="D466" s="321">
        <v>855.5333333333333</v>
      </c>
      <c r="E466" s="321">
        <v>842.06666666666661</v>
      </c>
      <c r="F466" s="321">
        <v>831.5333333333333</v>
      </c>
      <c r="G466" s="321">
        <v>818.06666666666661</v>
      </c>
      <c r="H466" s="321">
        <v>866.06666666666661</v>
      </c>
      <c r="I466" s="321">
        <v>879.5333333333333</v>
      </c>
      <c r="J466" s="321">
        <v>890.06666666666661</v>
      </c>
      <c r="K466" s="320">
        <v>869</v>
      </c>
      <c r="L466" s="320">
        <v>845</v>
      </c>
      <c r="M466" s="320">
        <v>0.30935000000000001</v>
      </c>
      <c r="N466" s="1"/>
      <c r="O466" s="1"/>
    </row>
    <row r="467" spans="1:15" ht="12.75" customHeight="1">
      <c r="A467" s="30">
        <v>457</v>
      </c>
      <c r="B467" s="334" t="s">
        <v>541</v>
      </c>
      <c r="C467" s="320">
        <v>1770.6</v>
      </c>
      <c r="D467" s="321">
        <v>1760.2666666666667</v>
      </c>
      <c r="E467" s="321">
        <v>1740.5333333333333</v>
      </c>
      <c r="F467" s="321">
        <v>1710.4666666666667</v>
      </c>
      <c r="G467" s="321">
        <v>1690.7333333333333</v>
      </c>
      <c r="H467" s="321">
        <v>1790.3333333333333</v>
      </c>
      <c r="I467" s="321">
        <v>1810.0666666666664</v>
      </c>
      <c r="J467" s="321">
        <v>1840.1333333333332</v>
      </c>
      <c r="K467" s="320">
        <v>1780</v>
      </c>
      <c r="L467" s="320">
        <v>1730.2</v>
      </c>
      <c r="M467" s="320">
        <v>0.79471000000000003</v>
      </c>
      <c r="N467" s="1"/>
      <c r="O467" s="1"/>
    </row>
    <row r="468" spans="1:15" ht="12.75" customHeight="1">
      <c r="A468" s="30">
        <v>458</v>
      </c>
      <c r="B468" s="334" t="s">
        <v>538</v>
      </c>
      <c r="C468" s="320">
        <v>2116.15</v>
      </c>
      <c r="D468" s="321">
        <v>2128.3666666666663</v>
      </c>
      <c r="E468" s="321">
        <v>2090.7333333333327</v>
      </c>
      <c r="F468" s="321">
        <v>2065.3166666666662</v>
      </c>
      <c r="G468" s="321">
        <v>2027.6833333333325</v>
      </c>
      <c r="H468" s="321">
        <v>2153.7833333333328</v>
      </c>
      <c r="I468" s="321">
        <v>2191.416666666667</v>
      </c>
      <c r="J468" s="321">
        <v>2216.833333333333</v>
      </c>
      <c r="K468" s="320">
        <v>2166</v>
      </c>
      <c r="L468" s="320">
        <v>2102.9499999999998</v>
      </c>
      <c r="M468" s="320">
        <v>0.14754999999999999</v>
      </c>
      <c r="N468" s="1"/>
      <c r="O468" s="1"/>
    </row>
    <row r="469" spans="1:15" ht="12.75" customHeight="1">
      <c r="A469" s="30">
        <v>459</v>
      </c>
      <c r="B469" s="334" t="s">
        <v>203</v>
      </c>
      <c r="C469" s="320">
        <v>2521</v>
      </c>
      <c r="D469" s="321">
        <v>2503.9833333333331</v>
      </c>
      <c r="E469" s="321">
        <v>2483.0166666666664</v>
      </c>
      <c r="F469" s="321">
        <v>2445.0333333333333</v>
      </c>
      <c r="G469" s="321">
        <v>2424.0666666666666</v>
      </c>
      <c r="H469" s="321">
        <v>2541.9666666666662</v>
      </c>
      <c r="I469" s="321">
        <v>2562.9333333333325</v>
      </c>
      <c r="J469" s="321">
        <v>2600.9166666666661</v>
      </c>
      <c r="K469" s="320">
        <v>2524.9499999999998</v>
      </c>
      <c r="L469" s="320">
        <v>2466</v>
      </c>
      <c r="M469" s="320">
        <v>8.8072300000000006</v>
      </c>
      <c r="N469" s="1"/>
      <c r="O469" s="1"/>
    </row>
    <row r="470" spans="1:15" ht="12.75" customHeight="1">
      <c r="A470" s="30">
        <v>460</v>
      </c>
      <c r="B470" s="334" t="s">
        <v>204</v>
      </c>
      <c r="C470" s="320">
        <v>2829.95</v>
      </c>
      <c r="D470" s="321">
        <v>2849.3333333333335</v>
      </c>
      <c r="E470" s="321">
        <v>2804.666666666667</v>
      </c>
      <c r="F470" s="321">
        <v>2779.3833333333337</v>
      </c>
      <c r="G470" s="321">
        <v>2734.7166666666672</v>
      </c>
      <c r="H470" s="321">
        <v>2874.6166666666668</v>
      </c>
      <c r="I470" s="321">
        <v>2919.2833333333338</v>
      </c>
      <c r="J470" s="321">
        <v>2944.5666666666666</v>
      </c>
      <c r="K470" s="320">
        <v>2894</v>
      </c>
      <c r="L470" s="320">
        <v>2824.05</v>
      </c>
      <c r="M470" s="320">
        <v>1.08945</v>
      </c>
      <c r="N470" s="1"/>
      <c r="O470" s="1"/>
    </row>
    <row r="471" spans="1:15" ht="12.75" customHeight="1">
      <c r="A471" s="30">
        <v>461</v>
      </c>
      <c r="B471" s="334" t="s">
        <v>205</v>
      </c>
      <c r="C471" s="320">
        <v>557.65</v>
      </c>
      <c r="D471" s="321">
        <v>550.9666666666667</v>
      </c>
      <c r="E471" s="321">
        <v>538.68333333333339</v>
      </c>
      <c r="F471" s="321">
        <v>519.7166666666667</v>
      </c>
      <c r="G471" s="321">
        <v>507.43333333333339</v>
      </c>
      <c r="H471" s="321">
        <v>569.93333333333339</v>
      </c>
      <c r="I471" s="321">
        <v>582.2166666666667</v>
      </c>
      <c r="J471" s="321">
        <v>601.18333333333339</v>
      </c>
      <c r="K471" s="320">
        <v>563.25</v>
      </c>
      <c r="L471" s="320">
        <v>532</v>
      </c>
      <c r="M471" s="320">
        <v>2.8252299999999999</v>
      </c>
      <c r="N471" s="1"/>
      <c r="O471" s="1"/>
    </row>
    <row r="472" spans="1:15" ht="12.75" customHeight="1">
      <c r="A472" s="30">
        <v>462</v>
      </c>
      <c r="B472" s="334" t="s">
        <v>206</v>
      </c>
      <c r="C472" s="320">
        <v>1285.8</v>
      </c>
      <c r="D472" s="321">
        <v>1280.2666666666667</v>
      </c>
      <c r="E472" s="321">
        <v>1265.5333333333333</v>
      </c>
      <c r="F472" s="321">
        <v>1245.2666666666667</v>
      </c>
      <c r="G472" s="321">
        <v>1230.5333333333333</v>
      </c>
      <c r="H472" s="321">
        <v>1300.5333333333333</v>
      </c>
      <c r="I472" s="321">
        <v>1315.2666666666664</v>
      </c>
      <c r="J472" s="321">
        <v>1335.5333333333333</v>
      </c>
      <c r="K472" s="320">
        <v>1295</v>
      </c>
      <c r="L472" s="320">
        <v>1260</v>
      </c>
      <c r="M472" s="320">
        <v>5.16906</v>
      </c>
      <c r="N472" s="1"/>
      <c r="O472" s="1"/>
    </row>
    <row r="473" spans="1:15" ht="12.75" customHeight="1">
      <c r="A473" s="30">
        <v>463</v>
      </c>
      <c r="B473" s="334" t="s">
        <v>539</v>
      </c>
      <c r="C473" s="320">
        <v>55.5</v>
      </c>
      <c r="D473" s="321">
        <v>54.733333333333327</v>
      </c>
      <c r="E473" s="321">
        <v>53.966666666666654</v>
      </c>
      <c r="F473" s="321">
        <v>52.43333333333333</v>
      </c>
      <c r="G473" s="321">
        <v>51.666666666666657</v>
      </c>
      <c r="H473" s="321">
        <v>56.266666666666652</v>
      </c>
      <c r="I473" s="321">
        <v>57.033333333333317</v>
      </c>
      <c r="J473" s="321">
        <v>58.566666666666649</v>
      </c>
      <c r="K473" s="320">
        <v>55.5</v>
      </c>
      <c r="L473" s="320">
        <v>53.2</v>
      </c>
      <c r="M473" s="320">
        <v>35.82349</v>
      </c>
      <c r="N473" s="1"/>
      <c r="O473" s="1"/>
    </row>
    <row r="474" spans="1:15" ht="12.75" customHeight="1">
      <c r="A474" s="30">
        <v>464</v>
      </c>
      <c r="B474" s="334" t="s">
        <v>540</v>
      </c>
      <c r="C474" s="320">
        <v>199.85</v>
      </c>
      <c r="D474" s="321">
        <v>201.88333333333333</v>
      </c>
      <c r="E474" s="321">
        <v>196.06666666666666</v>
      </c>
      <c r="F474" s="321">
        <v>192.28333333333333</v>
      </c>
      <c r="G474" s="321">
        <v>186.46666666666667</v>
      </c>
      <c r="H474" s="321">
        <v>205.66666666666666</v>
      </c>
      <c r="I474" s="321">
        <v>211.48333333333332</v>
      </c>
      <c r="J474" s="321">
        <v>215.26666666666665</v>
      </c>
      <c r="K474" s="320">
        <v>207.7</v>
      </c>
      <c r="L474" s="320">
        <v>198.1</v>
      </c>
      <c r="M474" s="320">
        <v>3.1152099999999998</v>
      </c>
      <c r="N474" s="1"/>
      <c r="O474" s="1"/>
    </row>
    <row r="475" spans="1:15" ht="12.75" customHeight="1">
      <c r="A475" s="30">
        <v>465</v>
      </c>
      <c r="B475" s="334" t="s">
        <v>527</v>
      </c>
      <c r="C475" s="320">
        <v>801.5</v>
      </c>
      <c r="D475" s="321">
        <v>810</v>
      </c>
      <c r="E475" s="321">
        <v>791.5</v>
      </c>
      <c r="F475" s="321">
        <v>781.5</v>
      </c>
      <c r="G475" s="321">
        <v>763</v>
      </c>
      <c r="H475" s="321">
        <v>820</v>
      </c>
      <c r="I475" s="321">
        <v>838.5</v>
      </c>
      <c r="J475" s="321">
        <v>848.5</v>
      </c>
      <c r="K475" s="320">
        <v>828.5</v>
      </c>
      <c r="L475" s="320">
        <v>800</v>
      </c>
      <c r="M475" s="320">
        <v>0.77010000000000001</v>
      </c>
      <c r="N475" s="1"/>
      <c r="O475" s="1"/>
    </row>
    <row r="476" spans="1:15" ht="12.75" customHeight="1">
      <c r="A476" s="30">
        <v>466</v>
      </c>
      <c r="B476" s="334" t="s">
        <v>847</v>
      </c>
      <c r="C476" s="320">
        <v>172.95</v>
      </c>
      <c r="D476" s="321">
        <v>172.94999999999996</v>
      </c>
      <c r="E476" s="321">
        <v>172.94999999999993</v>
      </c>
      <c r="F476" s="321">
        <v>172.94999999999996</v>
      </c>
      <c r="G476" s="321">
        <v>172.94999999999993</v>
      </c>
      <c r="H476" s="321">
        <v>172.94999999999993</v>
      </c>
      <c r="I476" s="321">
        <v>172.95</v>
      </c>
      <c r="J476" s="321">
        <v>172.94999999999993</v>
      </c>
      <c r="K476" s="320">
        <v>172.95</v>
      </c>
      <c r="L476" s="320">
        <v>172.95</v>
      </c>
      <c r="M476" s="320">
        <v>4.4513999999999996</v>
      </c>
      <c r="N476" s="1"/>
      <c r="O476" s="1"/>
    </row>
    <row r="477" spans="1:15" ht="12.75" customHeight="1">
      <c r="A477" s="30">
        <v>467</v>
      </c>
      <c r="B477" s="334" t="s">
        <v>528</v>
      </c>
      <c r="C477" s="320">
        <v>73.2</v>
      </c>
      <c r="D477" s="321">
        <v>73.550000000000011</v>
      </c>
      <c r="E477" s="321">
        <v>72.200000000000017</v>
      </c>
      <c r="F477" s="321">
        <v>71.2</v>
      </c>
      <c r="G477" s="321">
        <v>69.850000000000009</v>
      </c>
      <c r="H477" s="321">
        <v>74.550000000000026</v>
      </c>
      <c r="I477" s="321">
        <v>75.90000000000002</v>
      </c>
      <c r="J477" s="321">
        <v>76.900000000000034</v>
      </c>
      <c r="K477" s="320">
        <v>74.900000000000006</v>
      </c>
      <c r="L477" s="320">
        <v>72.55</v>
      </c>
      <c r="M477" s="320">
        <v>74.453969999999998</v>
      </c>
      <c r="N477" s="1"/>
      <c r="O477" s="1"/>
    </row>
    <row r="478" spans="1:15" ht="12.75" customHeight="1">
      <c r="A478" s="30">
        <v>468</v>
      </c>
      <c r="B478" s="334" t="s">
        <v>207</v>
      </c>
      <c r="C478" s="320">
        <v>658.2</v>
      </c>
      <c r="D478" s="321">
        <v>657.73333333333335</v>
      </c>
      <c r="E478" s="321">
        <v>652.4666666666667</v>
      </c>
      <c r="F478" s="321">
        <v>646.73333333333335</v>
      </c>
      <c r="G478" s="321">
        <v>641.4666666666667</v>
      </c>
      <c r="H478" s="321">
        <v>663.4666666666667</v>
      </c>
      <c r="I478" s="321">
        <v>668.73333333333335</v>
      </c>
      <c r="J478" s="321">
        <v>674.4666666666667</v>
      </c>
      <c r="K478" s="320">
        <v>663</v>
      </c>
      <c r="L478" s="320">
        <v>652</v>
      </c>
      <c r="M478" s="320">
        <v>6.3428699999999996</v>
      </c>
      <c r="N478" s="1"/>
      <c r="O478" s="1"/>
    </row>
    <row r="479" spans="1:15" ht="12.75" customHeight="1">
      <c r="A479" s="30">
        <v>469</v>
      </c>
      <c r="B479" s="334" t="s">
        <v>208</v>
      </c>
      <c r="C479" s="320">
        <v>1483.6</v>
      </c>
      <c r="D479" s="321">
        <v>1487.7</v>
      </c>
      <c r="E479" s="321">
        <v>1474</v>
      </c>
      <c r="F479" s="321">
        <v>1464.3999999999999</v>
      </c>
      <c r="G479" s="321">
        <v>1450.6999999999998</v>
      </c>
      <c r="H479" s="321">
        <v>1497.3000000000002</v>
      </c>
      <c r="I479" s="321">
        <v>1511.0000000000005</v>
      </c>
      <c r="J479" s="321">
        <v>1520.6000000000004</v>
      </c>
      <c r="K479" s="320">
        <v>1501.4</v>
      </c>
      <c r="L479" s="320">
        <v>1478.1</v>
      </c>
      <c r="M479" s="320">
        <v>2.6910400000000001</v>
      </c>
      <c r="N479" s="1"/>
      <c r="O479" s="1"/>
    </row>
    <row r="480" spans="1:15" ht="12.75" customHeight="1">
      <c r="A480" s="30">
        <v>470</v>
      </c>
      <c r="B480" s="334" t="s">
        <v>542</v>
      </c>
      <c r="C480" s="320">
        <v>12.2</v>
      </c>
      <c r="D480" s="321">
        <v>12.183333333333332</v>
      </c>
      <c r="E480" s="321">
        <v>12.116666666666664</v>
      </c>
      <c r="F480" s="321">
        <v>12.033333333333331</v>
      </c>
      <c r="G480" s="321">
        <v>11.966666666666663</v>
      </c>
      <c r="H480" s="321">
        <v>12.266666666666664</v>
      </c>
      <c r="I480" s="321">
        <v>12.33333333333333</v>
      </c>
      <c r="J480" s="321">
        <v>12.416666666666664</v>
      </c>
      <c r="K480" s="320">
        <v>12.25</v>
      </c>
      <c r="L480" s="320">
        <v>12.1</v>
      </c>
      <c r="M480" s="320">
        <v>15.71997</v>
      </c>
      <c r="N480" s="1"/>
      <c r="O480" s="1"/>
    </row>
    <row r="481" spans="1:15" ht="12.75" customHeight="1">
      <c r="A481" s="30">
        <v>471</v>
      </c>
      <c r="B481" s="334" t="s">
        <v>543</v>
      </c>
      <c r="C481" s="320">
        <v>687.75</v>
      </c>
      <c r="D481" s="321">
        <v>686.06666666666661</v>
      </c>
      <c r="E481" s="321">
        <v>680.63333333333321</v>
      </c>
      <c r="F481" s="321">
        <v>673.51666666666665</v>
      </c>
      <c r="G481" s="321">
        <v>668.08333333333326</v>
      </c>
      <c r="H481" s="321">
        <v>693.18333333333317</v>
      </c>
      <c r="I481" s="321">
        <v>698.61666666666656</v>
      </c>
      <c r="J481" s="321">
        <v>705.73333333333312</v>
      </c>
      <c r="K481" s="320">
        <v>691.5</v>
      </c>
      <c r="L481" s="320">
        <v>678.95</v>
      </c>
      <c r="M481" s="320">
        <v>1.3008999999999999</v>
      </c>
      <c r="N481" s="1"/>
      <c r="O481" s="1"/>
    </row>
    <row r="482" spans="1:15" ht="12.75" customHeight="1">
      <c r="A482" s="30">
        <v>472</v>
      </c>
      <c r="B482" s="334" t="s">
        <v>545</v>
      </c>
      <c r="C482" s="320">
        <v>150.15</v>
      </c>
      <c r="D482" s="321">
        <v>149.65</v>
      </c>
      <c r="E482" s="321">
        <v>148.4</v>
      </c>
      <c r="F482" s="321">
        <v>146.65</v>
      </c>
      <c r="G482" s="321">
        <v>145.4</v>
      </c>
      <c r="H482" s="321">
        <v>151.4</v>
      </c>
      <c r="I482" s="321">
        <v>152.65</v>
      </c>
      <c r="J482" s="321">
        <v>154.4</v>
      </c>
      <c r="K482" s="320">
        <v>150.9</v>
      </c>
      <c r="L482" s="320">
        <v>147.9</v>
      </c>
      <c r="M482" s="320">
        <v>6.0703100000000001</v>
      </c>
      <c r="N482" s="1"/>
      <c r="O482" s="1"/>
    </row>
    <row r="483" spans="1:15" ht="12.75" customHeight="1">
      <c r="A483" s="30">
        <v>473</v>
      </c>
      <c r="B483" s="334" t="s">
        <v>546</v>
      </c>
      <c r="C483" s="320">
        <v>17.45</v>
      </c>
      <c r="D483" s="321">
        <v>17.5</v>
      </c>
      <c r="E483" s="321">
        <v>17.3</v>
      </c>
      <c r="F483" s="321">
        <v>17.150000000000002</v>
      </c>
      <c r="G483" s="321">
        <v>16.950000000000003</v>
      </c>
      <c r="H483" s="321">
        <v>17.649999999999999</v>
      </c>
      <c r="I483" s="321">
        <v>17.850000000000001</v>
      </c>
      <c r="J483" s="321">
        <v>17.999999999999996</v>
      </c>
      <c r="K483" s="320">
        <v>17.7</v>
      </c>
      <c r="L483" s="320">
        <v>17.350000000000001</v>
      </c>
      <c r="M483" s="320">
        <v>9.2536400000000008</v>
      </c>
      <c r="N483" s="1"/>
      <c r="O483" s="1"/>
    </row>
    <row r="484" spans="1:15" ht="12.75" customHeight="1">
      <c r="A484" s="30">
        <v>474</v>
      </c>
      <c r="B484" s="334" t="s">
        <v>209</v>
      </c>
      <c r="C484" s="320">
        <v>6846.5</v>
      </c>
      <c r="D484" s="321">
        <v>6847.166666666667</v>
      </c>
      <c r="E484" s="321">
        <v>6807.3333333333339</v>
      </c>
      <c r="F484" s="321">
        <v>6768.166666666667</v>
      </c>
      <c r="G484" s="321">
        <v>6728.3333333333339</v>
      </c>
      <c r="H484" s="321">
        <v>6886.3333333333339</v>
      </c>
      <c r="I484" s="321">
        <v>6926.1666666666679</v>
      </c>
      <c r="J484" s="321">
        <v>6965.3333333333339</v>
      </c>
      <c r="K484" s="320">
        <v>6887</v>
      </c>
      <c r="L484" s="320">
        <v>6808</v>
      </c>
      <c r="M484" s="320">
        <v>1.81457</v>
      </c>
      <c r="N484" s="1"/>
      <c r="O484" s="1"/>
    </row>
    <row r="485" spans="1:15" ht="12.75" customHeight="1">
      <c r="A485" s="30">
        <v>475</v>
      </c>
      <c r="B485" s="334" t="s">
        <v>278</v>
      </c>
      <c r="C485" s="320">
        <v>40.950000000000003</v>
      </c>
      <c r="D485" s="321">
        <v>41.116666666666667</v>
      </c>
      <c r="E485" s="321">
        <v>40.533333333333331</v>
      </c>
      <c r="F485" s="321">
        <v>40.116666666666667</v>
      </c>
      <c r="G485" s="321">
        <v>39.533333333333331</v>
      </c>
      <c r="H485" s="321">
        <v>41.533333333333331</v>
      </c>
      <c r="I485" s="321">
        <v>42.11666666666666</v>
      </c>
      <c r="J485" s="321">
        <v>42.533333333333331</v>
      </c>
      <c r="K485" s="320">
        <v>41.7</v>
      </c>
      <c r="L485" s="320">
        <v>40.700000000000003</v>
      </c>
      <c r="M485" s="320">
        <v>56.060830000000003</v>
      </c>
      <c r="N485" s="1"/>
      <c r="O485" s="1"/>
    </row>
    <row r="486" spans="1:15" ht="12.75" customHeight="1">
      <c r="A486" s="30">
        <v>476</v>
      </c>
      <c r="B486" s="334" t="s">
        <v>210</v>
      </c>
      <c r="C486" s="320">
        <v>829.15</v>
      </c>
      <c r="D486" s="321">
        <v>827.93333333333339</v>
      </c>
      <c r="E486" s="321">
        <v>822.21666666666681</v>
      </c>
      <c r="F486" s="321">
        <v>815.28333333333342</v>
      </c>
      <c r="G486" s="321">
        <v>809.56666666666683</v>
      </c>
      <c r="H486" s="321">
        <v>834.86666666666679</v>
      </c>
      <c r="I486" s="321">
        <v>840.58333333333348</v>
      </c>
      <c r="J486" s="321">
        <v>847.51666666666677</v>
      </c>
      <c r="K486" s="320">
        <v>833.65</v>
      </c>
      <c r="L486" s="320">
        <v>821</v>
      </c>
      <c r="M486" s="320">
        <v>26.919879999999999</v>
      </c>
      <c r="N486" s="1"/>
      <c r="O486" s="1"/>
    </row>
    <row r="487" spans="1:15" ht="12.75" customHeight="1">
      <c r="A487" s="30">
        <v>477</v>
      </c>
      <c r="B487" s="334" t="s">
        <v>544</v>
      </c>
      <c r="C487" s="320">
        <v>966.35</v>
      </c>
      <c r="D487" s="321">
        <v>971.80000000000007</v>
      </c>
      <c r="E487" s="321">
        <v>954.80000000000018</v>
      </c>
      <c r="F487" s="321">
        <v>943.25000000000011</v>
      </c>
      <c r="G487" s="321">
        <v>926.25000000000023</v>
      </c>
      <c r="H487" s="321">
        <v>983.35000000000014</v>
      </c>
      <c r="I487" s="321">
        <v>1000.3499999999999</v>
      </c>
      <c r="J487" s="321">
        <v>1011.9000000000001</v>
      </c>
      <c r="K487" s="320">
        <v>988.8</v>
      </c>
      <c r="L487" s="320">
        <v>960.25</v>
      </c>
      <c r="M487" s="320">
        <v>2.1167799999999999</v>
      </c>
      <c r="N487" s="1"/>
      <c r="O487" s="1"/>
    </row>
    <row r="488" spans="1:15" ht="12.75" customHeight="1">
      <c r="A488" s="30">
        <v>478</v>
      </c>
      <c r="B488" s="334" t="s">
        <v>549</v>
      </c>
      <c r="C488" s="320">
        <v>477.2</v>
      </c>
      <c r="D488" s="321">
        <v>475.25</v>
      </c>
      <c r="E488" s="321">
        <v>456.05</v>
      </c>
      <c r="F488" s="321">
        <v>434.90000000000003</v>
      </c>
      <c r="G488" s="321">
        <v>415.70000000000005</v>
      </c>
      <c r="H488" s="321">
        <v>496.4</v>
      </c>
      <c r="I488" s="321">
        <v>515.6</v>
      </c>
      <c r="J488" s="321">
        <v>536.75</v>
      </c>
      <c r="K488" s="320">
        <v>494.45</v>
      </c>
      <c r="L488" s="320">
        <v>454.1</v>
      </c>
      <c r="M488" s="320">
        <v>0.95615000000000006</v>
      </c>
      <c r="N488" s="1"/>
      <c r="O488" s="1"/>
    </row>
    <row r="489" spans="1:15" ht="12.75" customHeight="1">
      <c r="A489" s="30">
        <v>479</v>
      </c>
      <c r="B489" s="334" t="s">
        <v>550</v>
      </c>
      <c r="C489" s="320">
        <v>35.450000000000003</v>
      </c>
      <c r="D489" s="321">
        <v>35.500000000000007</v>
      </c>
      <c r="E489" s="321">
        <v>35.150000000000013</v>
      </c>
      <c r="F489" s="321">
        <v>34.850000000000009</v>
      </c>
      <c r="G489" s="321">
        <v>34.500000000000014</v>
      </c>
      <c r="H489" s="321">
        <v>35.800000000000011</v>
      </c>
      <c r="I489" s="321">
        <v>36.150000000000006</v>
      </c>
      <c r="J489" s="321">
        <v>36.45000000000001</v>
      </c>
      <c r="K489" s="320">
        <v>35.85</v>
      </c>
      <c r="L489" s="320">
        <v>35.200000000000003</v>
      </c>
      <c r="M489" s="320">
        <v>21.17717</v>
      </c>
      <c r="N489" s="1"/>
      <c r="O489" s="1"/>
    </row>
    <row r="490" spans="1:15" ht="12.75" customHeight="1">
      <c r="A490" s="30">
        <v>480</v>
      </c>
      <c r="B490" s="334" t="s">
        <v>551</v>
      </c>
      <c r="C490" s="320">
        <v>923.75</v>
      </c>
      <c r="D490" s="321">
        <v>926.91666666666663</v>
      </c>
      <c r="E490" s="321">
        <v>912.08333333333326</v>
      </c>
      <c r="F490" s="321">
        <v>900.41666666666663</v>
      </c>
      <c r="G490" s="321">
        <v>885.58333333333326</v>
      </c>
      <c r="H490" s="321">
        <v>938.58333333333326</v>
      </c>
      <c r="I490" s="321">
        <v>953.41666666666652</v>
      </c>
      <c r="J490" s="321">
        <v>965.08333333333326</v>
      </c>
      <c r="K490" s="320">
        <v>941.75</v>
      </c>
      <c r="L490" s="320">
        <v>915.25</v>
      </c>
      <c r="M490" s="320">
        <v>0.32895000000000002</v>
      </c>
      <c r="N490" s="1"/>
      <c r="O490" s="1"/>
    </row>
    <row r="491" spans="1:15" ht="12.75" customHeight="1">
      <c r="A491" s="30">
        <v>481</v>
      </c>
      <c r="B491" s="334" t="s">
        <v>553</v>
      </c>
      <c r="C491" s="320">
        <v>420.8</v>
      </c>
      <c r="D491" s="321">
        <v>426.93333333333334</v>
      </c>
      <c r="E491" s="321">
        <v>409.06666666666666</v>
      </c>
      <c r="F491" s="321">
        <v>397.33333333333331</v>
      </c>
      <c r="G491" s="321">
        <v>379.46666666666664</v>
      </c>
      <c r="H491" s="321">
        <v>438.66666666666669</v>
      </c>
      <c r="I491" s="321">
        <v>456.53333333333336</v>
      </c>
      <c r="J491" s="321">
        <v>468.26666666666671</v>
      </c>
      <c r="K491" s="320">
        <v>444.8</v>
      </c>
      <c r="L491" s="320">
        <v>415.2</v>
      </c>
      <c r="M491" s="320">
        <v>11.62135</v>
      </c>
      <c r="N491" s="1"/>
      <c r="O491" s="1"/>
    </row>
    <row r="492" spans="1:15" ht="12.75" customHeight="1">
      <c r="A492" s="30">
        <v>482</v>
      </c>
      <c r="B492" s="334" t="s">
        <v>280</v>
      </c>
      <c r="C492" s="320">
        <v>1055.95</v>
      </c>
      <c r="D492" s="321">
        <v>1069.6499999999999</v>
      </c>
      <c r="E492" s="321">
        <v>1030.2999999999997</v>
      </c>
      <c r="F492" s="321">
        <v>1004.6499999999999</v>
      </c>
      <c r="G492" s="321">
        <v>965.29999999999973</v>
      </c>
      <c r="H492" s="321">
        <v>1095.2999999999997</v>
      </c>
      <c r="I492" s="321">
        <v>1134.6499999999996</v>
      </c>
      <c r="J492" s="321">
        <v>1160.2999999999997</v>
      </c>
      <c r="K492" s="320">
        <v>1109</v>
      </c>
      <c r="L492" s="320">
        <v>1044</v>
      </c>
      <c r="M492" s="320">
        <v>6.4987399999999997</v>
      </c>
      <c r="N492" s="1"/>
      <c r="O492" s="1"/>
    </row>
    <row r="493" spans="1:15" ht="12.75" customHeight="1">
      <c r="A493" s="30">
        <v>483</v>
      </c>
      <c r="B493" s="334" t="s">
        <v>211</v>
      </c>
      <c r="C493" s="320">
        <v>424.95</v>
      </c>
      <c r="D493" s="321">
        <v>422.73333333333329</v>
      </c>
      <c r="E493" s="321">
        <v>419.36666666666656</v>
      </c>
      <c r="F493" s="321">
        <v>413.78333333333325</v>
      </c>
      <c r="G493" s="321">
        <v>410.41666666666652</v>
      </c>
      <c r="H493" s="321">
        <v>428.31666666666661</v>
      </c>
      <c r="I493" s="321">
        <v>431.68333333333328</v>
      </c>
      <c r="J493" s="321">
        <v>437.26666666666665</v>
      </c>
      <c r="K493" s="320">
        <v>426.1</v>
      </c>
      <c r="L493" s="320">
        <v>417.15</v>
      </c>
      <c r="M493" s="320">
        <v>82.431600000000003</v>
      </c>
      <c r="N493" s="1"/>
      <c r="O493" s="1"/>
    </row>
    <row r="494" spans="1:15" ht="12.75" customHeight="1">
      <c r="A494" s="30">
        <v>484</v>
      </c>
      <c r="B494" s="334" t="s">
        <v>554</v>
      </c>
      <c r="C494" s="320">
        <v>2227.9499999999998</v>
      </c>
      <c r="D494" s="321">
        <v>2234.0666666666666</v>
      </c>
      <c r="E494" s="321">
        <v>2201.833333333333</v>
      </c>
      <c r="F494" s="321">
        <v>2175.7166666666662</v>
      </c>
      <c r="G494" s="321">
        <v>2143.4833333333327</v>
      </c>
      <c r="H494" s="321">
        <v>2260.1833333333334</v>
      </c>
      <c r="I494" s="321">
        <v>2292.416666666667</v>
      </c>
      <c r="J494" s="321">
        <v>2318.5333333333338</v>
      </c>
      <c r="K494" s="320">
        <v>2266.3000000000002</v>
      </c>
      <c r="L494" s="320">
        <v>2207.9499999999998</v>
      </c>
      <c r="M494" s="320">
        <v>0.29715000000000003</v>
      </c>
      <c r="N494" s="1"/>
      <c r="O494" s="1"/>
    </row>
    <row r="495" spans="1:15" ht="12.75" customHeight="1">
      <c r="A495" s="30">
        <v>485</v>
      </c>
      <c r="B495" s="334" t="s">
        <v>279</v>
      </c>
      <c r="C495" s="320">
        <v>219.35</v>
      </c>
      <c r="D495" s="321">
        <v>219.71666666666667</v>
      </c>
      <c r="E495" s="321">
        <v>216.73333333333335</v>
      </c>
      <c r="F495" s="321">
        <v>214.11666666666667</v>
      </c>
      <c r="G495" s="321">
        <v>211.13333333333335</v>
      </c>
      <c r="H495" s="321">
        <v>222.33333333333334</v>
      </c>
      <c r="I495" s="321">
        <v>225.31666666666663</v>
      </c>
      <c r="J495" s="321">
        <v>227.93333333333334</v>
      </c>
      <c r="K495" s="320">
        <v>222.7</v>
      </c>
      <c r="L495" s="320">
        <v>217.1</v>
      </c>
      <c r="M495" s="320">
        <v>3.68241</v>
      </c>
      <c r="N495" s="1"/>
      <c r="O495" s="1"/>
    </row>
    <row r="496" spans="1:15" ht="12.75" customHeight="1">
      <c r="A496" s="30">
        <v>486</v>
      </c>
      <c r="B496" s="334" t="s">
        <v>555</v>
      </c>
      <c r="C496" s="320">
        <v>2131</v>
      </c>
      <c r="D496" s="321">
        <v>2151.5</v>
      </c>
      <c r="E496" s="321">
        <v>2080</v>
      </c>
      <c r="F496" s="321">
        <v>2029</v>
      </c>
      <c r="G496" s="321">
        <v>1957.5</v>
      </c>
      <c r="H496" s="321">
        <v>2202.5</v>
      </c>
      <c r="I496" s="321">
        <v>2274</v>
      </c>
      <c r="J496" s="321">
        <v>2325</v>
      </c>
      <c r="K496" s="320">
        <v>2223</v>
      </c>
      <c r="L496" s="320">
        <v>2100.5</v>
      </c>
      <c r="M496" s="320">
        <v>1.0689200000000001</v>
      </c>
      <c r="N496" s="1"/>
      <c r="O496" s="1"/>
    </row>
    <row r="497" spans="1:15" ht="12.75" customHeight="1">
      <c r="A497" s="30">
        <v>487</v>
      </c>
      <c r="B497" s="334" t="s">
        <v>548</v>
      </c>
      <c r="C497" s="320">
        <v>702.85</v>
      </c>
      <c r="D497" s="321">
        <v>707.4666666666667</v>
      </c>
      <c r="E497" s="321">
        <v>690.38333333333344</v>
      </c>
      <c r="F497" s="321">
        <v>677.91666666666674</v>
      </c>
      <c r="G497" s="321">
        <v>660.83333333333348</v>
      </c>
      <c r="H497" s="321">
        <v>719.93333333333339</v>
      </c>
      <c r="I497" s="321">
        <v>737.01666666666665</v>
      </c>
      <c r="J497" s="321">
        <v>749.48333333333335</v>
      </c>
      <c r="K497" s="320">
        <v>724.55</v>
      </c>
      <c r="L497" s="320">
        <v>695</v>
      </c>
      <c r="M497" s="320">
        <v>2.0983100000000001</v>
      </c>
      <c r="N497" s="1"/>
      <c r="O497" s="1"/>
    </row>
    <row r="498" spans="1:15" ht="12.75" customHeight="1">
      <c r="A498" s="30">
        <v>488</v>
      </c>
      <c r="B498" s="334" t="s">
        <v>547</v>
      </c>
      <c r="C498" s="320">
        <v>3315.85</v>
      </c>
      <c r="D498" s="321">
        <v>3348.6166666666668</v>
      </c>
      <c r="E498" s="321">
        <v>3277.2333333333336</v>
      </c>
      <c r="F498" s="321">
        <v>3238.6166666666668</v>
      </c>
      <c r="G498" s="321">
        <v>3167.2333333333336</v>
      </c>
      <c r="H498" s="321">
        <v>3387.2333333333336</v>
      </c>
      <c r="I498" s="321">
        <v>3458.6166666666668</v>
      </c>
      <c r="J498" s="321">
        <v>3497.2333333333336</v>
      </c>
      <c r="K498" s="320">
        <v>3420</v>
      </c>
      <c r="L498" s="320">
        <v>3310</v>
      </c>
      <c r="M498" s="320">
        <v>0.11568000000000001</v>
      </c>
      <c r="N498" s="1"/>
      <c r="O498" s="1"/>
    </row>
    <row r="499" spans="1:15" ht="12.75" customHeight="1">
      <c r="A499" s="30">
        <v>489</v>
      </c>
      <c r="B499" s="334" t="s">
        <v>212</v>
      </c>
      <c r="C499" s="320">
        <v>1265.95</v>
      </c>
      <c r="D499" s="321">
        <v>1262.6666666666667</v>
      </c>
      <c r="E499" s="321">
        <v>1255.2833333333335</v>
      </c>
      <c r="F499" s="321">
        <v>1244.6166666666668</v>
      </c>
      <c r="G499" s="321">
        <v>1237.2333333333336</v>
      </c>
      <c r="H499" s="321">
        <v>1273.3333333333335</v>
      </c>
      <c r="I499" s="321">
        <v>1280.7166666666667</v>
      </c>
      <c r="J499" s="321">
        <v>1291.3833333333334</v>
      </c>
      <c r="K499" s="320">
        <v>1270.05</v>
      </c>
      <c r="L499" s="320">
        <v>1252</v>
      </c>
      <c r="M499" s="320">
        <v>10.7143</v>
      </c>
      <c r="N499" s="1"/>
      <c r="O499" s="1"/>
    </row>
    <row r="500" spans="1:15" ht="12.75" customHeight="1">
      <c r="A500" s="30">
        <v>490</v>
      </c>
      <c r="B500" s="334" t="s">
        <v>552</v>
      </c>
      <c r="C500" s="320">
        <v>444.55</v>
      </c>
      <c r="D500" s="321">
        <v>445.23333333333329</v>
      </c>
      <c r="E500" s="321">
        <v>441.46666666666658</v>
      </c>
      <c r="F500" s="321">
        <v>438.38333333333327</v>
      </c>
      <c r="G500" s="321">
        <v>434.61666666666656</v>
      </c>
      <c r="H500" s="321">
        <v>448.31666666666661</v>
      </c>
      <c r="I500" s="321">
        <v>452.08333333333337</v>
      </c>
      <c r="J500" s="321">
        <v>455.16666666666663</v>
      </c>
      <c r="K500" s="320">
        <v>449</v>
      </c>
      <c r="L500" s="320">
        <v>442.15</v>
      </c>
      <c r="M500" s="320">
        <v>1.5935600000000001</v>
      </c>
      <c r="N500" s="1"/>
      <c r="O500" s="1"/>
    </row>
    <row r="501" spans="1:15" ht="12.75" customHeight="1">
      <c r="A501" s="30">
        <v>491</v>
      </c>
      <c r="B501" s="334" t="s">
        <v>556</v>
      </c>
      <c r="C501" s="320">
        <v>217</v>
      </c>
      <c r="D501" s="321">
        <v>213.36666666666667</v>
      </c>
      <c r="E501" s="321">
        <v>206.73333333333335</v>
      </c>
      <c r="F501" s="321">
        <v>196.46666666666667</v>
      </c>
      <c r="G501" s="321">
        <v>189.83333333333334</v>
      </c>
      <c r="H501" s="321">
        <v>223.63333333333335</v>
      </c>
      <c r="I501" s="321">
        <v>230.26666666666668</v>
      </c>
      <c r="J501" s="321">
        <v>240.53333333333336</v>
      </c>
      <c r="K501" s="320">
        <v>220</v>
      </c>
      <c r="L501" s="320">
        <v>203.1</v>
      </c>
      <c r="M501" s="320">
        <v>25.563890000000001</v>
      </c>
      <c r="N501" s="1"/>
      <c r="O501" s="1"/>
    </row>
    <row r="502" spans="1:15" ht="12.75" customHeight="1">
      <c r="A502" s="30">
        <v>492</v>
      </c>
      <c r="B502" s="334" t="s">
        <v>557</v>
      </c>
      <c r="C502" s="320">
        <v>89.35</v>
      </c>
      <c r="D502" s="321">
        <v>89.566666666666663</v>
      </c>
      <c r="E502" s="321">
        <v>88.333333333333329</v>
      </c>
      <c r="F502" s="321">
        <v>87.316666666666663</v>
      </c>
      <c r="G502" s="321">
        <v>86.083333333333329</v>
      </c>
      <c r="H502" s="321">
        <v>90.583333333333329</v>
      </c>
      <c r="I502" s="321">
        <v>91.816666666666677</v>
      </c>
      <c r="J502" s="321">
        <v>92.833333333333329</v>
      </c>
      <c r="K502" s="320">
        <v>90.8</v>
      </c>
      <c r="L502" s="320">
        <v>88.55</v>
      </c>
      <c r="M502" s="320">
        <v>18.426939999999998</v>
      </c>
      <c r="N502" s="1"/>
      <c r="O502" s="1"/>
    </row>
    <row r="503" spans="1:15" ht="12.75" customHeight="1">
      <c r="A503" s="30">
        <v>493</v>
      </c>
      <c r="B503" s="334" t="s">
        <v>558</v>
      </c>
      <c r="C503" s="320">
        <v>484.65</v>
      </c>
      <c r="D503" s="321">
        <v>487.58333333333331</v>
      </c>
      <c r="E503" s="321">
        <v>479.26666666666665</v>
      </c>
      <c r="F503" s="321">
        <v>473.88333333333333</v>
      </c>
      <c r="G503" s="321">
        <v>465.56666666666666</v>
      </c>
      <c r="H503" s="321">
        <v>492.96666666666664</v>
      </c>
      <c r="I503" s="321">
        <v>501.28333333333336</v>
      </c>
      <c r="J503" s="321">
        <v>506.66666666666663</v>
      </c>
      <c r="K503" s="320">
        <v>495.9</v>
      </c>
      <c r="L503" s="320">
        <v>482.2</v>
      </c>
      <c r="M503" s="320">
        <v>0.56159999999999999</v>
      </c>
      <c r="N503" s="1"/>
      <c r="O503" s="1"/>
    </row>
    <row r="504" spans="1:15" ht="12.75" customHeight="1">
      <c r="A504" s="30">
        <v>494</v>
      </c>
      <c r="B504" s="334" t="s">
        <v>281</v>
      </c>
      <c r="C504" s="320">
        <v>1634.1</v>
      </c>
      <c r="D504" s="321">
        <v>1633.3666666666668</v>
      </c>
      <c r="E504" s="321">
        <v>1622.3333333333335</v>
      </c>
      <c r="F504" s="321">
        <v>1610.5666666666666</v>
      </c>
      <c r="G504" s="321">
        <v>1599.5333333333333</v>
      </c>
      <c r="H504" s="321">
        <v>1645.1333333333337</v>
      </c>
      <c r="I504" s="321">
        <v>1656.166666666667</v>
      </c>
      <c r="J504" s="321">
        <v>1667.9333333333338</v>
      </c>
      <c r="K504" s="320">
        <v>1644.4</v>
      </c>
      <c r="L504" s="320">
        <v>1621.6</v>
      </c>
      <c r="M504" s="320">
        <v>1.53467</v>
      </c>
      <c r="N504" s="1"/>
      <c r="O504" s="1"/>
    </row>
    <row r="505" spans="1:15" ht="12.75" customHeight="1">
      <c r="A505" s="30">
        <v>495</v>
      </c>
      <c r="B505" s="334" t="s">
        <v>213</v>
      </c>
      <c r="C505" s="320">
        <v>539.20000000000005</v>
      </c>
      <c r="D505" s="321">
        <v>539.68333333333339</v>
      </c>
      <c r="E505" s="321">
        <v>536.86666666666679</v>
      </c>
      <c r="F505" s="321">
        <v>534.53333333333342</v>
      </c>
      <c r="G505" s="321">
        <v>531.71666666666681</v>
      </c>
      <c r="H505" s="321">
        <v>542.01666666666677</v>
      </c>
      <c r="I505" s="321">
        <v>544.83333333333337</v>
      </c>
      <c r="J505" s="321">
        <v>547.16666666666674</v>
      </c>
      <c r="K505" s="320">
        <v>542.5</v>
      </c>
      <c r="L505" s="320">
        <v>537.35</v>
      </c>
      <c r="M505" s="320">
        <v>66.943910000000002</v>
      </c>
      <c r="N505" s="1"/>
      <c r="O505" s="1"/>
    </row>
    <row r="506" spans="1:15" ht="12.75" customHeight="1">
      <c r="A506" s="30">
        <v>496</v>
      </c>
      <c r="B506" s="334" t="s">
        <v>559</v>
      </c>
      <c r="C506" s="320">
        <v>289.3</v>
      </c>
      <c r="D506" s="321">
        <v>288.91666666666669</v>
      </c>
      <c r="E506" s="321">
        <v>287.33333333333337</v>
      </c>
      <c r="F506" s="321">
        <v>285.36666666666667</v>
      </c>
      <c r="G506" s="321">
        <v>283.78333333333336</v>
      </c>
      <c r="H506" s="321">
        <v>290.88333333333338</v>
      </c>
      <c r="I506" s="321">
        <v>292.46666666666675</v>
      </c>
      <c r="J506" s="321">
        <v>294.43333333333339</v>
      </c>
      <c r="K506" s="320">
        <v>290.5</v>
      </c>
      <c r="L506" s="320">
        <v>286.95</v>
      </c>
      <c r="M506" s="320">
        <v>2.9209999999999998</v>
      </c>
      <c r="N506" s="1"/>
      <c r="O506" s="1"/>
    </row>
    <row r="507" spans="1:15" ht="12.75" customHeight="1">
      <c r="A507" s="30">
        <v>497</v>
      </c>
      <c r="B507" s="334" t="s">
        <v>282</v>
      </c>
      <c r="C507" s="320">
        <v>14.15</v>
      </c>
      <c r="D507" s="321">
        <v>14.116666666666665</v>
      </c>
      <c r="E507" s="321">
        <v>13.983333333333331</v>
      </c>
      <c r="F507" s="321">
        <v>13.816666666666665</v>
      </c>
      <c r="G507" s="321">
        <v>13.68333333333333</v>
      </c>
      <c r="H507" s="321">
        <v>14.283333333333331</v>
      </c>
      <c r="I507" s="321">
        <v>14.416666666666668</v>
      </c>
      <c r="J507" s="321">
        <v>14.583333333333332</v>
      </c>
      <c r="K507" s="320">
        <v>14.25</v>
      </c>
      <c r="L507" s="320">
        <v>13.95</v>
      </c>
      <c r="M507" s="320">
        <v>755.66285000000005</v>
      </c>
      <c r="N507" s="1"/>
      <c r="O507" s="1"/>
    </row>
    <row r="508" spans="1:15" ht="12.75" customHeight="1">
      <c r="A508" s="30">
        <v>498</v>
      </c>
      <c r="B508" s="353" t="s">
        <v>214</v>
      </c>
      <c r="C508" s="354">
        <v>266.95</v>
      </c>
      <c r="D508" s="354">
        <v>267.75</v>
      </c>
      <c r="E508" s="354">
        <v>265.2</v>
      </c>
      <c r="F508" s="354">
        <v>263.45</v>
      </c>
      <c r="G508" s="354">
        <v>260.89999999999998</v>
      </c>
      <c r="H508" s="354">
        <v>269.5</v>
      </c>
      <c r="I508" s="354">
        <v>272.04999999999995</v>
      </c>
      <c r="J508" s="353">
        <v>273.8</v>
      </c>
      <c r="K508" s="353">
        <v>270.3</v>
      </c>
      <c r="L508" s="353">
        <v>266</v>
      </c>
      <c r="M508" s="270">
        <v>79.223259999999996</v>
      </c>
      <c r="N508" s="1"/>
      <c r="O508" s="1"/>
    </row>
    <row r="509" spans="1:15" ht="12.75" customHeight="1">
      <c r="A509" s="30">
        <v>499</v>
      </c>
      <c r="B509" s="353" t="s">
        <v>560</v>
      </c>
      <c r="C509" s="354">
        <v>340.65</v>
      </c>
      <c r="D509" s="354">
        <v>335.04999999999995</v>
      </c>
      <c r="E509" s="354">
        <v>326.39999999999992</v>
      </c>
      <c r="F509" s="354">
        <v>312.14999999999998</v>
      </c>
      <c r="G509" s="354">
        <v>303.49999999999994</v>
      </c>
      <c r="H509" s="354">
        <v>349.2999999999999</v>
      </c>
      <c r="I509" s="354">
        <v>357.95</v>
      </c>
      <c r="J509" s="353">
        <v>372.19999999999987</v>
      </c>
      <c r="K509" s="353">
        <v>343.7</v>
      </c>
      <c r="L509" s="353">
        <v>320.8</v>
      </c>
      <c r="M509" s="270">
        <v>23.952279999999998</v>
      </c>
      <c r="N509" s="1"/>
      <c r="O509" s="1"/>
    </row>
    <row r="510" spans="1:15" ht="12.75" customHeight="1">
      <c r="A510" s="30">
        <v>500</v>
      </c>
      <c r="B510" s="353" t="s">
        <v>561</v>
      </c>
      <c r="C510" s="354">
        <v>1649.75</v>
      </c>
      <c r="D510" s="354">
        <v>1652</v>
      </c>
      <c r="E510" s="354">
        <v>1638.95</v>
      </c>
      <c r="F510" s="354">
        <v>1628.15</v>
      </c>
      <c r="G510" s="354">
        <v>1615.1000000000001</v>
      </c>
      <c r="H510" s="354">
        <v>1662.8</v>
      </c>
      <c r="I510" s="354">
        <v>1675.8500000000001</v>
      </c>
      <c r="J510" s="353">
        <v>1686.6499999999999</v>
      </c>
      <c r="K510" s="353">
        <v>1665.05</v>
      </c>
      <c r="L510" s="353">
        <v>1641.2</v>
      </c>
      <c r="M510" s="270">
        <v>0.15876999999999999</v>
      </c>
      <c r="N510" s="1"/>
      <c r="O510" s="1"/>
    </row>
    <row r="511" spans="1:15" ht="12.75" customHeight="1">
      <c r="A511" s="30"/>
      <c r="B511" s="353"/>
      <c r="C511" s="354"/>
      <c r="D511" s="354"/>
      <c r="E511" s="354"/>
      <c r="F511" s="354"/>
      <c r="G511" s="354"/>
      <c r="H511" s="354"/>
      <c r="I511" s="354"/>
      <c r="J511" s="353"/>
      <c r="K511" s="353"/>
      <c r="L511" s="353"/>
      <c r="M511" s="270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73"/>
      <c r="B5" s="474"/>
      <c r="C5" s="473"/>
      <c r="D5" s="474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8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563</v>
      </c>
      <c r="B7" s="475" t="s">
        <v>564</v>
      </c>
      <c r="C7" s="474"/>
      <c r="D7" s="7">
        <f>Main!B10</f>
        <v>44673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565</v>
      </c>
      <c r="B9" s="85" t="s">
        <v>566</v>
      </c>
      <c r="C9" s="85" t="s">
        <v>567</v>
      </c>
      <c r="D9" s="85" t="s">
        <v>568</v>
      </c>
      <c r="E9" s="85" t="s">
        <v>569</v>
      </c>
      <c r="F9" s="85" t="s">
        <v>570</v>
      </c>
      <c r="G9" s="85" t="s">
        <v>571</v>
      </c>
      <c r="H9" s="85" t="s">
        <v>572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44672</v>
      </c>
      <c r="B10" s="29">
        <v>540615</v>
      </c>
      <c r="C10" s="28" t="s">
        <v>1115</v>
      </c>
      <c r="D10" s="28" t="s">
        <v>1116</v>
      </c>
      <c r="E10" s="28" t="s">
        <v>573</v>
      </c>
      <c r="F10" s="87">
        <v>600000</v>
      </c>
      <c r="G10" s="29">
        <v>2.46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44672</v>
      </c>
      <c r="B11" s="29">
        <v>539773</v>
      </c>
      <c r="C11" s="28" t="s">
        <v>1022</v>
      </c>
      <c r="D11" s="28" t="s">
        <v>1117</v>
      </c>
      <c r="E11" s="28" t="s">
        <v>574</v>
      </c>
      <c r="F11" s="87">
        <v>337646</v>
      </c>
      <c r="G11" s="29">
        <v>6.01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44672</v>
      </c>
      <c r="B12" s="29">
        <v>539773</v>
      </c>
      <c r="C12" s="28" t="s">
        <v>1022</v>
      </c>
      <c r="D12" s="28" t="s">
        <v>1118</v>
      </c>
      <c r="E12" s="28" t="s">
        <v>573</v>
      </c>
      <c r="F12" s="87">
        <v>233385</v>
      </c>
      <c r="G12" s="29">
        <v>5.7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44672</v>
      </c>
      <c r="B13" s="29">
        <v>539773</v>
      </c>
      <c r="C13" s="28" t="s">
        <v>1022</v>
      </c>
      <c r="D13" s="28" t="s">
        <v>1118</v>
      </c>
      <c r="E13" s="28" t="s">
        <v>574</v>
      </c>
      <c r="F13" s="87">
        <v>184503</v>
      </c>
      <c r="G13" s="29">
        <v>6.01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44672</v>
      </c>
      <c r="B14" s="29">
        <v>539773</v>
      </c>
      <c r="C14" s="28" t="s">
        <v>1022</v>
      </c>
      <c r="D14" s="28" t="s">
        <v>1039</v>
      </c>
      <c r="E14" s="28" t="s">
        <v>574</v>
      </c>
      <c r="F14" s="87">
        <v>280000</v>
      </c>
      <c r="G14" s="29">
        <v>6.01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44672</v>
      </c>
      <c r="B15" s="29">
        <v>540135</v>
      </c>
      <c r="C15" s="28" t="s">
        <v>1119</v>
      </c>
      <c r="D15" s="28" t="s">
        <v>1120</v>
      </c>
      <c r="E15" s="28" t="s">
        <v>573</v>
      </c>
      <c r="F15" s="87">
        <v>3238526</v>
      </c>
      <c r="G15" s="29">
        <v>1.93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44672</v>
      </c>
      <c r="B16" s="29">
        <v>540135</v>
      </c>
      <c r="C16" s="28" t="s">
        <v>1119</v>
      </c>
      <c r="D16" s="28" t="s">
        <v>867</v>
      </c>
      <c r="E16" s="28" t="s">
        <v>573</v>
      </c>
      <c r="F16" s="87">
        <v>5089606</v>
      </c>
      <c r="G16" s="29">
        <v>1.93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44672</v>
      </c>
      <c r="B17" s="29">
        <v>540135</v>
      </c>
      <c r="C17" s="28" t="s">
        <v>1119</v>
      </c>
      <c r="D17" s="28" t="s">
        <v>1120</v>
      </c>
      <c r="E17" s="28" t="s">
        <v>574</v>
      </c>
      <c r="F17" s="87">
        <v>3238526</v>
      </c>
      <c r="G17" s="29">
        <v>1.95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44672</v>
      </c>
      <c r="B18" s="29">
        <v>540135</v>
      </c>
      <c r="C18" s="28" t="s">
        <v>1119</v>
      </c>
      <c r="D18" s="28" t="s">
        <v>867</v>
      </c>
      <c r="E18" s="28" t="s">
        <v>574</v>
      </c>
      <c r="F18" s="87">
        <v>13566917</v>
      </c>
      <c r="G18" s="29">
        <v>2.0099999999999998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44672</v>
      </c>
      <c r="B19" s="29">
        <v>540135</v>
      </c>
      <c r="C19" s="28" t="s">
        <v>1119</v>
      </c>
      <c r="D19" s="28" t="s">
        <v>1088</v>
      </c>
      <c r="E19" s="28" t="s">
        <v>573</v>
      </c>
      <c r="F19" s="87">
        <v>2616318</v>
      </c>
      <c r="G19" s="29">
        <v>1.95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44672</v>
      </c>
      <c r="B20" s="29">
        <v>540135</v>
      </c>
      <c r="C20" s="28" t="s">
        <v>1119</v>
      </c>
      <c r="D20" s="28" t="s">
        <v>1121</v>
      </c>
      <c r="E20" s="28" t="s">
        <v>573</v>
      </c>
      <c r="F20" s="87">
        <v>11843194</v>
      </c>
      <c r="G20" s="29">
        <v>1.95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44672</v>
      </c>
      <c r="B21" s="29">
        <v>540135</v>
      </c>
      <c r="C21" s="28" t="s">
        <v>1119</v>
      </c>
      <c r="D21" s="28" t="s">
        <v>1088</v>
      </c>
      <c r="E21" s="28" t="s">
        <v>574</v>
      </c>
      <c r="F21" s="87">
        <v>3016318</v>
      </c>
      <c r="G21" s="29">
        <v>1.99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44672</v>
      </c>
      <c r="B22" s="29">
        <v>540135</v>
      </c>
      <c r="C22" s="28" t="s">
        <v>1119</v>
      </c>
      <c r="D22" s="28" t="s">
        <v>1121</v>
      </c>
      <c r="E22" s="28" t="s">
        <v>574</v>
      </c>
      <c r="F22" s="87">
        <v>12165842</v>
      </c>
      <c r="G22" s="29">
        <v>2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44672</v>
      </c>
      <c r="B23" s="29">
        <v>540135</v>
      </c>
      <c r="C23" s="28" t="s">
        <v>1119</v>
      </c>
      <c r="D23" s="28" t="s">
        <v>1122</v>
      </c>
      <c r="E23" s="28" t="s">
        <v>573</v>
      </c>
      <c r="F23" s="87">
        <v>19600527</v>
      </c>
      <c r="G23" s="29">
        <v>2.0299999999999998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44672</v>
      </c>
      <c r="B24" s="29">
        <v>540135</v>
      </c>
      <c r="C24" s="28" t="s">
        <v>1119</v>
      </c>
      <c r="D24" s="28" t="s">
        <v>1123</v>
      </c>
      <c r="E24" s="28" t="s">
        <v>573</v>
      </c>
      <c r="F24" s="87">
        <v>3083279</v>
      </c>
      <c r="G24" s="29">
        <v>1.94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44672</v>
      </c>
      <c r="B25" s="29">
        <v>540135</v>
      </c>
      <c r="C25" s="28" t="s">
        <v>1119</v>
      </c>
      <c r="D25" s="28" t="s">
        <v>1123</v>
      </c>
      <c r="E25" s="28" t="s">
        <v>574</v>
      </c>
      <c r="F25" s="87">
        <v>3083279</v>
      </c>
      <c r="G25" s="29">
        <v>2.0099999999999998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44672</v>
      </c>
      <c r="B26" s="29">
        <v>540135</v>
      </c>
      <c r="C26" s="28" t="s">
        <v>1119</v>
      </c>
      <c r="D26" s="28" t="s">
        <v>1124</v>
      </c>
      <c r="E26" s="28" t="s">
        <v>573</v>
      </c>
      <c r="F26" s="87">
        <v>5884241</v>
      </c>
      <c r="G26" s="29">
        <v>2.02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44672</v>
      </c>
      <c r="B27" s="29">
        <v>540135</v>
      </c>
      <c r="C27" s="28" t="s">
        <v>1119</v>
      </c>
      <c r="D27" s="28" t="s">
        <v>1124</v>
      </c>
      <c r="E27" s="28" t="s">
        <v>574</v>
      </c>
      <c r="F27" s="87">
        <v>3900941</v>
      </c>
      <c r="G27" s="29">
        <v>2.02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44672</v>
      </c>
      <c r="B28" s="29">
        <v>540135</v>
      </c>
      <c r="C28" s="28" t="s">
        <v>1119</v>
      </c>
      <c r="D28" s="28" t="s">
        <v>1125</v>
      </c>
      <c r="E28" s="28" t="s">
        <v>573</v>
      </c>
      <c r="F28" s="87">
        <v>10000</v>
      </c>
      <c r="G28" s="29">
        <v>1.93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44672</v>
      </c>
      <c r="B29" s="29">
        <v>540135</v>
      </c>
      <c r="C29" s="28" t="s">
        <v>1119</v>
      </c>
      <c r="D29" s="28" t="s">
        <v>1125</v>
      </c>
      <c r="E29" s="28" t="s">
        <v>574</v>
      </c>
      <c r="F29" s="87">
        <v>4037108</v>
      </c>
      <c r="G29" s="29">
        <v>2.09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44672</v>
      </c>
      <c r="B30" s="29">
        <v>540135</v>
      </c>
      <c r="C30" s="28" t="s">
        <v>1119</v>
      </c>
      <c r="D30" s="28" t="s">
        <v>1126</v>
      </c>
      <c r="E30" s="28" t="s">
        <v>574</v>
      </c>
      <c r="F30" s="87">
        <v>13017312</v>
      </c>
      <c r="G30" s="29">
        <v>2.08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44672</v>
      </c>
      <c r="B31" s="29">
        <v>540135</v>
      </c>
      <c r="C31" s="28" t="s">
        <v>1119</v>
      </c>
      <c r="D31" s="28" t="s">
        <v>1084</v>
      </c>
      <c r="E31" s="28" t="s">
        <v>573</v>
      </c>
      <c r="F31" s="87">
        <v>3800000</v>
      </c>
      <c r="G31" s="29">
        <v>2.09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44672</v>
      </c>
      <c r="B32" s="29">
        <v>540135</v>
      </c>
      <c r="C32" s="28" t="s">
        <v>1119</v>
      </c>
      <c r="D32" s="28" t="s">
        <v>1084</v>
      </c>
      <c r="E32" s="28" t="s">
        <v>574</v>
      </c>
      <c r="F32" s="87">
        <v>3800000</v>
      </c>
      <c r="G32" s="29">
        <v>2.0699999999999998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44672</v>
      </c>
      <c r="B33" s="29">
        <v>540135</v>
      </c>
      <c r="C33" s="28" t="s">
        <v>1119</v>
      </c>
      <c r="D33" s="28" t="s">
        <v>1127</v>
      </c>
      <c r="E33" s="28" t="s">
        <v>573</v>
      </c>
      <c r="F33" s="87">
        <v>4793748</v>
      </c>
      <c r="G33" s="29">
        <v>2.09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44672</v>
      </c>
      <c r="B34" s="29">
        <v>540135</v>
      </c>
      <c r="C34" s="28" t="s">
        <v>1119</v>
      </c>
      <c r="D34" s="28" t="s">
        <v>1127</v>
      </c>
      <c r="E34" s="28" t="s">
        <v>574</v>
      </c>
      <c r="F34" s="87">
        <v>1752648</v>
      </c>
      <c r="G34" s="29">
        <v>2.0099999999999998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44672</v>
      </c>
      <c r="B35" s="29">
        <v>542721</v>
      </c>
      <c r="C35" s="28" t="s">
        <v>1128</v>
      </c>
      <c r="D35" s="28" t="s">
        <v>1129</v>
      </c>
      <c r="E35" s="28" t="s">
        <v>574</v>
      </c>
      <c r="F35" s="87">
        <v>365000</v>
      </c>
      <c r="G35" s="29">
        <v>47.85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44672</v>
      </c>
      <c r="B36" s="29">
        <v>540788</v>
      </c>
      <c r="C36" s="28" t="s">
        <v>1130</v>
      </c>
      <c r="D36" s="28" t="s">
        <v>1131</v>
      </c>
      <c r="E36" s="28" t="s">
        <v>574</v>
      </c>
      <c r="F36" s="87">
        <v>51500</v>
      </c>
      <c r="G36" s="29">
        <v>64.12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44672</v>
      </c>
      <c r="B37" s="29">
        <v>539621</v>
      </c>
      <c r="C37" s="28" t="s">
        <v>1007</v>
      </c>
      <c r="D37" s="28" t="s">
        <v>1132</v>
      </c>
      <c r="E37" s="28" t="s">
        <v>574</v>
      </c>
      <c r="F37" s="87">
        <v>3900000</v>
      </c>
      <c r="G37" s="29">
        <v>4.8899999999999997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44672</v>
      </c>
      <c r="B38" s="29">
        <v>539621</v>
      </c>
      <c r="C38" s="28" t="s">
        <v>1007</v>
      </c>
      <c r="D38" s="28" t="s">
        <v>1133</v>
      </c>
      <c r="E38" s="28" t="s">
        <v>573</v>
      </c>
      <c r="F38" s="87">
        <v>300000</v>
      </c>
      <c r="G38" s="29">
        <v>4.8899999999999997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44672</v>
      </c>
      <c r="B39" s="29">
        <v>539621</v>
      </c>
      <c r="C39" s="28" t="s">
        <v>1007</v>
      </c>
      <c r="D39" s="28" t="s">
        <v>1023</v>
      </c>
      <c r="E39" s="28" t="s">
        <v>573</v>
      </c>
      <c r="F39" s="87">
        <v>1900000</v>
      </c>
      <c r="G39" s="29">
        <v>4.8899999999999997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44672</v>
      </c>
      <c r="B40" s="29">
        <v>539621</v>
      </c>
      <c r="C40" s="28" t="s">
        <v>1007</v>
      </c>
      <c r="D40" s="28" t="s">
        <v>1023</v>
      </c>
      <c r="E40" s="28" t="s">
        <v>574</v>
      </c>
      <c r="F40" s="87">
        <v>1900000</v>
      </c>
      <c r="G40" s="29">
        <v>4.8899999999999997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44672</v>
      </c>
      <c r="B41" s="29">
        <v>539621</v>
      </c>
      <c r="C41" s="28" t="s">
        <v>1007</v>
      </c>
      <c r="D41" s="28" t="s">
        <v>1078</v>
      </c>
      <c r="E41" s="28" t="s">
        <v>573</v>
      </c>
      <c r="F41" s="87">
        <v>910101</v>
      </c>
      <c r="G41" s="29">
        <v>4.8899999999999997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44672</v>
      </c>
      <c r="B42" s="29">
        <v>539621</v>
      </c>
      <c r="C42" s="28" t="s">
        <v>1007</v>
      </c>
      <c r="D42" s="28" t="s">
        <v>1078</v>
      </c>
      <c r="E42" s="28" t="s">
        <v>574</v>
      </c>
      <c r="F42" s="87">
        <v>1032139</v>
      </c>
      <c r="G42" s="29">
        <v>4.8899999999999997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44672</v>
      </c>
      <c r="B43" s="29">
        <v>539621</v>
      </c>
      <c r="C43" s="28" t="s">
        <v>1007</v>
      </c>
      <c r="D43" s="28" t="s">
        <v>1079</v>
      </c>
      <c r="E43" s="28" t="s">
        <v>574</v>
      </c>
      <c r="F43" s="87">
        <v>486530</v>
      </c>
      <c r="G43" s="29">
        <v>4.8899999999999997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44672</v>
      </c>
      <c r="B44" s="29">
        <v>539621</v>
      </c>
      <c r="C44" s="28" t="s">
        <v>1007</v>
      </c>
      <c r="D44" s="28" t="s">
        <v>1134</v>
      </c>
      <c r="E44" s="28" t="s">
        <v>574</v>
      </c>
      <c r="F44" s="87">
        <v>306456</v>
      </c>
      <c r="G44" s="29">
        <v>4.8899999999999997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44672</v>
      </c>
      <c r="B45" s="29">
        <v>539884</v>
      </c>
      <c r="C45" s="28" t="s">
        <v>1135</v>
      </c>
      <c r="D45" s="28" t="s">
        <v>1136</v>
      </c>
      <c r="E45" s="28" t="s">
        <v>573</v>
      </c>
      <c r="F45" s="87">
        <v>3862</v>
      </c>
      <c r="G45" s="29">
        <v>85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44672</v>
      </c>
      <c r="B46" s="29">
        <v>539884</v>
      </c>
      <c r="C46" s="28" t="s">
        <v>1135</v>
      </c>
      <c r="D46" s="28" t="s">
        <v>1136</v>
      </c>
      <c r="E46" s="28" t="s">
        <v>574</v>
      </c>
      <c r="F46" s="87">
        <v>115472</v>
      </c>
      <c r="G46" s="29">
        <v>87.15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44672</v>
      </c>
      <c r="B47" s="29">
        <v>540811</v>
      </c>
      <c r="C47" s="28" t="s">
        <v>1137</v>
      </c>
      <c r="D47" s="28" t="s">
        <v>1138</v>
      </c>
      <c r="E47" s="28" t="s">
        <v>574</v>
      </c>
      <c r="F47" s="87">
        <v>80000</v>
      </c>
      <c r="G47" s="29">
        <v>16.53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44672</v>
      </c>
      <c r="B48" s="29">
        <v>542724</v>
      </c>
      <c r="C48" s="28" t="s">
        <v>1040</v>
      </c>
      <c r="D48" s="28" t="s">
        <v>1078</v>
      </c>
      <c r="E48" s="28" t="s">
        <v>573</v>
      </c>
      <c r="F48" s="87">
        <v>484000</v>
      </c>
      <c r="G48" s="29">
        <v>6.29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44672</v>
      </c>
      <c r="B49" s="29">
        <v>542724</v>
      </c>
      <c r="C49" s="28" t="s">
        <v>1040</v>
      </c>
      <c r="D49" s="28" t="s">
        <v>1078</v>
      </c>
      <c r="E49" s="28" t="s">
        <v>574</v>
      </c>
      <c r="F49" s="87">
        <v>484000</v>
      </c>
      <c r="G49" s="29">
        <v>6.7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44672</v>
      </c>
      <c r="B50" s="29">
        <v>542724</v>
      </c>
      <c r="C50" s="28" t="s">
        <v>1040</v>
      </c>
      <c r="D50" s="28" t="s">
        <v>1139</v>
      </c>
      <c r="E50" s="28" t="s">
        <v>574</v>
      </c>
      <c r="F50" s="87">
        <v>800000</v>
      </c>
      <c r="G50" s="29">
        <v>6.39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44672</v>
      </c>
      <c r="B51" s="29">
        <v>542724</v>
      </c>
      <c r="C51" s="28" t="s">
        <v>1040</v>
      </c>
      <c r="D51" s="28" t="s">
        <v>1140</v>
      </c>
      <c r="E51" s="28" t="s">
        <v>574</v>
      </c>
      <c r="F51" s="87">
        <v>800002</v>
      </c>
      <c r="G51" s="29">
        <v>6.32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44672</v>
      </c>
      <c r="B52" s="29">
        <v>542724</v>
      </c>
      <c r="C52" s="28" t="s">
        <v>1040</v>
      </c>
      <c r="D52" s="28" t="s">
        <v>1141</v>
      </c>
      <c r="E52" s="28" t="s">
        <v>574</v>
      </c>
      <c r="F52" s="87">
        <v>900000</v>
      </c>
      <c r="G52" s="29">
        <v>6.32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44672</v>
      </c>
      <c r="B53" s="29">
        <v>542724</v>
      </c>
      <c r="C53" s="28" t="s">
        <v>1040</v>
      </c>
      <c r="D53" s="28" t="s">
        <v>1142</v>
      </c>
      <c r="E53" s="28" t="s">
        <v>573</v>
      </c>
      <c r="F53" s="87">
        <v>700000</v>
      </c>
      <c r="G53" s="29">
        <v>6.39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44672</v>
      </c>
      <c r="B54" s="29">
        <v>543518</v>
      </c>
      <c r="C54" s="28" t="s">
        <v>1143</v>
      </c>
      <c r="D54" s="28" t="s">
        <v>867</v>
      </c>
      <c r="E54" s="28" t="s">
        <v>573</v>
      </c>
      <c r="F54" s="87">
        <v>57000</v>
      </c>
      <c r="G54" s="29">
        <v>53.55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44672</v>
      </c>
      <c r="B55" s="29">
        <v>543518</v>
      </c>
      <c r="C55" s="28" t="s">
        <v>1143</v>
      </c>
      <c r="D55" s="28" t="s">
        <v>867</v>
      </c>
      <c r="E55" s="28" t="s">
        <v>574</v>
      </c>
      <c r="F55" s="87">
        <v>27000</v>
      </c>
      <c r="G55" s="29">
        <v>53.55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44672</v>
      </c>
      <c r="B56" s="29">
        <v>524444</v>
      </c>
      <c r="C56" s="28" t="s">
        <v>1144</v>
      </c>
      <c r="D56" s="28" t="s">
        <v>1145</v>
      </c>
      <c r="E56" s="28" t="s">
        <v>573</v>
      </c>
      <c r="F56" s="87">
        <v>1872986</v>
      </c>
      <c r="G56" s="29">
        <v>6.57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44672</v>
      </c>
      <c r="B57" s="29">
        <v>524444</v>
      </c>
      <c r="C57" s="28" t="s">
        <v>1144</v>
      </c>
      <c r="D57" s="28" t="s">
        <v>1145</v>
      </c>
      <c r="E57" s="28" t="s">
        <v>574</v>
      </c>
      <c r="F57" s="87">
        <v>1872986</v>
      </c>
      <c r="G57" s="29">
        <v>6.57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44672</v>
      </c>
      <c r="B58" s="29">
        <v>540936</v>
      </c>
      <c r="C58" s="28" t="s">
        <v>1041</v>
      </c>
      <c r="D58" s="28" t="s">
        <v>1080</v>
      </c>
      <c r="E58" s="28" t="s">
        <v>573</v>
      </c>
      <c r="F58" s="87">
        <v>59886</v>
      </c>
      <c r="G58" s="29">
        <v>14.85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44672</v>
      </c>
      <c r="B59" s="29">
        <v>540936</v>
      </c>
      <c r="C59" s="28" t="s">
        <v>1041</v>
      </c>
      <c r="D59" s="28" t="s">
        <v>1080</v>
      </c>
      <c r="E59" s="28" t="s">
        <v>574</v>
      </c>
      <c r="F59" s="87">
        <v>23747</v>
      </c>
      <c r="G59" s="29">
        <v>15.13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44672</v>
      </c>
      <c r="B60" s="29">
        <v>540936</v>
      </c>
      <c r="C60" s="28" t="s">
        <v>1041</v>
      </c>
      <c r="D60" s="28" t="s">
        <v>1146</v>
      </c>
      <c r="E60" s="28" t="s">
        <v>573</v>
      </c>
      <c r="F60" s="87">
        <v>67800</v>
      </c>
      <c r="G60" s="29">
        <v>15.03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44672</v>
      </c>
      <c r="B61" s="29">
        <v>540936</v>
      </c>
      <c r="C61" s="28" t="s">
        <v>1041</v>
      </c>
      <c r="D61" s="28" t="s">
        <v>1147</v>
      </c>
      <c r="E61" s="28" t="s">
        <v>574</v>
      </c>
      <c r="F61" s="87">
        <v>54500</v>
      </c>
      <c r="G61" s="29">
        <v>15.05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44672</v>
      </c>
      <c r="B62" s="29">
        <v>542918</v>
      </c>
      <c r="C62" s="28" t="s">
        <v>1148</v>
      </c>
      <c r="D62" s="28" t="s">
        <v>1149</v>
      </c>
      <c r="E62" s="28" t="s">
        <v>573</v>
      </c>
      <c r="F62" s="87">
        <v>33000</v>
      </c>
      <c r="G62" s="29">
        <v>30.2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44672</v>
      </c>
      <c r="B63" s="29">
        <v>542918</v>
      </c>
      <c r="C63" s="28" t="s">
        <v>1148</v>
      </c>
      <c r="D63" s="28" t="s">
        <v>1150</v>
      </c>
      <c r="E63" s="28" t="s">
        <v>574</v>
      </c>
      <c r="F63" s="87">
        <v>29700</v>
      </c>
      <c r="G63" s="29">
        <v>30.2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44672</v>
      </c>
      <c r="B64" s="29">
        <v>543245</v>
      </c>
      <c r="C64" s="28" t="s">
        <v>257</v>
      </c>
      <c r="D64" s="28" t="s">
        <v>1151</v>
      </c>
      <c r="E64" s="28" t="s">
        <v>574</v>
      </c>
      <c r="F64" s="87">
        <v>5379343</v>
      </c>
      <c r="G64" s="29">
        <v>3200.66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44672</v>
      </c>
      <c r="B65" s="29">
        <v>532216</v>
      </c>
      <c r="C65" s="28" t="s">
        <v>1152</v>
      </c>
      <c r="D65" s="28" t="s">
        <v>1042</v>
      </c>
      <c r="E65" s="28" t="s">
        <v>573</v>
      </c>
      <c r="F65" s="87">
        <v>42552</v>
      </c>
      <c r="G65" s="29">
        <v>76.900000000000006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44672</v>
      </c>
      <c r="B66" s="29">
        <v>532216</v>
      </c>
      <c r="C66" s="28" t="s">
        <v>1152</v>
      </c>
      <c r="D66" s="28" t="s">
        <v>1042</v>
      </c>
      <c r="E66" s="28" t="s">
        <v>574</v>
      </c>
      <c r="F66" s="87">
        <v>16542</v>
      </c>
      <c r="G66" s="29">
        <v>76.86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44672</v>
      </c>
      <c r="B67" s="29">
        <v>532216</v>
      </c>
      <c r="C67" s="28" t="s">
        <v>1152</v>
      </c>
      <c r="D67" s="28" t="s">
        <v>1153</v>
      </c>
      <c r="E67" s="28" t="s">
        <v>573</v>
      </c>
      <c r="F67" s="87">
        <v>15001</v>
      </c>
      <c r="G67" s="29">
        <v>75.83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44672</v>
      </c>
      <c r="B68" s="29">
        <v>532216</v>
      </c>
      <c r="C68" s="28" t="s">
        <v>1152</v>
      </c>
      <c r="D68" s="28" t="s">
        <v>1153</v>
      </c>
      <c r="E68" s="28" t="s">
        <v>574</v>
      </c>
      <c r="F68" s="87">
        <v>51001</v>
      </c>
      <c r="G68" s="29">
        <v>76.53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44672</v>
      </c>
      <c r="B69" s="29">
        <v>524590</v>
      </c>
      <c r="C69" s="28" t="s">
        <v>1154</v>
      </c>
      <c r="D69" s="28" t="s">
        <v>1155</v>
      </c>
      <c r="E69" s="28" t="s">
        <v>574</v>
      </c>
      <c r="F69" s="87">
        <v>20000</v>
      </c>
      <c r="G69" s="29">
        <v>57.6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44672</v>
      </c>
      <c r="B70" s="29">
        <v>531661</v>
      </c>
      <c r="C70" s="28" t="s">
        <v>1081</v>
      </c>
      <c r="D70" s="28" t="s">
        <v>1156</v>
      </c>
      <c r="E70" s="28" t="s">
        <v>574</v>
      </c>
      <c r="F70" s="87">
        <v>40000</v>
      </c>
      <c r="G70" s="29">
        <v>12.06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44672</v>
      </c>
      <c r="B71" s="29">
        <v>541983</v>
      </c>
      <c r="C71" s="28" t="s">
        <v>1157</v>
      </c>
      <c r="D71" s="28" t="s">
        <v>1158</v>
      </c>
      <c r="E71" s="28" t="s">
        <v>574</v>
      </c>
      <c r="F71" s="87">
        <v>75000</v>
      </c>
      <c r="G71" s="29">
        <v>10.210000000000001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44672</v>
      </c>
      <c r="B72" s="29">
        <v>543286</v>
      </c>
      <c r="C72" s="28" t="s">
        <v>1082</v>
      </c>
      <c r="D72" s="28" t="s">
        <v>1159</v>
      </c>
      <c r="E72" s="28" t="s">
        <v>573</v>
      </c>
      <c r="F72" s="87">
        <v>36000</v>
      </c>
      <c r="G72" s="29">
        <v>30.13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44672</v>
      </c>
      <c r="B73" s="29">
        <v>543286</v>
      </c>
      <c r="C73" s="28" t="s">
        <v>1082</v>
      </c>
      <c r="D73" s="28" t="s">
        <v>1083</v>
      </c>
      <c r="E73" s="28" t="s">
        <v>574</v>
      </c>
      <c r="F73" s="87">
        <v>132000</v>
      </c>
      <c r="G73" s="29">
        <v>30.69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44672</v>
      </c>
      <c r="B74" s="29">
        <v>543286</v>
      </c>
      <c r="C74" s="28" t="s">
        <v>1082</v>
      </c>
      <c r="D74" s="28" t="s">
        <v>1160</v>
      </c>
      <c r="E74" s="28" t="s">
        <v>573</v>
      </c>
      <c r="F74" s="87">
        <v>36000</v>
      </c>
      <c r="G74" s="29">
        <v>30.83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44672</v>
      </c>
      <c r="B75" s="29">
        <v>543286</v>
      </c>
      <c r="C75" s="28" t="s">
        <v>1082</v>
      </c>
      <c r="D75" s="28" t="s">
        <v>1160</v>
      </c>
      <c r="E75" s="28" t="s">
        <v>574</v>
      </c>
      <c r="F75" s="87">
        <v>24000</v>
      </c>
      <c r="G75" s="29">
        <v>31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44672</v>
      </c>
      <c r="B76" s="29">
        <v>531328</v>
      </c>
      <c r="C76" s="28" t="s">
        <v>1043</v>
      </c>
      <c r="D76" s="28" t="s">
        <v>1085</v>
      </c>
      <c r="E76" s="28" t="s">
        <v>574</v>
      </c>
      <c r="F76" s="87">
        <v>1000000</v>
      </c>
      <c r="G76" s="29">
        <v>1.1299999999999999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44672</v>
      </c>
      <c r="B77" s="29">
        <v>531328</v>
      </c>
      <c r="C77" s="28" t="s">
        <v>1043</v>
      </c>
      <c r="D77" s="28" t="s">
        <v>1161</v>
      </c>
      <c r="E77" s="28" t="s">
        <v>574</v>
      </c>
      <c r="F77" s="87">
        <v>1010852</v>
      </c>
      <c r="G77" s="29">
        <v>1.1299999999999999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44672</v>
      </c>
      <c r="B78" s="29">
        <v>531328</v>
      </c>
      <c r="C78" s="28" t="s">
        <v>1043</v>
      </c>
      <c r="D78" s="28" t="s">
        <v>1162</v>
      </c>
      <c r="E78" s="28" t="s">
        <v>574</v>
      </c>
      <c r="F78" s="87">
        <v>2090000</v>
      </c>
      <c r="G78" s="29">
        <v>1.1299999999999999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44672</v>
      </c>
      <c r="B79" s="29">
        <v>531328</v>
      </c>
      <c r="C79" s="28" t="s">
        <v>1043</v>
      </c>
      <c r="D79" s="28" t="s">
        <v>1163</v>
      </c>
      <c r="E79" s="28" t="s">
        <v>573</v>
      </c>
      <c r="F79" s="87">
        <v>1200000</v>
      </c>
      <c r="G79" s="29">
        <v>1.1299999999999999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44672</v>
      </c>
      <c r="B80" s="29">
        <v>540078</v>
      </c>
      <c r="C80" s="28" t="s">
        <v>1164</v>
      </c>
      <c r="D80" s="28" t="s">
        <v>1165</v>
      </c>
      <c r="E80" s="28" t="s">
        <v>573</v>
      </c>
      <c r="F80" s="87">
        <v>86888</v>
      </c>
      <c r="G80" s="29">
        <v>311.32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44672</v>
      </c>
      <c r="B81" s="29">
        <v>539767</v>
      </c>
      <c r="C81" s="28" t="s">
        <v>1166</v>
      </c>
      <c r="D81" s="28" t="s">
        <v>1167</v>
      </c>
      <c r="E81" s="28" t="s">
        <v>573</v>
      </c>
      <c r="F81" s="87">
        <v>45200</v>
      </c>
      <c r="G81" s="29">
        <v>18.3</v>
      </c>
      <c r="H81" s="29" t="s">
        <v>311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44672</v>
      </c>
      <c r="B82" s="29">
        <v>539767</v>
      </c>
      <c r="C82" s="28" t="s">
        <v>1166</v>
      </c>
      <c r="D82" s="28" t="s">
        <v>1168</v>
      </c>
      <c r="E82" s="28" t="s">
        <v>573</v>
      </c>
      <c r="F82" s="87">
        <v>54590</v>
      </c>
      <c r="G82" s="29">
        <v>18.3</v>
      </c>
      <c r="H82" s="29" t="s">
        <v>311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44672</v>
      </c>
      <c r="B83" s="29">
        <v>539767</v>
      </c>
      <c r="C83" s="28" t="s">
        <v>1166</v>
      </c>
      <c r="D83" s="28" t="s">
        <v>1169</v>
      </c>
      <c r="E83" s="28" t="s">
        <v>574</v>
      </c>
      <c r="F83" s="87">
        <v>99392</v>
      </c>
      <c r="G83" s="29">
        <v>18.3</v>
      </c>
      <c r="H83" s="29" t="s">
        <v>311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44672</v>
      </c>
      <c r="B84" s="29">
        <v>531494</v>
      </c>
      <c r="C84" s="28" t="s">
        <v>1170</v>
      </c>
      <c r="D84" s="28" t="s">
        <v>1171</v>
      </c>
      <c r="E84" s="28" t="s">
        <v>574</v>
      </c>
      <c r="F84" s="87">
        <v>514000</v>
      </c>
      <c r="G84" s="29">
        <v>73.040000000000006</v>
      </c>
      <c r="H84" s="29" t="s">
        <v>311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44672</v>
      </c>
      <c r="B85" s="29">
        <v>531494</v>
      </c>
      <c r="C85" s="28" t="s">
        <v>1170</v>
      </c>
      <c r="D85" s="28" t="s">
        <v>1172</v>
      </c>
      <c r="E85" s="28" t="s">
        <v>573</v>
      </c>
      <c r="F85" s="87">
        <v>327400</v>
      </c>
      <c r="G85" s="29">
        <v>73</v>
      </c>
      <c r="H85" s="29" t="s">
        <v>311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44672</v>
      </c>
      <c r="B86" s="29">
        <v>531494</v>
      </c>
      <c r="C86" s="28" t="s">
        <v>1170</v>
      </c>
      <c r="D86" s="28" t="s">
        <v>1173</v>
      </c>
      <c r="E86" s="28" t="s">
        <v>573</v>
      </c>
      <c r="F86" s="87">
        <v>12000</v>
      </c>
      <c r="G86" s="29">
        <v>77.400000000000006</v>
      </c>
      <c r="H86" s="29" t="s">
        <v>311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44672</v>
      </c>
      <c r="B87" s="29">
        <v>531494</v>
      </c>
      <c r="C87" s="28" t="s">
        <v>1170</v>
      </c>
      <c r="D87" s="28" t="s">
        <v>1173</v>
      </c>
      <c r="E87" s="28" t="s">
        <v>574</v>
      </c>
      <c r="F87" s="87">
        <v>100000</v>
      </c>
      <c r="G87" s="29">
        <v>73</v>
      </c>
      <c r="H87" s="29" t="s">
        <v>311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44672</v>
      </c>
      <c r="B88" s="29">
        <v>538537</v>
      </c>
      <c r="C88" s="28" t="s">
        <v>1174</v>
      </c>
      <c r="D88" s="28" t="s">
        <v>1175</v>
      </c>
      <c r="E88" s="28" t="s">
        <v>574</v>
      </c>
      <c r="F88" s="87">
        <v>200000</v>
      </c>
      <c r="G88" s="29">
        <v>2.15</v>
      </c>
      <c r="H88" s="29" t="s">
        <v>311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44672</v>
      </c>
      <c r="B89" s="29">
        <v>538537</v>
      </c>
      <c r="C89" s="28" t="s">
        <v>1174</v>
      </c>
      <c r="D89" s="28" t="s">
        <v>1176</v>
      </c>
      <c r="E89" s="28" t="s">
        <v>573</v>
      </c>
      <c r="F89" s="87">
        <v>169390</v>
      </c>
      <c r="G89" s="29">
        <v>2.15</v>
      </c>
      <c r="H89" s="29" t="s">
        <v>311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44672</v>
      </c>
      <c r="B90" s="29">
        <v>538537</v>
      </c>
      <c r="C90" s="28" t="s">
        <v>1174</v>
      </c>
      <c r="D90" s="28" t="s">
        <v>1176</v>
      </c>
      <c r="E90" s="28" t="s">
        <v>574</v>
      </c>
      <c r="F90" s="87">
        <v>12906</v>
      </c>
      <c r="G90" s="29">
        <v>2.15</v>
      </c>
      <c r="H90" s="29" t="s">
        <v>311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44672</v>
      </c>
      <c r="B91" s="29">
        <v>539143</v>
      </c>
      <c r="C91" s="28" t="s">
        <v>1177</v>
      </c>
      <c r="D91" s="28" t="s">
        <v>1178</v>
      </c>
      <c r="E91" s="28" t="s">
        <v>574</v>
      </c>
      <c r="F91" s="87">
        <v>95965</v>
      </c>
      <c r="G91" s="29">
        <v>17.690000000000001</v>
      </c>
      <c r="H91" s="29" t="s">
        <v>311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44672</v>
      </c>
      <c r="B92" s="29">
        <v>539143</v>
      </c>
      <c r="C92" s="28" t="s">
        <v>1177</v>
      </c>
      <c r="D92" s="28" t="s">
        <v>1179</v>
      </c>
      <c r="E92" s="28" t="s">
        <v>574</v>
      </c>
      <c r="F92" s="87">
        <v>276376</v>
      </c>
      <c r="G92" s="29">
        <v>17.18</v>
      </c>
      <c r="H92" s="29" t="s">
        <v>311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44672</v>
      </c>
      <c r="B93" s="29">
        <v>540727</v>
      </c>
      <c r="C93" s="28" t="s">
        <v>1087</v>
      </c>
      <c r="D93" s="28" t="s">
        <v>1088</v>
      </c>
      <c r="E93" s="28" t="s">
        <v>573</v>
      </c>
      <c r="F93" s="87">
        <v>55655</v>
      </c>
      <c r="G93" s="29">
        <v>45.45</v>
      </c>
      <c r="H93" s="29" t="s">
        <v>311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44672</v>
      </c>
      <c r="B94" s="29">
        <v>540727</v>
      </c>
      <c r="C94" s="28" t="s">
        <v>1087</v>
      </c>
      <c r="D94" s="28" t="s">
        <v>1088</v>
      </c>
      <c r="E94" s="28" t="s">
        <v>574</v>
      </c>
      <c r="F94" s="87">
        <v>30789</v>
      </c>
      <c r="G94" s="29">
        <v>44.82</v>
      </c>
      <c r="H94" s="29" t="s">
        <v>311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44672</v>
      </c>
      <c r="B95" s="29">
        <v>540175</v>
      </c>
      <c r="C95" s="28" t="s">
        <v>1089</v>
      </c>
      <c r="D95" s="28" t="s">
        <v>1090</v>
      </c>
      <c r="E95" s="28" t="s">
        <v>574</v>
      </c>
      <c r="F95" s="87">
        <v>49000</v>
      </c>
      <c r="G95" s="29">
        <v>9.65</v>
      </c>
      <c r="H95" s="29" t="s">
        <v>311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44672</v>
      </c>
      <c r="B96" s="29">
        <v>540175</v>
      </c>
      <c r="C96" s="28" t="s">
        <v>1089</v>
      </c>
      <c r="D96" s="28" t="s">
        <v>1180</v>
      </c>
      <c r="E96" s="28" t="s">
        <v>573</v>
      </c>
      <c r="F96" s="87">
        <v>22000</v>
      </c>
      <c r="G96" s="29">
        <v>9.5299999999999994</v>
      </c>
      <c r="H96" s="29" t="s">
        <v>311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44672</v>
      </c>
      <c r="B97" s="29">
        <v>540175</v>
      </c>
      <c r="C97" s="28" t="s">
        <v>1089</v>
      </c>
      <c r="D97" s="28" t="s">
        <v>1180</v>
      </c>
      <c r="E97" s="28" t="s">
        <v>574</v>
      </c>
      <c r="F97" s="87">
        <v>660</v>
      </c>
      <c r="G97" s="29">
        <v>9.99</v>
      </c>
      <c r="H97" s="29" t="s">
        <v>311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44672</v>
      </c>
      <c r="B98" s="29">
        <v>512499</v>
      </c>
      <c r="C98" s="28" t="s">
        <v>1181</v>
      </c>
      <c r="D98" s="28" t="s">
        <v>1121</v>
      </c>
      <c r="E98" s="28" t="s">
        <v>573</v>
      </c>
      <c r="F98" s="87">
        <v>17179432</v>
      </c>
      <c r="G98" s="29">
        <v>0.92</v>
      </c>
      <c r="H98" s="29" t="s">
        <v>311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44672</v>
      </c>
      <c r="B99" s="29">
        <v>512499</v>
      </c>
      <c r="C99" s="28" t="s">
        <v>1181</v>
      </c>
      <c r="D99" s="28" t="s">
        <v>1121</v>
      </c>
      <c r="E99" s="28" t="s">
        <v>574</v>
      </c>
      <c r="F99" s="87">
        <v>14601802</v>
      </c>
      <c r="G99" s="29">
        <v>0.92</v>
      </c>
      <c r="H99" s="29" t="s">
        <v>311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44672</v>
      </c>
      <c r="B100" s="29">
        <v>512499</v>
      </c>
      <c r="C100" s="28" t="s">
        <v>1181</v>
      </c>
      <c r="D100" s="28" t="s">
        <v>867</v>
      </c>
      <c r="E100" s="28" t="s">
        <v>573</v>
      </c>
      <c r="F100" s="87">
        <v>8805014</v>
      </c>
      <c r="G100" s="29">
        <v>0.91</v>
      </c>
      <c r="H100" s="29" t="s">
        <v>311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44672</v>
      </c>
      <c r="B101" s="29">
        <v>512499</v>
      </c>
      <c r="C101" s="28" t="s">
        <v>1181</v>
      </c>
      <c r="D101" s="28" t="s">
        <v>867</v>
      </c>
      <c r="E101" s="28" t="s">
        <v>574</v>
      </c>
      <c r="F101" s="87">
        <v>8805014</v>
      </c>
      <c r="G101" s="29">
        <v>0.91</v>
      </c>
      <c r="H101" s="29" t="s">
        <v>311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44672</v>
      </c>
      <c r="B102" s="29">
        <v>512499</v>
      </c>
      <c r="C102" s="28" t="s">
        <v>1181</v>
      </c>
      <c r="D102" s="28" t="s">
        <v>1182</v>
      </c>
      <c r="E102" s="28" t="s">
        <v>574</v>
      </c>
      <c r="F102" s="87">
        <v>5000000</v>
      </c>
      <c r="G102" s="29">
        <v>0.93</v>
      </c>
      <c r="H102" s="29" t="s">
        <v>311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44672</v>
      </c>
      <c r="B103" s="29">
        <v>512197</v>
      </c>
      <c r="C103" s="28" t="s">
        <v>1183</v>
      </c>
      <c r="D103" s="28" t="s">
        <v>1184</v>
      </c>
      <c r="E103" s="28" t="s">
        <v>574</v>
      </c>
      <c r="F103" s="87">
        <v>14281</v>
      </c>
      <c r="G103" s="29">
        <v>3.29</v>
      </c>
      <c r="H103" s="29" t="s">
        <v>311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44672</v>
      </c>
      <c r="B104" s="29">
        <v>539584</v>
      </c>
      <c r="C104" s="28" t="s">
        <v>1091</v>
      </c>
      <c r="D104" s="28" t="s">
        <v>1185</v>
      </c>
      <c r="E104" s="28" t="s">
        <v>574</v>
      </c>
      <c r="F104" s="87">
        <v>300000</v>
      </c>
      <c r="G104" s="29">
        <v>1.99</v>
      </c>
      <c r="H104" s="29" t="s">
        <v>311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44672</v>
      </c>
      <c r="B105" s="29">
        <v>538918</v>
      </c>
      <c r="C105" s="28" t="s">
        <v>1186</v>
      </c>
      <c r="D105" s="28" t="s">
        <v>1187</v>
      </c>
      <c r="E105" s="28" t="s">
        <v>574</v>
      </c>
      <c r="F105" s="87">
        <v>21900</v>
      </c>
      <c r="G105" s="29">
        <v>10</v>
      </c>
      <c r="H105" s="29" t="s">
        <v>311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44672</v>
      </c>
      <c r="B106" s="29">
        <v>533056</v>
      </c>
      <c r="C106" s="28" t="s">
        <v>1188</v>
      </c>
      <c r="D106" s="28" t="s">
        <v>1189</v>
      </c>
      <c r="E106" s="28" t="s">
        <v>573</v>
      </c>
      <c r="F106" s="87">
        <v>140741</v>
      </c>
      <c r="G106" s="29">
        <v>69.06</v>
      </c>
      <c r="H106" s="29" t="s">
        <v>311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44672</v>
      </c>
      <c r="B107" s="29">
        <v>533056</v>
      </c>
      <c r="C107" s="28" t="s">
        <v>1188</v>
      </c>
      <c r="D107" s="28" t="s">
        <v>1189</v>
      </c>
      <c r="E107" s="28" t="s">
        <v>574</v>
      </c>
      <c r="F107" s="87">
        <v>14741</v>
      </c>
      <c r="G107" s="29">
        <v>69.48</v>
      </c>
      <c r="H107" s="29" t="s">
        <v>311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44672</v>
      </c>
      <c r="B108" s="29">
        <v>540823</v>
      </c>
      <c r="C108" s="28" t="s">
        <v>1092</v>
      </c>
      <c r="D108" s="28" t="s">
        <v>1190</v>
      </c>
      <c r="E108" s="28" t="s">
        <v>573</v>
      </c>
      <c r="F108" s="87">
        <v>23556</v>
      </c>
      <c r="G108" s="29">
        <v>98.61</v>
      </c>
      <c r="H108" s="29" t="s">
        <v>311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44672</v>
      </c>
      <c r="B109" s="29">
        <v>531845</v>
      </c>
      <c r="C109" s="28" t="s">
        <v>1191</v>
      </c>
      <c r="D109" s="28" t="s">
        <v>867</v>
      </c>
      <c r="E109" s="28" t="s">
        <v>573</v>
      </c>
      <c r="F109" s="87">
        <v>878166</v>
      </c>
      <c r="G109" s="29">
        <v>4</v>
      </c>
      <c r="H109" s="29" t="s">
        <v>311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44672</v>
      </c>
      <c r="B110" s="29">
        <v>531845</v>
      </c>
      <c r="C110" s="28" t="s">
        <v>1191</v>
      </c>
      <c r="D110" s="28" t="s">
        <v>867</v>
      </c>
      <c r="E110" s="28" t="s">
        <v>574</v>
      </c>
      <c r="F110" s="87">
        <v>1209872</v>
      </c>
      <c r="G110" s="29">
        <v>4.34</v>
      </c>
      <c r="H110" s="29" t="s">
        <v>311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44672</v>
      </c>
      <c r="B111" s="29" t="s">
        <v>1192</v>
      </c>
      <c r="C111" s="28" t="s">
        <v>1193</v>
      </c>
      <c r="D111" s="28" t="s">
        <v>867</v>
      </c>
      <c r="E111" s="28" t="s">
        <v>573</v>
      </c>
      <c r="F111" s="87">
        <v>111472</v>
      </c>
      <c r="G111" s="29">
        <v>48.75</v>
      </c>
      <c r="H111" s="29" t="s">
        <v>852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44672</v>
      </c>
      <c r="B112" s="29" t="s">
        <v>849</v>
      </c>
      <c r="C112" s="28" t="s">
        <v>1194</v>
      </c>
      <c r="D112" s="28" t="s">
        <v>992</v>
      </c>
      <c r="E112" s="28" t="s">
        <v>573</v>
      </c>
      <c r="F112" s="87">
        <v>517184</v>
      </c>
      <c r="G112" s="29">
        <v>1816.5</v>
      </c>
      <c r="H112" s="29" t="s">
        <v>852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44672</v>
      </c>
      <c r="B113" s="29" t="s">
        <v>849</v>
      </c>
      <c r="C113" s="28" t="s">
        <v>1194</v>
      </c>
      <c r="D113" s="28" t="s">
        <v>922</v>
      </c>
      <c r="E113" s="28" t="s">
        <v>573</v>
      </c>
      <c r="F113" s="87">
        <v>535850</v>
      </c>
      <c r="G113" s="29">
        <v>1806.72</v>
      </c>
      <c r="H113" s="29" t="s">
        <v>852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44672</v>
      </c>
      <c r="B114" s="29" t="s">
        <v>849</v>
      </c>
      <c r="C114" s="28" t="s">
        <v>1194</v>
      </c>
      <c r="D114" s="28" t="s">
        <v>923</v>
      </c>
      <c r="E114" s="28" t="s">
        <v>573</v>
      </c>
      <c r="F114" s="87">
        <v>453379</v>
      </c>
      <c r="G114" s="29">
        <v>1775.41</v>
      </c>
      <c r="H114" s="29" t="s">
        <v>852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44672</v>
      </c>
      <c r="B115" s="29" t="s">
        <v>1195</v>
      </c>
      <c r="C115" s="28" t="s">
        <v>1196</v>
      </c>
      <c r="D115" s="28" t="s">
        <v>1093</v>
      </c>
      <c r="E115" s="28" t="s">
        <v>573</v>
      </c>
      <c r="F115" s="87">
        <v>35200</v>
      </c>
      <c r="G115" s="29">
        <v>142.27000000000001</v>
      </c>
      <c r="H115" s="29" t="s">
        <v>852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44672</v>
      </c>
      <c r="B116" s="29" t="s">
        <v>1009</v>
      </c>
      <c r="C116" s="28" t="s">
        <v>1010</v>
      </c>
      <c r="D116" s="28" t="s">
        <v>1095</v>
      </c>
      <c r="E116" s="28" t="s">
        <v>573</v>
      </c>
      <c r="F116" s="87">
        <v>490825</v>
      </c>
      <c r="G116" s="29">
        <v>77.41</v>
      </c>
      <c r="H116" s="29" t="s">
        <v>852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44672</v>
      </c>
      <c r="B117" s="29" t="s">
        <v>1009</v>
      </c>
      <c r="C117" s="28" t="s">
        <v>1010</v>
      </c>
      <c r="D117" s="28" t="s">
        <v>1197</v>
      </c>
      <c r="E117" s="28" t="s">
        <v>573</v>
      </c>
      <c r="F117" s="87">
        <v>134842</v>
      </c>
      <c r="G117" s="29">
        <v>77.34</v>
      </c>
      <c r="H117" s="29" t="s">
        <v>852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44672</v>
      </c>
      <c r="B118" s="29" t="s">
        <v>1198</v>
      </c>
      <c r="C118" s="28" t="s">
        <v>1199</v>
      </c>
      <c r="D118" s="28" t="s">
        <v>1200</v>
      </c>
      <c r="E118" s="28" t="s">
        <v>573</v>
      </c>
      <c r="F118" s="87">
        <v>252500</v>
      </c>
      <c r="G118" s="29">
        <v>1163</v>
      </c>
      <c r="H118" s="29" t="s">
        <v>852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44672</v>
      </c>
      <c r="B119" s="29" t="s">
        <v>1198</v>
      </c>
      <c r="C119" s="28" t="s">
        <v>1199</v>
      </c>
      <c r="D119" s="28" t="s">
        <v>1201</v>
      </c>
      <c r="E119" s="28" t="s">
        <v>573</v>
      </c>
      <c r="F119" s="87">
        <v>253004</v>
      </c>
      <c r="G119" s="29">
        <v>1163</v>
      </c>
      <c r="H119" s="29" t="s">
        <v>852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44672</v>
      </c>
      <c r="B120" s="29" t="s">
        <v>1202</v>
      </c>
      <c r="C120" s="28" t="s">
        <v>1203</v>
      </c>
      <c r="D120" s="28" t="s">
        <v>1204</v>
      </c>
      <c r="E120" s="28" t="s">
        <v>573</v>
      </c>
      <c r="F120" s="87">
        <v>131656</v>
      </c>
      <c r="G120" s="29">
        <v>104.67</v>
      </c>
      <c r="H120" s="29" t="s">
        <v>852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44672</v>
      </c>
      <c r="B121" s="29" t="s">
        <v>1205</v>
      </c>
      <c r="C121" s="28" t="s">
        <v>1206</v>
      </c>
      <c r="D121" s="28" t="s">
        <v>1207</v>
      </c>
      <c r="E121" s="28" t="s">
        <v>573</v>
      </c>
      <c r="F121" s="87">
        <v>80000</v>
      </c>
      <c r="G121" s="29">
        <v>297.14999999999998</v>
      </c>
      <c r="H121" s="29" t="s">
        <v>852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44672</v>
      </c>
      <c r="B122" s="29" t="s">
        <v>363</v>
      </c>
      <c r="C122" s="28" t="s">
        <v>1208</v>
      </c>
      <c r="D122" s="28" t="s">
        <v>1209</v>
      </c>
      <c r="E122" s="28" t="s">
        <v>573</v>
      </c>
      <c r="F122" s="87">
        <v>15688950</v>
      </c>
      <c r="G122" s="29">
        <v>5.08</v>
      </c>
      <c r="H122" s="29" t="s">
        <v>852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44672</v>
      </c>
      <c r="B123" s="29" t="s">
        <v>1210</v>
      </c>
      <c r="C123" s="28" t="s">
        <v>1211</v>
      </c>
      <c r="D123" s="28" t="s">
        <v>1212</v>
      </c>
      <c r="E123" s="28" t="s">
        <v>573</v>
      </c>
      <c r="F123" s="87">
        <v>32000</v>
      </c>
      <c r="G123" s="29">
        <v>12.53</v>
      </c>
      <c r="H123" s="29" t="s">
        <v>852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44672</v>
      </c>
      <c r="B124" s="29" t="s">
        <v>1213</v>
      </c>
      <c r="C124" s="28" t="s">
        <v>1214</v>
      </c>
      <c r="D124" s="28" t="s">
        <v>1121</v>
      </c>
      <c r="E124" s="28" t="s">
        <v>573</v>
      </c>
      <c r="F124" s="87">
        <v>300000</v>
      </c>
      <c r="G124" s="29">
        <v>208.05</v>
      </c>
      <c r="H124" s="29" t="s">
        <v>852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44672</v>
      </c>
      <c r="B125" s="29" t="s">
        <v>1213</v>
      </c>
      <c r="C125" s="28" t="s">
        <v>1214</v>
      </c>
      <c r="D125" s="28" t="s">
        <v>1215</v>
      </c>
      <c r="E125" s="28" t="s">
        <v>573</v>
      </c>
      <c r="F125" s="87">
        <v>70000</v>
      </c>
      <c r="G125" s="29">
        <v>217.91</v>
      </c>
      <c r="H125" s="29" t="s">
        <v>852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44672</v>
      </c>
      <c r="B126" s="29" t="s">
        <v>1049</v>
      </c>
      <c r="C126" s="28" t="s">
        <v>1050</v>
      </c>
      <c r="D126" s="28" t="s">
        <v>924</v>
      </c>
      <c r="E126" s="28" t="s">
        <v>573</v>
      </c>
      <c r="F126" s="87">
        <v>1481305</v>
      </c>
      <c r="G126" s="29">
        <v>70.55</v>
      </c>
      <c r="H126" s="29" t="s">
        <v>852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44672</v>
      </c>
      <c r="B127" s="29" t="s">
        <v>1049</v>
      </c>
      <c r="C127" s="28" t="s">
        <v>1050</v>
      </c>
      <c r="D127" s="28" t="s">
        <v>923</v>
      </c>
      <c r="E127" s="28" t="s">
        <v>573</v>
      </c>
      <c r="F127" s="87">
        <v>2598395</v>
      </c>
      <c r="G127" s="29">
        <v>70.62</v>
      </c>
      <c r="H127" s="29" t="s">
        <v>852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44672</v>
      </c>
      <c r="B128" s="29" t="s">
        <v>1216</v>
      </c>
      <c r="C128" s="28" t="s">
        <v>1217</v>
      </c>
      <c r="D128" s="28" t="s">
        <v>1153</v>
      </c>
      <c r="E128" s="28" t="s">
        <v>573</v>
      </c>
      <c r="F128" s="87">
        <v>65351</v>
      </c>
      <c r="G128" s="29">
        <v>75.06</v>
      </c>
      <c r="H128" s="29" t="s">
        <v>852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44672</v>
      </c>
      <c r="B129" s="29" t="s">
        <v>1216</v>
      </c>
      <c r="C129" s="28" t="s">
        <v>1217</v>
      </c>
      <c r="D129" s="28" t="s">
        <v>1094</v>
      </c>
      <c r="E129" s="28" t="s">
        <v>573</v>
      </c>
      <c r="F129" s="87">
        <v>55000</v>
      </c>
      <c r="G129" s="29">
        <v>76.05</v>
      </c>
      <c r="H129" s="29" t="s">
        <v>852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44672</v>
      </c>
      <c r="B130" s="29" t="s">
        <v>1216</v>
      </c>
      <c r="C130" s="28" t="s">
        <v>1217</v>
      </c>
      <c r="D130" s="28" t="s">
        <v>1086</v>
      </c>
      <c r="E130" s="28" t="s">
        <v>573</v>
      </c>
      <c r="F130" s="87">
        <v>51195</v>
      </c>
      <c r="G130" s="29">
        <v>75.77</v>
      </c>
      <c r="H130" s="29" t="s">
        <v>852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44672</v>
      </c>
      <c r="B131" s="29" t="s">
        <v>1218</v>
      </c>
      <c r="C131" s="28" t="s">
        <v>1219</v>
      </c>
      <c r="D131" s="28" t="s">
        <v>1220</v>
      </c>
      <c r="E131" s="28" t="s">
        <v>573</v>
      </c>
      <c r="F131" s="87">
        <v>70000</v>
      </c>
      <c r="G131" s="29">
        <v>186</v>
      </c>
      <c r="H131" s="29" t="s">
        <v>852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44672</v>
      </c>
      <c r="B132" s="29" t="s">
        <v>1218</v>
      </c>
      <c r="C132" s="28" t="s">
        <v>1219</v>
      </c>
      <c r="D132" s="28" t="s">
        <v>1221</v>
      </c>
      <c r="E132" s="28" t="s">
        <v>573</v>
      </c>
      <c r="F132" s="87">
        <v>70000</v>
      </c>
      <c r="G132" s="29">
        <v>186</v>
      </c>
      <c r="H132" s="29" t="s">
        <v>852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44672</v>
      </c>
      <c r="B133" s="29" t="s">
        <v>1218</v>
      </c>
      <c r="C133" s="28" t="s">
        <v>1219</v>
      </c>
      <c r="D133" s="28" t="s">
        <v>1222</v>
      </c>
      <c r="E133" s="28" t="s">
        <v>573</v>
      </c>
      <c r="F133" s="87">
        <v>70000</v>
      </c>
      <c r="G133" s="29">
        <v>186</v>
      </c>
      <c r="H133" s="29" t="s">
        <v>852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44672</v>
      </c>
      <c r="B134" s="29" t="s">
        <v>1223</v>
      </c>
      <c r="C134" s="28" t="s">
        <v>1224</v>
      </c>
      <c r="D134" s="28" t="s">
        <v>1225</v>
      </c>
      <c r="E134" s="28" t="s">
        <v>573</v>
      </c>
      <c r="F134" s="87">
        <v>50000</v>
      </c>
      <c r="G134" s="29">
        <v>274</v>
      </c>
      <c r="H134" s="29" t="s">
        <v>852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44672</v>
      </c>
      <c r="B135" s="29" t="s">
        <v>1223</v>
      </c>
      <c r="C135" s="28" t="s">
        <v>1224</v>
      </c>
      <c r="D135" s="28" t="s">
        <v>1145</v>
      </c>
      <c r="E135" s="28" t="s">
        <v>573</v>
      </c>
      <c r="F135" s="87">
        <v>50000</v>
      </c>
      <c r="G135" s="29">
        <v>274.2</v>
      </c>
      <c r="H135" s="29" t="s">
        <v>852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44672</v>
      </c>
      <c r="B136" s="29" t="s">
        <v>1223</v>
      </c>
      <c r="C136" s="28" t="s">
        <v>1224</v>
      </c>
      <c r="D136" s="28" t="s">
        <v>1008</v>
      </c>
      <c r="E136" s="28" t="s">
        <v>573</v>
      </c>
      <c r="F136" s="87">
        <v>51000</v>
      </c>
      <c r="G136" s="29">
        <v>273.75</v>
      </c>
      <c r="H136" s="29" t="s">
        <v>852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44672</v>
      </c>
      <c r="B137" s="29" t="s">
        <v>1223</v>
      </c>
      <c r="C137" s="28" t="s">
        <v>1224</v>
      </c>
      <c r="D137" s="28" t="s">
        <v>1226</v>
      </c>
      <c r="E137" s="28" t="s">
        <v>573</v>
      </c>
      <c r="F137" s="87">
        <v>64994</v>
      </c>
      <c r="G137" s="29">
        <v>292.68</v>
      </c>
      <c r="H137" s="29" t="s">
        <v>852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44672</v>
      </c>
      <c r="B138" s="29" t="s">
        <v>1024</v>
      </c>
      <c r="C138" s="28" t="s">
        <v>1025</v>
      </c>
      <c r="D138" s="28" t="s">
        <v>1227</v>
      </c>
      <c r="E138" s="28" t="s">
        <v>573</v>
      </c>
      <c r="F138" s="87">
        <v>3500000</v>
      </c>
      <c r="G138" s="29">
        <v>9.99</v>
      </c>
      <c r="H138" s="29" t="s">
        <v>852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44672</v>
      </c>
      <c r="B139" s="29" t="s">
        <v>1024</v>
      </c>
      <c r="C139" s="28" t="s">
        <v>1025</v>
      </c>
      <c r="D139" s="28" t="s">
        <v>1008</v>
      </c>
      <c r="E139" s="28" t="s">
        <v>573</v>
      </c>
      <c r="F139" s="87">
        <v>6018252</v>
      </c>
      <c r="G139" s="29">
        <v>9.73</v>
      </c>
      <c r="H139" s="29" t="s">
        <v>852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44672</v>
      </c>
      <c r="B140" s="29" t="s">
        <v>1044</v>
      </c>
      <c r="C140" s="28" t="s">
        <v>1045</v>
      </c>
      <c r="D140" s="28" t="s">
        <v>1228</v>
      </c>
      <c r="E140" s="28" t="s">
        <v>573</v>
      </c>
      <c r="F140" s="87">
        <v>734390</v>
      </c>
      <c r="G140" s="29">
        <v>50.57</v>
      </c>
      <c r="H140" s="29" t="s">
        <v>852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44672</v>
      </c>
      <c r="B141" s="29" t="s">
        <v>1044</v>
      </c>
      <c r="C141" s="28" t="s">
        <v>1045</v>
      </c>
      <c r="D141" s="28" t="s">
        <v>1046</v>
      </c>
      <c r="E141" s="28" t="s">
        <v>573</v>
      </c>
      <c r="F141" s="87">
        <v>849827</v>
      </c>
      <c r="G141" s="29">
        <v>49.35</v>
      </c>
      <c r="H141" s="29" t="s">
        <v>852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44672</v>
      </c>
      <c r="B142" s="29" t="s">
        <v>1044</v>
      </c>
      <c r="C142" s="28" t="s">
        <v>1045</v>
      </c>
      <c r="D142" s="28" t="s">
        <v>923</v>
      </c>
      <c r="E142" s="28" t="s">
        <v>573</v>
      </c>
      <c r="F142" s="87">
        <v>1210775</v>
      </c>
      <c r="G142" s="29">
        <v>50.02</v>
      </c>
      <c r="H142" s="29" t="s">
        <v>852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44672</v>
      </c>
      <c r="B143" s="29" t="s">
        <v>1229</v>
      </c>
      <c r="C143" s="28" t="s">
        <v>1230</v>
      </c>
      <c r="D143" s="28" t="s">
        <v>1204</v>
      </c>
      <c r="E143" s="28" t="s">
        <v>573</v>
      </c>
      <c r="F143" s="87">
        <v>49347</v>
      </c>
      <c r="G143" s="29">
        <v>29.95</v>
      </c>
      <c r="H143" s="29" t="s">
        <v>852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44672</v>
      </c>
      <c r="B144" s="29" t="s">
        <v>1011</v>
      </c>
      <c r="C144" s="28" t="s">
        <v>1012</v>
      </c>
      <c r="D144" s="28" t="s">
        <v>922</v>
      </c>
      <c r="E144" s="28" t="s">
        <v>573</v>
      </c>
      <c r="F144" s="87">
        <v>206046</v>
      </c>
      <c r="G144" s="29">
        <v>1003.69</v>
      </c>
      <c r="H144" s="29" t="s">
        <v>852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44672</v>
      </c>
      <c r="B145" s="29" t="s">
        <v>1011</v>
      </c>
      <c r="C145" s="28" t="s">
        <v>1012</v>
      </c>
      <c r="D145" s="28" t="s">
        <v>923</v>
      </c>
      <c r="E145" s="28" t="s">
        <v>573</v>
      </c>
      <c r="F145" s="87">
        <v>227779</v>
      </c>
      <c r="G145" s="29">
        <v>1005.62</v>
      </c>
      <c r="H145" s="29" t="s">
        <v>852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44672</v>
      </c>
      <c r="B146" s="29" t="s">
        <v>1011</v>
      </c>
      <c r="C146" s="28" t="s">
        <v>1012</v>
      </c>
      <c r="D146" s="28" t="s">
        <v>924</v>
      </c>
      <c r="E146" s="28" t="s">
        <v>573</v>
      </c>
      <c r="F146" s="87">
        <v>89772</v>
      </c>
      <c r="G146" s="29">
        <v>1003.79</v>
      </c>
      <c r="H146" s="29" t="s">
        <v>852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44672</v>
      </c>
      <c r="B147" s="29" t="s">
        <v>1231</v>
      </c>
      <c r="C147" s="28" t="s">
        <v>1232</v>
      </c>
      <c r="D147" s="28" t="s">
        <v>867</v>
      </c>
      <c r="E147" s="28" t="s">
        <v>573</v>
      </c>
      <c r="F147" s="87">
        <v>139726</v>
      </c>
      <c r="G147" s="29">
        <v>309.36</v>
      </c>
      <c r="H147" s="29" t="s">
        <v>852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44672</v>
      </c>
      <c r="B148" s="29" t="s">
        <v>1231</v>
      </c>
      <c r="C148" s="28" t="s">
        <v>1232</v>
      </c>
      <c r="D148" s="28" t="s">
        <v>1233</v>
      </c>
      <c r="E148" s="28" t="s">
        <v>573</v>
      </c>
      <c r="F148" s="87">
        <v>68959</v>
      </c>
      <c r="G148" s="29">
        <v>308.93</v>
      </c>
      <c r="H148" s="29" t="s">
        <v>852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44672</v>
      </c>
      <c r="B149" s="29" t="s">
        <v>1231</v>
      </c>
      <c r="C149" s="28" t="s">
        <v>1232</v>
      </c>
      <c r="D149" s="28" t="s">
        <v>1234</v>
      </c>
      <c r="E149" s="28" t="s">
        <v>573</v>
      </c>
      <c r="F149" s="87">
        <v>100040</v>
      </c>
      <c r="G149" s="29">
        <v>309.49</v>
      </c>
      <c r="H149" s="29" t="s">
        <v>852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44672</v>
      </c>
      <c r="B150" s="29" t="s">
        <v>1047</v>
      </c>
      <c r="C150" s="28" t="s">
        <v>1048</v>
      </c>
      <c r="D150" s="28" t="s">
        <v>1096</v>
      </c>
      <c r="E150" s="28" t="s">
        <v>573</v>
      </c>
      <c r="F150" s="87">
        <v>295024</v>
      </c>
      <c r="G150" s="29">
        <v>22</v>
      </c>
      <c r="H150" s="29" t="s">
        <v>852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44672</v>
      </c>
      <c r="B151" s="29" t="s">
        <v>1192</v>
      </c>
      <c r="C151" s="28" t="s">
        <v>1193</v>
      </c>
      <c r="D151" s="28" t="s">
        <v>867</v>
      </c>
      <c r="E151" s="28" t="s">
        <v>574</v>
      </c>
      <c r="F151" s="87">
        <v>67972</v>
      </c>
      <c r="G151" s="29">
        <v>48.81</v>
      </c>
      <c r="H151" s="29" t="s">
        <v>852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44672</v>
      </c>
      <c r="B152" s="29" t="s">
        <v>849</v>
      </c>
      <c r="C152" s="28" t="s">
        <v>1194</v>
      </c>
      <c r="D152" s="28" t="s">
        <v>923</v>
      </c>
      <c r="E152" s="28" t="s">
        <v>574</v>
      </c>
      <c r="F152" s="87">
        <v>453379</v>
      </c>
      <c r="G152" s="29">
        <v>1776.69</v>
      </c>
      <c r="H152" s="29" t="s">
        <v>852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44672</v>
      </c>
      <c r="B153" s="29" t="s">
        <v>849</v>
      </c>
      <c r="C153" s="28" t="s">
        <v>1194</v>
      </c>
      <c r="D153" s="28" t="s">
        <v>992</v>
      </c>
      <c r="E153" s="28" t="s">
        <v>574</v>
      </c>
      <c r="F153" s="87">
        <v>517184</v>
      </c>
      <c r="G153" s="29">
        <v>1817.79</v>
      </c>
      <c r="H153" s="29" t="s">
        <v>852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44672</v>
      </c>
      <c r="B154" s="29" t="s">
        <v>849</v>
      </c>
      <c r="C154" s="28" t="s">
        <v>1194</v>
      </c>
      <c r="D154" s="28" t="s">
        <v>922</v>
      </c>
      <c r="E154" s="28" t="s">
        <v>574</v>
      </c>
      <c r="F154" s="87">
        <v>536541</v>
      </c>
      <c r="G154" s="29">
        <v>1807.41</v>
      </c>
      <c r="H154" s="29" t="s">
        <v>852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44672</v>
      </c>
      <c r="B155" s="29" t="s">
        <v>1195</v>
      </c>
      <c r="C155" s="28" t="s">
        <v>1196</v>
      </c>
      <c r="D155" s="28" t="s">
        <v>1093</v>
      </c>
      <c r="E155" s="28" t="s">
        <v>574</v>
      </c>
      <c r="F155" s="87">
        <v>4800</v>
      </c>
      <c r="G155" s="29">
        <v>140</v>
      </c>
      <c r="H155" s="29" t="s">
        <v>852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44672</v>
      </c>
      <c r="B156" s="29" t="s">
        <v>1009</v>
      </c>
      <c r="C156" s="28" t="s">
        <v>1010</v>
      </c>
      <c r="D156" s="28" t="s">
        <v>1095</v>
      </c>
      <c r="E156" s="28" t="s">
        <v>574</v>
      </c>
      <c r="F156" s="87">
        <v>490325</v>
      </c>
      <c r="G156" s="29">
        <v>78.23</v>
      </c>
      <c r="H156" s="29" t="s">
        <v>852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44672</v>
      </c>
      <c r="B157" s="29" t="s">
        <v>1009</v>
      </c>
      <c r="C157" s="28" t="s">
        <v>1010</v>
      </c>
      <c r="D157" s="28" t="s">
        <v>1235</v>
      </c>
      <c r="E157" s="28" t="s">
        <v>574</v>
      </c>
      <c r="F157" s="87">
        <v>110000</v>
      </c>
      <c r="G157" s="29">
        <v>72.37</v>
      </c>
      <c r="H157" s="29" t="s">
        <v>852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44672</v>
      </c>
      <c r="B158" s="29" t="s">
        <v>1009</v>
      </c>
      <c r="C158" s="28" t="s">
        <v>1010</v>
      </c>
      <c r="D158" s="28" t="s">
        <v>1197</v>
      </c>
      <c r="E158" s="28" t="s">
        <v>574</v>
      </c>
      <c r="F158" s="87">
        <v>166000</v>
      </c>
      <c r="G158" s="29">
        <v>77.17</v>
      </c>
      <c r="H158" s="29" t="s">
        <v>852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44672</v>
      </c>
      <c r="B159" s="29" t="s">
        <v>1198</v>
      </c>
      <c r="C159" s="28" t="s">
        <v>1199</v>
      </c>
      <c r="D159" s="28" t="s">
        <v>1236</v>
      </c>
      <c r="E159" s="28" t="s">
        <v>574</v>
      </c>
      <c r="F159" s="87">
        <v>505504</v>
      </c>
      <c r="G159" s="29">
        <v>1163</v>
      </c>
      <c r="H159" s="29" t="s">
        <v>852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44672</v>
      </c>
      <c r="B160" s="29" t="s">
        <v>1202</v>
      </c>
      <c r="C160" s="28" t="s">
        <v>1203</v>
      </c>
      <c r="D160" s="28" t="s">
        <v>1204</v>
      </c>
      <c r="E160" s="28" t="s">
        <v>574</v>
      </c>
      <c r="F160" s="87">
        <v>38423</v>
      </c>
      <c r="G160" s="29">
        <v>104.83</v>
      </c>
      <c r="H160" s="29" t="s">
        <v>852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44672</v>
      </c>
      <c r="B161" s="29" t="s">
        <v>363</v>
      </c>
      <c r="C161" s="28" t="s">
        <v>1208</v>
      </c>
      <c r="D161" s="28" t="s">
        <v>1209</v>
      </c>
      <c r="E161" s="28" t="s">
        <v>574</v>
      </c>
      <c r="F161" s="87">
        <v>15686598</v>
      </c>
      <c r="G161" s="29">
        <v>5.09</v>
      </c>
      <c r="H161" s="29" t="s">
        <v>852</v>
      </c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>
        <v>44672</v>
      </c>
      <c r="B162" s="29" t="s">
        <v>1213</v>
      </c>
      <c r="C162" s="28" t="s">
        <v>1214</v>
      </c>
      <c r="D162" s="28" t="s">
        <v>1215</v>
      </c>
      <c r="E162" s="28" t="s">
        <v>574</v>
      </c>
      <c r="F162" s="87">
        <v>150000</v>
      </c>
      <c r="G162" s="29">
        <v>208.05</v>
      </c>
      <c r="H162" s="29" t="s">
        <v>852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>
        <v>44672</v>
      </c>
      <c r="B163" s="29" t="s">
        <v>1213</v>
      </c>
      <c r="C163" s="28" t="s">
        <v>1214</v>
      </c>
      <c r="D163" s="28" t="s">
        <v>1121</v>
      </c>
      <c r="E163" s="28" t="s">
        <v>574</v>
      </c>
      <c r="F163" s="87">
        <v>4000</v>
      </c>
      <c r="G163" s="29">
        <v>216</v>
      </c>
      <c r="H163" s="29" t="s">
        <v>852</v>
      </c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>
        <v>44672</v>
      </c>
      <c r="B164" s="29" t="s">
        <v>1213</v>
      </c>
      <c r="C164" s="28" t="s">
        <v>1214</v>
      </c>
      <c r="D164" s="28" t="s">
        <v>1237</v>
      </c>
      <c r="E164" s="28" t="s">
        <v>574</v>
      </c>
      <c r="F164" s="87">
        <v>130000</v>
      </c>
      <c r="G164" s="29">
        <v>208.05</v>
      </c>
      <c r="H164" s="29" t="s">
        <v>852</v>
      </c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>
        <v>44672</v>
      </c>
      <c r="B165" s="29" t="s">
        <v>1049</v>
      </c>
      <c r="C165" s="28" t="s">
        <v>1050</v>
      </c>
      <c r="D165" s="28" t="s">
        <v>923</v>
      </c>
      <c r="E165" s="28" t="s">
        <v>574</v>
      </c>
      <c r="F165" s="87">
        <v>2598395</v>
      </c>
      <c r="G165" s="29">
        <v>70.56</v>
      </c>
      <c r="H165" s="29" t="s">
        <v>852</v>
      </c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>
        <v>44672</v>
      </c>
      <c r="B166" s="29" t="s">
        <v>1049</v>
      </c>
      <c r="C166" s="28" t="s">
        <v>1050</v>
      </c>
      <c r="D166" s="28" t="s">
        <v>1051</v>
      </c>
      <c r="E166" s="28" t="s">
        <v>574</v>
      </c>
      <c r="F166" s="87">
        <v>1800000</v>
      </c>
      <c r="G166" s="29">
        <v>69.77</v>
      </c>
      <c r="H166" s="29" t="s">
        <v>852</v>
      </c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>
        <v>44672</v>
      </c>
      <c r="B167" s="29" t="s">
        <v>1049</v>
      </c>
      <c r="C167" s="28" t="s">
        <v>1050</v>
      </c>
      <c r="D167" s="28" t="s">
        <v>924</v>
      </c>
      <c r="E167" s="28" t="s">
        <v>574</v>
      </c>
      <c r="F167" s="87">
        <v>1599406</v>
      </c>
      <c r="G167" s="29">
        <v>70.64</v>
      </c>
      <c r="H167" s="29" t="s">
        <v>852</v>
      </c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>
        <v>44672</v>
      </c>
      <c r="B168" s="29" t="s">
        <v>1216</v>
      </c>
      <c r="C168" s="28" t="s">
        <v>1217</v>
      </c>
      <c r="D168" s="28" t="s">
        <v>1153</v>
      </c>
      <c r="E168" s="28" t="s">
        <v>574</v>
      </c>
      <c r="F168" s="87">
        <v>29351</v>
      </c>
      <c r="G168" s="29">
        <v>73.09</v>
      </c>
      <c r="H168" s="29" t="s">
        <v>852</v>
      </c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>
        <v>44672</v>
      </c>
      <c r="B169" s="29" t="s">
        <v>1216</v>
      </c>
      <c r="C169" s="28" t="s">
        <v>1217</v>
      </c>
      <c r="D169" s="28" t="s">
        <v>1086</v>
      </c>
      <c r="E169" s="28" t="s">
        <v>574</v>
      </c>
      <c r="F169" s="87">
        <v>51195</v>
      </c>
      <c r="G169" s="29">
        <v>76.040000000000006</v>
      </c>
      <c r="H169" s="29" t="s">
        <v>852</v>
      </c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>
        <v>44672</v>
      </c>
      <c r="B170" s="29" t="s">
        <v>1218</v>
      </c>
      <c r="C170" s="28" t="s">
        <v>1219</v>
      </c>
      <c r="D170" s="28" t="s">
        <v>1238</v>
      </c>
      <c r="E170" s="28" t="s">
        <v>574</v>
      </c>
      <c r="F170" s="87">
        <v>210000</v>
      </c>
      <c r="G170" s="29">
        <v>186</v>
      </c>
      <c r="H170" s="29" t="s">
        <v>852</v>
      </c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>
        <v>44672</v>
      </c>
      <c r="B171" s="29" t="s">
        <v>1223</v>
      </c>
      <c r="C171" s="28" t="s">
        <v>1224</v>
      </c>
      <c r="D171" s="28" t="s">
        <v>1145</v>
      </c>
      <c r="E171" s="28" t="s">
        <v>574</v>
      </c>
      <c r="F171" s="87">
        <v>50000</v>
      </c>
      <c r="G171" s="29">
        <v>273.99</v>
      </c>
      <c r="H171" s="29" t="s">
        <v>852</v>
      </c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>
        <v>44672</v>
      </c>
      <c r="B172" s="29" t="s">
        <v>1223</v>
      </c>
      <c r="C172" s="28" t="s">
        <v>1224</v>
      </c>
      <c r="D172" s="28" t="s">
        <v>1225</v>
      </c>
      <c r="E172" s="28" t="s">
        <v>574</v>
      </c>
      <c r="F172" s="87">
        <v>50000</v>
      </c>
      <c r="G172" s="29">
        <v>273.75</v>
      </c>
      <c r="H172" s="29" t="s">
        <v>852</v>
      </c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>
        <v>44672</v>
      </c>
      <c r="B173" s="29" t="s">
        <v>1223</v>
      </c>
      <c r="C173" s="28" t="s">
        <v>1224</v>
      </c>
      <c r="D173" s="28" t="s">
        <v>1008</v>
      </c>
      <c r="E173" s="28" t="s">
        <v>574</v>
      </c>
      <c r="F173" s="87">
        <v>51000</v>
      </c>
      <c r="G173" s="29">
        <v>274.72000000000003</v>
      </c>
      <c r="H173" s="29" t="s">
        <v>852</v>
      </c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>
        <v>44672</v>
      </c>
      <c r="B174" s="29" t="s">
        <v>1223</v>
      </c>
      <c r="C174" s="28" t="s">
        <v>1224</v>
      </c>
      <c r="D174" s="28" t="s">
        <v>1226</v>
      </c>
      <c r="E174" s="28" t="s">
        <v>574</v>
      </c>
      <c r="F174" s="87">
        <v>64994</v>
      </c>
      <c r="G174" s="29">
        <v>301.2</v>
      </c>
      <c r="H174" s="29" t="s">
        <v>852</v>
      </c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>
        <v>44672</v>
      </c>
      <c r="B175" s="29" t="s">
        <v>1024</v>
      </c>
      <c r="C175" s="28" t="s">
        <v>1025</v>
      </c>
      <c r="D175" s="28" t="s">
        <v>1008</v>
      </c>
      <c r="E175" s="28" t="s">
        <v>574</v>
      </c>
      <c r="F175" s="87">
        <v>2622159</v>
      </c>
      <c r="G175" s="29">
        <v>9.7100000000000009</v>
      </c>
      <c r="H175" s="29" t="s">
        <v>852</v>
      </c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>
        <v>44672</v>
      </c>
      <c r="B176" s="29" t="s">
        <v>1044</v>
      </c>
      <c r="C176" s="28" t="s">
        <v>1045</v>
      </c>
      <c r="D176" s="28" t="s">
        <v>1046</v>
      </c>
      <c r="E176" s="28" t="s">
        <v>574</v>
      </c>
      <c r="F176" s="87">
        <v>890437</v>
      </c>
      <c r="G176" s="29">
        <v>49.51</v>
      </c>
      <c r="H176" s="29" t="s">
        <v>852</v>
      </c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>
        <v>44672</v>
      </c>
      <c r="B177" s="29" t="s">
        <v>1044</v>
      </c>
      <c r="C177" s="28" t="s">
        <v>1045</v>
      </c>
      <c r="D177" s="28" t="s">
        <v>923</v>
      </c>
      <c r="E177" s="28" t="s">
        <v>574</v>
      </c>
      <c r="F177" s="87">
        <v>1210775</v>
      </c>
      <c r="G177" s="29">
        <v>50.11</v>
      </c>
      <c r="H177" s="29" t="s">
        <v>852</v>
      </c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>
        <v>44672</v>
      </c>
      <c r="B178" s="29" t="s">
        <v>1044</v>
      </c>
      <c r="C178" s="28" t="s">
        <v>1045</v>
      </c>
      <c r="D178" s="28" t="s">
        <v>1228</v>
      </c>
      <c r="E178" s="28" t="s">
        <v>574</v>
      </c>
      <c r="F178" s="87">
        <v>1284390</v>
      </c>
      <c r="G178" s="29">
        <v>50.03</v>
      </c>
      <c r="H178" s="29" t="s">
        <v>852</v>
      </c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>
        <v>44672</v>
      </c>
      <c r="B179" s="29" t="s">
        <v>1229</v>
      </c>
      <c r="C179" s="28" t="s">
        <v>1230</v>
      </c>
      <c r="D179" s="28" t="s">
        <v>1204</v>
      </c>
      <c r="E179" s="28" t="s">
        <v>574</v>
      </c>
      <c r="F179" s="87">
        <v>29347</v>
      </c>
      <c r="G179" s="29">
        <v>30.31</v>
      </c>
      <c r="H179" s="29" t="s">
        <v>852</v>
      </c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>
        <v>44672</v>
      </c>
      <c r="B180" s="29" t="s">
        <v>1011</v>
      </c>
      <c r="C180" s="28" t="s">
        <v>1012</v>
      </c>
      <c r="D180" s="28" t="s">
        <v>923</v>
      </c>
      <c r="E180" s="28" t="s">
        <v>574</v>
      </c>
      <c r="F180" s="87">
        <v>227779</v>
      </c>
      <c r="G180" s="29">
        <v>1005.64</v>
      </c>
      <c r="H180" s="29" t="s">
        <v>852</v>
      </c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>
        <v>44672</v>
      </c>
      <c r="B181" s="29" t="s">
        <v>1011</v>
      </c>
      <c r="C181" s="28" t="s">
        <v>1012</v>
      </c>
      <c r="D181" s="28" t="s">
        <v>924</v>
      </c>
      <c r="E181" s="28" t="s">
        <v>574</v>
      </c>
      <c r="F181" s="87">
        <v>88321</v>
      </c>
      <c r="G181" s="29">
        <v>1004.96</v>
      </c>
      <c r="H181" s="29" t="s">
        <v>852</v>
      </c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>
        <v>44672</v>
      </c>
      <c r="B182" s="29" t="s">
        <v>1011</v>
      </c>
      <c r="C182" s="28" t="s">
        <v>1012</v>
      </c>
      <c r="D182" s="28" t="s">
        <v>922</v>
      </c>
      <c r="E182" s="28" t="s">
        <v>574</v>
      </c>
      <c r="F182" s="87">
        <v>212964</v>
      </c>
      <c r="G182" s="29">
        <v>1005.97</v>
      </c>
      <c r="H182" s="29" t="s">
        <v>852</v>
      </c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>
        <v>44672</v>
      </c>
      <c r="B183" s="29" t="s">
        <v>1231</v>
      </c>
      <c r="C183" s="28" t="s">
        <v>1232</v>
      </c>
      <c r="D183" s="28" t="s">
        <v>867</v>
      </c>
      <c r="E183" s="28" t="s">
        <v>574</v>
      </c>
      <c r="F183" s="87">
        <v>181309</v>
      </c>
      <c r="G183" s="29">
        <v>309.99</v>
      </c>
      <c r="H183" s="29" t="s">
        <v>852</v>
      </c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>
        <v>44672</v>
      </c>
      <c r="B184" s="29" t="s">
        <v>1231</v>
      </c>
      <c r="C184" s="28" t="s">
        <v>1232</v>
      </c>
      <c r="D184" s="28" t="s">
        <v>1233</v>
      </c>
      <c r="E184" s="28" t="s">
        <v>574</v>
      </c>
      <c r="F184" s="87">
        <v>37694</v>
      </c>
      <c r="G184" s="29">
        <v>322.02999999999997</v>
      </c>
      <c r="H184" s="29" t="s">
        <v>852</v>
      </c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>
        <v>44672</v>
      </c>
      <c r="B185" s="29" t="s">
        <v>1231</v>
      </c>
      <c r="C185" s="28" t="s">
        <v>1232</v>
      </c>
      <c r="D185" s="28" t="s">
        <v>1234</v>
      </c>
      <c r="E185" s="28" t="s">
        <v>574</v>
      </c>
      <c r="F185" s="87">
        <v>100036</v>
      </c>
      <c r="G185" s="29">
        <v>323.86</v>
      </c>
      <c r="H185" s="29" t="s">
        <v>852</v>
      </c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>
        <v>44672</v>
      </c>
      <c r="B186" s="29" t="s">
        <v>1047</v>
      </c>
      <c r="C186" s="28" t="s">
        <v>1048</v>
      </c>
      <c r="D186" s="28" t="s">
        <v>1239</v>
      </c>
      <c r="E186" s="28" t="s">
        <v>574</v>
      </c>
      <c r="F186" s="87">
        <v>590000</v>
      </c>
      <c r="G186" s="29">
        <v>21.5</v>
      </c>
      <c r="H186" s="29" t="s">
        <v>852</v>
      </c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>
        <v>44672</v>
      </c>
      <c r="B187" s="29" t="s">
        <v>1047</v>
      </c>
      <c r="C187" s="28" t="s">
        <v>1048</v>
      </c>
      <c r="D187" s="28" t="s">
        <v>1097</v>
      </c>
      <c r="E187" s="28" t="s">
        <v>574</v>
      </c>
      <c r="F187" s="87">
        <v>485000</v>
      </c>
      <c r="G187" s="29">
        <v>21.75</v>
      </c>
      <c r="H187" s="29" t="s">
        <v>852</v>
      </c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30"/>
  <sheetViews>
    <sheetView zoomScale="85" zoomScaleNormal="85" workbookViewId="0">
      <selection activeCell="N10" sqref="N1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37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892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44673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575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565</v>
      </c>
      <c r="C9" s="96"/>
      <c r="D9" s="97" t="s">
        <v>576</v>
      </c>
      <c r="E9" s="96" t="s">
        <v>577</v>
      </c>
      <c r="F9" s="96" t="s">
        <v>578</v>
      </c>
      <c r="G9" s="96" t="s">
        <v>579</v>
      </c>
      <c r="H9" s="96" t="s">
        <v>580</v>
      </c>
      <c r="I9" s="96" t="s">
        <v>581</v>
      </c>
      <c r="J9" s="95" t="s">
        <v>582</v>
      </c>
      <c r="K9" s="96" t="s">
        <v>583</v>
      </c>
      <c r="L9" s="98" t="s">
        <v>584</v>
      </c>
      <c r="M9" s="98" t="s">
        <v>585</v>
      </c>
      <c r="N9" s="96" t="s">
        <v>586</v>
      </c>
      <c r="O9" s="97" t="s">
        <v>587</v>
      </c>
      <c r="P9" s="96" t="s">
        <v>819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85">
        <v>1</v>
      </c>
      <c r="B10" s="355">
        <v>44627</v>
      </c>
      <c r="C10" s="374"/>
      <c r="D10" s="375" t="s">
        <v>488</v>
      </c>
      <c r="E10" s="376" t="s">
        <v>590</v>
      </c>
      <c r="F10" s="285">
        <v>146.5</v>
      </c>
      <c r="G10" s="285">
        <v>135</v>
      </c>
      <c r="H10" s="285">
        <v>156.5</v>
      </c>
      <c r="I10" s="377" t="s">
        <v>859</v>
      </c>
      <c r="J10" s="357" t="s">
        <v>957</v>
      </c>
      <c r="K10" s="357">
        <f t="shared" ref="K10:K12" si="0">H10-F10</f>
        <v>10</v>
      </c>
      <c r="L10" s="358">
        <f t="shared" ref="L10:L12" si="1">(F10*-0.7)/100</f>
        <v>-1.0255000000000001</v>
      </c>
      <c r="M10" s="359">
        <f t="shared" ref="M10:M12" si="2">(K10+L10)/F10</f>
        <v>6.1259385665529006E-2</v>
      </c>
      <c r="N10" s="357" t="s">
        <v>588</v>
      </c>
      <c r="O10" s="360">
        <v>44658</v>
      </c>
      <c r="P10" s="357"/>
      <c r="Q10" s="246"/>
      <c r="R10" s="246" t="s">
        <v>589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285">
        <v>2</v>
      </c>
      <c r="B11" s="355">
        <v>44637</v>
      </c>
      <c r="C11" s="374"/>
      <c r="D11" s="375" t="s">
        <v>532</v>
      </c>
      <c r="E11" s="376" t="s">
        <v>590</v>
      </c>
      <c r="F11" s="285">
        <v>1165</v>
      </c>
      <c r="G11" s="285">
        <v>1090</v>
      </c>
      <c r="H11" s="285">
        <v>1240</v>
      </c>
      <c r="I11" s="377" t="s">
        <v>853</v>
      </c>
      <c r="J11" s="357" t="s">
        <v>869</v>
      </c>
      <c r="K11" s="357">
        <f t="shared" si="0"/>
        <v>75</v>
      </c>
      <c r="L11" s="358">
        <f t="shared" si="1"/>
        <v>-8.1549999999999994</v>
      </c>
      <c r="M11" s="359">
        <f t="shared" si="2"/>
        <v>5.7377682403433473E-2</v>
      </c>
      <c r="N11" s="357" t="s">
        <v>588</v>
      </c>
      <c r="O11" s="360">
        <v>44652</v>
      </c>
      <c r="P11" s="357"/>
      <c r="Q11" s="246"/>
      <c r="R11" s="246" t="s">
        <v>589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64">
        <v>3</v>
      </c>
      <c r="B12" s="365">
        <v>44641</v>
      </c>
      <c r="C12" s="366"/>
      <c r="D12" s="367" t="s">
        <v>281</v>
      </c>
      <c r="E12" s="368" t="s">
        <v>590</v>
      </c>
      <c r="F12" s="364">
        <v>1640</v>
      </c>
      <c r="G12" s="364">
        <v>1530</v>
      </c>
      <c r="H12" s="364">
        <v>1705</v>
      </c>
      <c r="I12" s="369" t="s">
        <v>871</v>
      </c>
      <c r="J12" s="370" t="s">
        <v>978</v>
      </c>
      <c r="K12" s="370">
        <f t="shared" si="0"/>
        <v>65</v>
      </c>
      <c r="L12" s="371">
        <f t="shared" si="1"/>
        <v>-11.48</v>
      </c>
      <c r="M12" s="372">
        <f t="shared" si="2"/>
        <v>3.2634146341463409E-2</v>
      </c>
      <c r="N12" s="370" t="s">
        <v>588</v>
      </c>
      <c r="O12" s="373">
        <v>44662</v>
      </c>
      <c r="P12" s="418">
        <f>VLOOKUP(D12,'MidCap Intra'!B18:C573,2,0)</f>
        <v>1634.1</v>
      </c>
      <c r="Q12" s="246"/>
      <c r="R12" s="246" t="s">
        <v>589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85">
        <v>4</v>
      </c>
      <c r="B13" s="355">
        <v>44645</v>
      </c>
      <c r="C13" s="374"/>
      <c r="D13" s="375" t="s">
        <v>497</v>
      </c>
      <c r="E13" s="376" t="s">
        <v>590</v>
      </c>
      <c r="F13" s="285">
        <v>134.5</v>
      </c>
      <c r="G13" s="285">
        <v>125</v>
      </c>
      <c r="H13" s="285">
        <v>142.5</v>
      </c>
      <c r="I13" s="377" t="s">
        <v>876</v>
      </c>
      <c r="J13" s="357" t="s">
        <v>863</v>
      </c>
      <c r="K13" s="357">
        <f t="shared" ref="K13:K14" si="3">H13-F13</f>
        <v>8</v>
      </c>
      <c r="L13" s="358">
        <f t="shared" ref="L13:L14" si="4">(F13*-0.7)/100</f>
        <v>-0.94149999999999989</v>
      </c>
      <c r="M13" s="359">
        <f t="shared" ref="M13:M14" si="5">(K13+L13)/F13</f>
        <v>5.247955390334573E-2</v>
      </c>
      <c r="N13" s="357" t="s">
        <v>588</v>
      </c>
      <c r="O13" s="360">
        <v>44652</v>
      </c>
      <c r="P13" s="357"/>
      <c r="Q13" s="246"/>
      <c r="R13" s="246" t="s">
        <v>589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408">
        <v>5</v>
      </c>
      <c r="B14" s="401">
        <v>44652</v>
      </c>
      <c r="C14" s="446"/>
      <c r="D14" s="447" t="s">
        <v>113</v>
      </c>
      <c r="E14" s="448" t="s">
        <v>590</v>
      </c>
      <c r="F14" s="408">
        <v>1155</v>
      </c>
      <c r="G14" s="408">
        <v>1090</v>
      </c>
      <c r="H14" s="408">
        <f>(1199.5+1090)/2</f>
        <v>1144.75</v>
      </c>
      <c r="I14" s="449" t="s">
        <v>853</v>
      </c>
      <c r="J14" s="424" t="s">
        <v>1027</v>
      </c>
      <c r="K14" s="424">
        <f t="shared" si="3"/>
        <v>-10.25</v>
      </c>
      <c r="L14" s="425">
        <f t="shared" si="4"/>
        <v>-8.0850000000000009</v>
      </c>
      <c r="M14" s="426">
        <f t="shared" si="5"/>
        <v>-1.5874458874458874E-2</v>
      </c>
      <c r="N14" s="424" t="s">
        <v>600</v>
      </c>
      <c r="O14" s="427">
        <v>44670</v>
      </c>
      <c r="P14" s="450"/>
      <c r="Q14" s="246"/>
      <c r="R14" s="246" t="s">
        <v>589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85">
        <v>6</v>
      </c>
      <c r="B15" s="355">
        <v>44657</v>
      </c>
      <c r="C15" s="374"/>
      <c r="D15" s="375" t="s">
        <v>53</v>
      </c>
      <c r="E15" s="376" t="s">
        <v>590</v>
      </c>
      <c r="F15" s="285">
        <v>4540</v>
      </c>
      <c r="G15" s="285">
        <v>4195</v>
      </c>
      <c r="H15" s="285">
        <v>4805</v>
      </c>
      <c r="I15" s="377" t="s">
        <v>927</v>
      </c>
      <c r="J15" s="357" t="s">
        <v>1026</v>
      </c>
      <c r="K15" s="357">
        <f t="shared" ref="K15:K16" si="6">H15-F15</f>
        <v>265</v>
      </c>
      <c r="L15" s="358">
        <f t="shared" ref="L15:L16" si="7">(F15*-0.7)/100</f>
        <v>-31.78</v>
      </c>
      <c r="M15" s="359">
        <f t="shared" ref="M15:M16" si="8">(K15+L15)/F15</f>
        <v>5.1370044052863433E-2</v>
      </c>
      <c r="N15" s="357" t="s">
        <v>588</v>
      </c>
      <c r="O15" s="360">
        <v>44670</v>
      </c>
      <c r="P15" s="357"/>
      <c r="Q15" s="246"/>
      <c r="R15" s="246" t="s">
        <v>589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408">
        <v>7</v>
      </c>
      <c r="B16" s="401">
        <v>44658</v>
      </c>
      <c r="C16" s="446"/>
      <c r="D16" s="447" t="s">
        <v>145</v>
      </c>
      <c r="E16" s="448" t="s">
        <v>590</v>
      </c>
      <c r="F16" s="408">
        <v>1820</v>
      </c>
      <c r="G16" s="408">
        <v>1715</v>
      </c>
      <c r="H16" s="408">
        <v>1715</v>
      </c>
      <c r="I16" s="449" t="s">
        <v>950</v>
      </c>
      <c r="J16" s="424" t="s">
        <v>1052</v>
      </c>
      <c r="K16" s="424">
        <f t="shared" si="6"/>
        <v>-105</v>
      </c>
      <c r="L16" s="425">
        <f t="shared" si="7"/>
        <v>-12.74</v>
      </c>
      <c r="M16" s="426">
        <f t="shared" si="8"/>
        <v>-6.4692307692307688E-2</v>
      </c>
      <c r="N16" s="424" t="s">
        <v>600</v>
      </c>
      <c r="O16" s="427">
        <v>44670</v>
      </c>
      <c r="P16" s="450"/>
      <c r="Q16" s="246"/>
      <c r="R16" s="246" t="s">
        <v>589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85">
        <v>8</v>
      </c>
      <c r="B17" s="355">
        <v>44659</v>
      </c>
      <c r="C17" s="374"/>
      <c r="D17" s="375" t="s">
        <v>488</v>
      </c>
      <c r="E17" s="376" t="s">
        <v>590</v>
      </c>
      <c r="F17" s="285">
        <v>152</v>
      </c>
      <c r="G17" s="285">
        <v>144</v>
      </c>
      <c r="H17" s="285">
        <v>161.5</v>
      </c>
      <c r="I17" s="377" t="s">
        <v>956</v>
      </c>
      <c r="J17" s="357" t="s">
        <v>958</v>
      </c>
      <c r="K17" s="357">
        <f t="shared" ref="K17:K18" si="9">H17-F17</f>
        <v>9.5</v>
      </c>
      <c r="L17" s="358">
        <f t="shared" ref="L17" si="10">(F17*-0.7)/100</f>
        <v>-1.0639999999999998</v>
      </c>
      <c r="M17" s="359">
        <f t="shared" ref="M17:M18" si="11">(K17+L17)/F17</f>
        <v>5.5500000000000001E-2</v>
      </c>
      <c r="N17" s="357" t="s">
        <v>588</v>
      </c>
      <c r="O17" s="360">
        <v>44662</v>
      </c>
      <c r="P17" s="357"/>
      <c r="Q17" s="246"/>
      <c r="R17" s="246" t="s">
        <v>589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85">
        <v>9</v>
      </c>
      <c r="B18" s="355">
        <v>44663</v>
      </c>
      <c r="C18" s="374"/>
      <c r="D18" s="375" t="s">
        <v>488</v>
      </c>
      <c r="E18" s="376" t="s">
        <v>590</v>
      </c>
      <c r="F18" s="285">
        <v>154.5</v>
      </c>
      <c r="G18" s="285">
        <v>144</v>
      </c>
      <c r="H18" s="285">
        <v>164</v>
      </c>
      <c r="I18" s="377" t="s">
        <v>983</v>
      </c>
      <c r="J18" s="357" t="s">
        <v>958</v>
      </c>
      <c r="K18" s="357">
        <f t="shared" si="9"/>
        <v>9.5</v>
      </c>
      <c r="L18" s="358">
        <f>(F18*-0.4)/100</f>
        <v>-0.61799999999999999</v>
      </c>
      <c r="M18" s="429">
        <f t="shared" si="11"/>
        <v>5.7488673139158571E-2</v>
      </c>
      <c r="N18" s="428" t="s">
        <v>588</v>
      </c>
      <c r="O18" s="430">
        <v>44664</v>
      </c>
      <c r="P18" s="428"/>
      <c r="Q18" s="246"/>
      <c r="R18" s="246" t="s">
        <v>589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251">
        <v>10</v>
      </c>
      <c r="B19" s="248">
        <v>44664</v>
      </c>
      <c r="C19" s="349"/>
      <c r="D19" s="339" t="s">
        <v>532</v>
      </c>
      <c r="E19" s="340" t="s">
        <v>590</v>
      </c>
      <c r="F19" s="251" t="s">
        <v>1002</v>
      </c>
      <c r="G19" s="251">
        <v>1215</v>
      </c>
      <c r="H19" s="251"/>
      <c r="I19" s="341" t="s">
        <v>1003</v>
      </c>
      <c r="J19" s="278" t="s">
        <v>591</v>
      </c>
      <c r="K19" s="278"/>
      <c r="L19" s="432"/>
      <c r="M19" s="304"/>
      <c r="N19" s="302"/>
      <c r="O19" s="331"/>
      <c r="P19" s="302"/>
      <c r="Q19" s="246"/>
      <c r="R19" s="246" t="s">
        <v>589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251">
        <v>11</v>
      </c>
      <c r="B20" s="248">
        <v>44664</v>
      </c>
      <c r="C20" s="349"/>
      <c r="D20" s="339" t="s">
        <v>342</v>
      </c>
      <c r="E20" s="340" t="s">
        <v>590</v>
      </c>
      <c r="F20" s="251" t="s">
        <v>1004</v>
      </c>
      <c r="G20" s="251">
        <v>2395</v>
      </c>
      <c r="H20" s="251"/>
      <c r="I20" s="341" t="s">
        <v>1005</v>
      </c>
      <c r="J20" s="278" t="s">
        <v>591</v>
      </c>
      <c r="K20" s="278"/>
      <c r="L20" s="454"/>
      <c r="M20" s="455"/>
      <c r="N20" s="444"/>
      <c r="O20" s="456"/>
      <c r="P20" s="302"/>
      <c r="Q20" s="246"/>
      <c r="R20" s="246" t="s">
        <v>589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51">
        <v>12</v>
      </c>
      <c r="B21" s="248">
        <v>44670</v>
      </c>
      <c r="C21" s="349"/>
      <c r="D21" s="339" t="s">
        <v>488</v>
      </c>
      <c r="E21" s="340" t="s">
        <v>590</v>
      </c>
      <c r="F21" s="251" t="s">
        <v>1036</v>
      </c>
      <c r="G21" s="251">
        <v>149</v>
      </c>
      <c r="H21" s="251"/>
      <c r="I21" s="341" t="s">
        <v>983</v>
      </c>
      <c r="J21" s="278" t="s">
        <v>591</v>
      </c>
      <c r="K21" s="453"/>
      <c r="L21" s="303"/>
      <c r="M21" s="304"/>
      <c r="N21" s="302"/>
      <c r="O21" s="331"/>
      <c r="P21" s="445"/>
      <c r="Q21" s="246"/>
      <c r="R21" s="246" t="s">
        <v>589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251">
        <v>13</v>
      </c>
      <c r="B22" s="248">
        <v>44671</v>
      </c>
      <c r="C22" s="349"/>
      <c r="D22" s="339" t="s">
        <v>136</v>
      </c>
      <c r="E22" s="340" t="s">
        <v>590</v>
      </c>
      <c r="F22" s="251" t="s">
        <v>905</v>
      </c>
      <c r="G22" s="251">
        <v>695</v>
      </c>
      <c r="H22" s="251"/>
      <c r="I22" s="341" t="s">
        <v>1069</v>
      </c>
      <c r="J22" s="278" t="s">
        <v>591</v>
      </c>
      <c r="K22" s="453"/>
      <c r="L22" s="303"/>
      <c r="M22" s="304"/>
      <c r="N22" s="302"/>
      <c r="O22" s="331"/>
      <c r="P22" s="445"/>
      <c r="Q22" s="246"/>
      <c r="R22" s="246" t="s">
        <v>589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ht="13.9" customHeight="1">
      <c r="A23" s="251"/>
      <c r="B23" s="248"/>
      <c r="C23" s="349"/>
      <c r="D23" s="339"/>
      <c r="E23" s="340"/>
      <c r="F23" s="251"/>
      <c r="G23" s="251"/>
      <c r="H23" s="251"/>
      <c r="I23" s="341"/>
      <c r="J23" s="278"/>
      <c r="K23" s="453"/>
      <c r="L23" s="303"/>
      <c r="M23" s="304"/>
      <c r="N23" s="302"/>
      <c r="O23" s="331"/>
      <c r="P23" s="43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07"/>
      <c r="B24" s="108"/>
      <c r="C24" s="109"/>
      <c r="D24" s="110"/>
      <c r="E24" s="111"/>
      <c r="F24" s="111"/>
      <c r="H24" s="111"/>
      <c r="I24" s="112"/>
      <c r="J24" s="113"/>
      <c r="K24" s="113"/>
      <c r="L24" s="114"/>
      <c r="M24" s="115"/>
      <c r="N24" s="116"/>
      <c r="O24" s="117"/>
      <c r="P24" s="11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107"/>
      <c r="B25" s="108"/>
      <c r="C25" s="109"/>
      <c r="D25" s="110"/>
      <c r="E25" s="111"/>
      <c r="F25" s="111"/>
      <c r="G25" s="107"/>
      <c r="H25" s="111"/>
      <c r="I25" s="112"/>
      <c r="J25" s="113"/>
      <c r="K25" s="113"/>
      <c r="L25" s="114"/>
      <c r="M25" s="115"/>
      <c r="N25" s="116"/>
      <c r="O25" s="117"/>
      <c r="P25" s="11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592</v>
      </c>
      <c r="B26" s="120"/>
      <c r="C26" s="121"/>
      <c r="D26" s="122"/>
      <c r="E26" s="123"/>
      <c r="F26" s="123"/>
      <c r="G26" s="123"/>
      <c r="H26" s="123"/>
      <c r="I26" s="123"/>
      <c r="J26" s="124"/>
      <c r="K26" s="123"/>
      <c r="L26" s="125"/>
      <c r="M26" s="56"/>
      <c r="N26" s="124"/>
      <c r="O26" s="12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6" t="s">
        <v>593</v>
      </c>
      <c r="B27" s="119"/>
      <c r="C27" s="119"/>
      <c r="D27" s="119"/>
      <c r="E27" s="41"/>
      <c r="F27" s="127" t="s">
        <v>594</v>
      </c>
      <c r="G27" s="6"/>
      <c r="H27" s="6"/>
      <c r="I27" s="6"/>
      <c r="J27" s="128"/>
      <c r="K27" s="129"/>
      <c r="L27" s="129"/>
      <c r="M27" s="130"/>
      <c r="N27" s="1"/>
      <c r="O27" s="13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9" t="s">
        <v>595</v>
      </c>
      <c r="B28" s="119"/>
      <c r="C28" s="119"/>
      <c r="D28" s="119" t="s">
        <v>851</v>
      </c>
      <c r="E28" s="6"/>
      <c r="F28" s="127" t="s">
        <v>596</v>
      </c>
      <c r="G28" s="6"/>
      <c r="H28" s="6"/>
      <c r="I28" s="6"/>
      <c r="J28" s="128"/>
      <c r="K28" s="129"/>
      <c r="L28" s="129"/>
      <c r="M28" s="130"/>
      <c r="N28" s="1"/>
      <c r="O28" s="13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/>
      <c r="B29" s="119"/>
      <c r="C29" s="119"/>
      <c r="D29" s="119"/>
      <c r="E29" s="6"/>
      <c r="F29" s="6"/>
      <c r="G29" s="6"/>
      <c r="H29" s="6"/>
      <c r="I29" s="6"/>
      <c r="J29" s="132"/>
      <c r="K29" s="129"/>
      <c r="L29" s="129"/>
      <c r="M29" s="6"/>
      <c r="N29" s="133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.75" customHeight="1">
      <c r="A30" s="1"/>
      <c r="B30" s="134" t="s">
        <v>597</v>
      </c>
      <c r="C30" s="134"/>
      <c r="D30" s="134"/>
      <c r="E30" s="134"/>
      <c r="F30" s="135"/>
      <c r="G30" s="6"/>
      <c r="H30" s="6"/>
      <c r="I30" s="136"/>
      <c r="J30" s="137"/>
      <c r="K30" s="138"/>
      <c r="L30" s="137"/>
      <c r="M30" s="6"/>
      <c r="N30" s="1"/>
      <c r="O30" s="1"/>
      <c r="P30" s="1"/>
      <c r="R30" s="56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95" t="s">
        <v>16</v>
      </c>
      <c r="B31" s="96" t="s">
        <v>565</v>
      </c>
      <c r="C31" s="98"/>
      <c r="D31" s="97" t="s">
        <v>576</v>
      </c>
      <c r="E31" s="96" t="s">
        <v>577</v>
      </c>
      <c r="F31" s="96" t="s">
        <v>578</v>
      </c>
      <c r="G31" s="96" t="s">
        <v>598</v>
      </c>
      <c r="H31" s="96" t="s">
        <v>580</v>
      </c>
      <c r="I31" s="96" t="s">
        <v>581</v>
      </c>
      <c r="J31" s="96" t="s">
        <v>582</v>
      </c>
      <c r="K31" s="96" t="s">
        <v>599</v>
      </c>
      <c r="L31" s="140" t="s">
        <v>584</v>
      </c>
      <c r="M31" s="98" t="s">
        <v>585</v>
      </c>
      <c r="N31" s="95" t="s">
        <v>586</v>
      </c>
      <c r="O31" s="309" t="s">
        <v>587</v>
      </c>
      <c r="P31" s="282"/>
      <c r="Q31" s="1"/>
      <c r="R31" s="306"/>
      <c r="S31" s="306"/>
      <c r="T31" s="306"/>
      <c r="U31" s="295"/>
      <c r="V31" s="295"/>
      <c r="W31" s="295"/>
      <c r="X31" s="295"/>
      <c r="Y31" s="295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s="257" customFormat="1" ht="15" customHeight="1">
      <c r="A32" s="361">
        <v>1</v>
      </c>
      <c r="B32" s="355">
        <v>44634</v>
      </c>
      <c r="C32" s="362"/>
      <c r="D32" s="363" t="s">
        <v>71</v>
      </c>
      <c r="E32" s="285" t="s">
        <v>870</v>
      </c>
      <c r="F32" s="285">
        <v>208.5</v>
      </c>
      <c r="G32" s="285">
        <v>203</v>
      </c>
      <c r="H32" s="285">
        <v>215.5</v>
      </c>
      <c r="I32" s="285" t="s">
        <v>868</v>
      </c>
      <c r="J32" s="357" t="s">
        <v>864</v>
      </c>
      <c r="K32" s="357">
        <f t="shared" ref="K32" si="12">H32-F32</f>
        <v>7</v>
      </c>
      <c r="L32" s="358">
        <f t="shared" ref="L32" si="13">(F32*-0.7)/100</f>
        <v>-1.4594999999999998</v>
      </c>
      <c r="M32" s="359">
        <f t="shared" ref="M32" si="14">(K32+L32)/F32</f>
        <v>2.6573141486810552E-2</v>
      </c>
      <c r="N32" s="357" t="s">
        <v>588</v>
      </c>
      <c r="O32" s="360">
        <v>44652</v>
      </c>
      <c r="P32" s="307"/>
      <c r="Q32" s="307"/>
      <c r="R32" s="308" t="s">
        <v>589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05"/>
      <c r="AJ32" s="294"/>
      <c r="AK32" s="294"/>
      <c r="AL32" s="294"/>
    </row>
    <row r="33" spans="1:38" s="257" customFormat="1" ht="15" customHeight="1">
      <c r="A33" s="361">
        <v>2</v>
      </c>
      <c r="B33" s="355">
        <v>44645</v>
      </c>
      <c r="C33" s="362"/>
      <c r="D33" s="363" t="s">
        <v>874</v>
      </c>
      <c r="E33" s="285" t="s">
        <v>590</v>
      </c>
      <c r="F33" s="285">
        <v>491.5</v>
      </c>
      <c r="G33" s="285">
        <v>477</v>
      </c>
      <c r="H33" s="285">
        <v>509</v>
      </c>
      <c r="I33" s="285" t="s">
        <v>875</v>
      </c>
      <c r="J33" s="357" t="s">
        <v>893</v>
      </c>
      <c r="K33" s="357">
        <f t="shared" ref="K33" si="15">H33-F33</f>
        <v>17.5</v>
      </c>
      <c r="L33" s="358">
        <f t="shared" ref="L33" si="16">(F33*-0.7)/100</f>
        <v>-3.4404999999999997</v>
      </c>
      <c r="M33" s="359">
        <f t="shared" ref="M33" si="17">(K33+L33)/F33</f>
        <v>2.8605289928789419E-2</v>
      </c>
      <c r="N33" s="357" t="s">
        <v>588</v>
      </c>
      <c r="O33" s="360">
        <v>44655</v>
      </c>
      <c r="P33" s="307"/>
      <c r="Q33" s="307"/>
      <c r="R33" s="308" t="s">
        <v>589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05"/>
      <c r="AJ33" s="294"/>
      <c r="AK33" s="294"/>
      <c r="AL33" s="294"/>
    </row>
    <row r="34" spans="1:38" s="257" customFormat="1" ht="15" customHeight="1">
      <c r="A34" s="350">
        <v>3</v>
      </c>
      <c r="B34" s="331">
        <v>44655</v>
      </c>
      <c r="C34" s="351"/>
      <c r="D34" s="352" t="s">
        <v>514</v>
      </c>
      <c r="E34" s="251" t="s">
        <v>590</v>
      </c>
      <c r="F34" s="251" t="s">
        <v>902</v>
      </c>
      <c r="G34" s="251">
        <v>418</v>
      </c>
      <c r="H34" s="251"/>
      <c r="I34" s="251" t="s">
        <v>903</v>
      </c>
      <c r="J34" s="302" t="s">
        <v>591</v>
      </c>
      <c r="K34" s="302"/>
      <c r="L34" s="303"/>
      <c r="M34" s="304"/>
      <c r="N34" s="302"/>
      <c r="O34" s="331"/>
      <c r="P34" s="307"/>
      <c r="Q34" s="307"/>
      <c r="R34" s="308" t="s">
        <v>589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05"/>
      <c r="AJ34" s="294"/>
      <c r="AK34" s="294"/>
      <c r="AL34" s="294"/>
    </row>
    <row r="35" spans="1:38" s="257" customFormat="1" ht="15" customHeight="1">
      <c r="A35" s="361">
        <v>4</v>
      </c>
      <c r="B35" s="355">
        <v>44656</v>
      </c>
      <c r="C35" s="362"/>
      <c r="D35" s="363" t="s">
        <v>199</v>
      </c>
      <c r="E35" s="285" t="s">
        <v>590</v>
      </c>
      <c r="F35" s="285">
        <v>272</v>
      </c>
      <c r="G35" s="285">
        <v>264</v>
      </c>
      <c r="H35" s="285">
        <v>285.5</v>
      </c>
      <c r="I35" s="285" t="s">
        <v>912</v>
      </c>
      <c r="J35" s="357" t="s">
        <v>925</v>
      </c>
      <c r="K35" s="357">
        <f t="shared" ref="K35" si="18">H35-F35</f>
        <v>13.5</v>
      </c>
      <c r="L35" s="358">
        <f t="shared" ref="L35" si="19">(F35*-0.7)/100</f>
        <v>-1.9039999999999997</v>
      </c>
      <c r="M35" s="359">
        <f t="shared" ref="M35" si="20">(K35+L35)/F35</f>
        <v>4.2632352941176468E-2</v>
      </c>
      <c r="N35" s="357" t="s">
        <v>588</v>
      </c>
      <c r="O35" s="360">
        <v>44657</v>
      </c>
      <c r="P35" s="307"/>
      <c r="Q35" s="307"/>
      <c r="R35" s="308" t="s">
        <v>589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05"/>
      <c r="AJ35" s="294"/>
      <c r="AK35" s="294"/>
      <c r="AL35" s="294"/>
    </row>
    <row r="36" spans="1:38" s="257" customFormat="1" ht="15" customHeight="1">
      <c r="A36" s="421">
        <v>5</v>
      </c>
      <c r="B36" s="401">
        <v>44657</v>
      </c>
      <c r="C36" s="422"/>
      <c r="D36" s="423" t="s">
        <v>253</v>
      </c>
      <c r="E36" s="408" t="s">
        <v>590</v>
      </c>
      <c r="F36" s="408">
        <v>4580</v>
      </c>
      <c r="G36" s="408">
        <v>4430</v>
      </c>
      <c r="H36" s="408">
        <v>4430</v>
      </c>
      <c r="I36" s="408" t="s">
        <v>932</v>
      </c>
      <c r="J36" s="424" t="s">
        <v>977</v>
      </c>
      <c r="K36" s="424">
        <f t="shared" ref="K36:K37" si="21">H36-F36</f>
        <v>-150</v>
      </c>
      <c r="L36" s="425">
        <f t="shared" ref="L36:L37" si="22">(F36*-0.7)/100</f>
        <v>-32.06</v>
      </c>
      <c r="M36" s="426">
        <f t="shared" ref="M36:M37" si="23">(K36+L36)/F36</f>
        <v>-3.9751091703056768E-2</v>
      </c>
      <c r="N36" s="424" t="s">
        <v>600</v>
      </c>
      <c r="O36" s="427">
        <v>44662</v>
      </c>
      <c r="P36" s="307"/>
      <c r="Q36" s="307"/>
      <c r="R36" s="308" t="s">
        <v>589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05"/>
      <c r="AJ36" s="294"/>
      <c r="AK36" s="294"/>
      <c r="AL36" s="294"/>
    </row>
    <row r="37" spans="1:38" s="257" customFormat="1" ht="15" customHeight="1">
      <c r="A37" s="361">
        <v>6</v>
      </c>
      <c r="B37" s="355">
        <v>44657</v>
      </c>
      <c r="C37" s="362"/>
      <c r="D37" s="363" t="s">
        <v>552</v>
      </c>
      <c r="E37" s="285" t="s">
        <v>590</v>
      </c>
      <c r="F37" s="285">
        <v>446.5</v>
      </c>
      <c r="G37" s="285">
        <v>432</v>
      </c>
      <c r="H37" s="285">
        <v>462.5</v>
      </c>
      <c r="I37" s="285" t="s">
        <v>933</v>
      </c>
      <c r="J37" s="357" t="s">
        <v>993</v>
      </c>
      <c r="K37" s="357">
        <f t="shared" si="21"/>
        <v>16</v>
      </c>
      <c r="L37" s="358">
        <f t="shared" si="22"/>
        <v>-3.1254999999999997</v>
      </c>
      <c r="M37" s="359">
        <f t="shared" si="23"/>
        <v>2.8834266517357224E-2</v>
      </c>
      <c r="N37" s="357" t="s">
        <v>588</v>
      </c>
      <c r="O37" s="360">
        <v>44664</v>
      </c>
      <c r="P37" s="307"/>
      <c r="Q37" s="307"/>
      <c r="R37" s="308" t="s">
        <v>589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05"/>
      <c r="AJ37" s="294"/>
      <c r="AK37" s="294"/>
      <c r="AL37" s="294"/>
    </row>
    <row r="38" spans="1:38" s="257" customFormat="1" ht="15" customHeight="1">
      <c r="A38" s="421">
        <v>7</v>
      </c>
      <c r="B38" s="401">
        <v>44658</v>
      </c>
      <c r="C38" s="422"/>
      <c r="D38" s="423" t="s">
        <v>187</v>
      </c>
      <c r="E38" s="408" t="s">
        <v>590</v>
      </c>
      <c r="F38" s="408">
        <v>110.25</v>
      </c>
      <c r="G38" s="408">
        <v>107.4</v>
      </c>
      <c r="H38" s="408">
        <v>107.4</v>
      </c>
      <c r="I38" s="408" t="s">
        <v>941</v>
      </c>
      <c r="J38" s="424" t="s">
        <v>994</v>
      </c>
      <c r="K38" s="424">
        <f t="shared" ref="K38:K41" si="24">H38-F38</f>
        <v>-2.8499999999999943</v>
      </c>
      <c r="L38" s="425">
        <f t="shared" ref="L38:L39" si="25">(F38*-0.7)/100</f>
        <v>-0.77174999999999994</v>
      </c>
      <c r="M38" s="426">
        <f t="shared" ref="M38:M39" si="26">(K38+L38)/F38</f>
        <v>-3.2850340136054368E-2</v>
      </c>
      <c r="N38" s="424" t="s">
        <v>600</v>
      </c>
      <c r="O38" s="427">
        <v>44664</v>
      </c>
      <c r="P38" s="307"/>
      <c r="Q38" s="307"/>
      <c r="R38" s="308" t="s">
        <v>589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05"/>
      <c r="AJ38" s="294"/>
      <c r="AK38" s="294"/>
      <c r="AL38" s="294"/>
    </row>
    <row r="39" spans="1:38" s="257" customFormat="1" ht="15" customHeight="1">
      <c r="A39" s="421">
        <v>8</v>
      </c>
      <c r="B39" s="401">
        <v>44658</v>
      </c>
      <c r="C39" s="422"/>
      <c r="D39" s="423" t="s">
        <v>116</v>
      </c>
      <c r="E39" s="408" t="s">
        <v>590</v>
      </c>
      <c r="F39" s="408">
        <v>1525</v>
      </c>
      <c r="G39" s="408">
        <v>1477</v>
      </c>
      <c r="H39" s="408">
        <v>1477</v>
      </c>
      <c r="I39" s="408" t="s">
        <v>942</v>
      </c>
      <c r="J39" s="424" t="s">
        <v>995</v>
      </c>
      <c r="K39" s="424">
        <f t="shared" si="24"/>
        <v>-48</v>
      </c>
      <c r="L39" s="425">
        <f t="shared" si="25"/>
        <v>-10.675000000000001</v>
      </c>
      <c r="M39" s="426">
        <f t="shared" si="26"/>
        <v>-3.8475409836065573E-2</v>
      </c>
      <c r="N39" s="424" t="s">
        <v>600</v>
      </c>
      <c r="O39" s="427">
        <v>44664</v>
      </c>
      <c r="P39" s="307"/>
      <c r="Q39" s="307"/>
      <c r="R39" s="308" t="s">
        <v>589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5"/>
      <c r="AJ39" s="294"/>
      <c r="AK39" s="294"/>
      <c r="AL39" s="294"/>
    </row>
    <row r="40" spans="1:38" s="257" customFormat="1" ht="15" customHeight="1">
      <c r="A40" s="421">
        <v>9</v>
      </c>
      <c r="B40" s="401">
        <v>44659</v>
      </c>
      <c r="C40" s="422"/>
      <c r="D40" s="423" t="s">
        <v>114</v>
      </c>
      <c r="E40" s="408" t="s">
        <v>590</v>
      </c>
      <c r="F40" s="408">
        <v>2444</v>
      </c>
      <c r="G40" s="408">
        <v>2370</v>
      </c>
      <c r="H40" s="408">
        <v>2370</v>
      </c>
      <c r="I40" s="408" t="s">
        <v>955</v>
      </c>
      <c r="J40" s="424" t="s">
        <v>1014</v>
      </c>
      <c r="K40" s="424">
        <f t="shared" ref="K40" si="27">H40-F40</f>
        <v>-74</v>
      </c>
      <c r="L40" s="425">
        <f t="shared" ref="L40" si="28">(F40*-0.7)/100</f>
        <v>-17.108000000000001</v>
      </c>
      <c r="M40" s="426">
        <f t="shared" ref="M40" si="29">(K40+L40)/F40</f>
        <v>-3.7278232405891981E-2</v>
      </c>
      <c r="N40" s="424" t="s">
        <v>600</v>
      </c>
      <c r="O40" s="427">
        <v>44669</v>
      </c>
      <c r="P40" s="307"/>
      <c r="Q40" s="307"/>
      <c r="R40" s="308" t="s">
        <v>589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5"/>
      <c r="AJ40" s="294"/>
      <c r="AK40" s="294"/>
      <c r="AL40" s="294"/>
    </row>
    <row r="41" spans="1:38" s="257" customFormat="1" ht="15" customHeight="1">
      <c r="A41" s="361">
        <v>10</v>
      </c>
      <c r="B41" s="355">
        <v>44663</v>
      </c>
      <c r="C41" s="362"/>
      <c r="D41" s="363" t="s">
        <v>987</v>
      </c>
      <c r="E41" s="285" t="s">
        <v>590</v>
      </c>
      <c r="F41" s="285">
        <v>1142.5</v>
      </c>
      <c r="G41" s="285">
        <v>1113</v>
      </c>
      <c r="H41" s="285">
        <v>1174</v>
      </c>
      <c r="I41" s="285" t="s">
        <v>988</v>
      </c>
      <c r="J41" s="357" t="s">
        <v>1013</v>
      </c>
      <c r="K41" s="357">
        <f t="shared" si="24"/>
        <v>31.5</v>
      </c>
      <c r="L41" s="358">
        <f t="shared" ref="L41" si="30">(F41*-0.7)/100</f>
        <v>-7.9974999999999996</v>
      </c>
      <c r="M41" s="359">
        <f t="shared" ref="M41" si="31">(K41+L41)/F41</f>
        <v>2.0571115973741796E-2</v>
      </c>
      <c r="N41" s="357" t="s">
        <v>588</v>
      </c>
      <c r="O41" s="360">
        <v>44669</v>
      </c>
      <c r="P41" s="307"/>
      <c r="Q41" s="307"/>
      <c r="R41" s="308" t="s">
        <v>589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05"/>
      <c r="AJ41" s="294"/>
      <c r="AK41" s="294"/>
      <c r="AL41" s="294"/>
    </row>
    <row r="42" spans="1:38" s="257" customFormat="1" ht="15" customHeight="1">
      <c r="A42" s="361">
        <v>11</v>
      </c>
      <c r="B42" s="355">
        <v>44670</v>
      </c>
      <c r="C42" s="362"/>
      <c r="D42" s="363" t="s">
        <v>199</v>
      </c>
      <c r="E42" s="285" t="s">
        <v>590</v>
      </c>
      <c r="F42" s="285">
        <v>248</v>
      </c>
      <c r="G42" s="285">
        <v>240</v>
      </c>
      <c r="H42" s="285">
        <v>255.75</v>
      </c>
      <c r="I42" s="285">
        <v>265</v>
      </c>
      <c r="J42" s="357" t="s">
        <v>1098</v>
      </c>
      <c r="K42" s="357">
        <f t="shared" ref="K42" si="32">H42-F42</f>
        <v>7.75</v>
      </c>
      <c r="L42" s="358">
        <f t="shared" ref="L42" si="33">(F42*-0.7)/100</f>
        <v>-1.736</v>
      </c>
      <c r="M42" s="359">
        <f t="shared" ref="M42" si="34">(K42+L42)/F42</f>
        <v>2.4250000000000001E-2</v>
      </c>
      <c r="N42" s="357" t="s">
        <v>588</v>
      </c>
      <c r="O42" s="360">
        <v>44672</v>
      </c>
      <c r="P42" s="307"/>
      <c r="Q42" s="307"/>
      <c r="R42" s="308" t="s">
        <v>589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05"/>
      <c r="AJ42" s="294"/>
      <c r="AK42" s="294"/>
      <c r="AL42" s="294"/>
    </row>
    <row r="43" spans="1:38" s="257" customFormat="1" ht="15" customHeight="1">
      <c r="A43" s="350">
        <v>12</v>
      </c>
      <c r="B43" s="248">
        <v>44671</v>
      </c>
      <c r="C43" s="351"/>
      <c r="D43" s="352" t="s">
        <v>188</v>
      </c>
      <c r="E43" s="251" t="s">
        <v>590</v>
      </c>
      <c r="F43" s="251" t="s">
        <v>1070</v>
      </c>
      <c r="G43" s="251">
        <v>1100</v>
      </c>
      <c r="H43" s="251"/>
      <c r="I43" s="251" t="s">
        <v>1071</v>
      </c>
      <c r="J43" s="302" t="s">
        <v>591</v>
      </c>
      <c r="K43" s="302"/>
      <c r="L43" s="303"/>
      <c r="M43" s="304"/>
      <c r="N43" s="302"/>
      <c r="O43" s="331"/>
      <c r="P43" s="307"/>
      <c r="Q43" s="307"/>
      <c r="R43" s="308" t="s">
        <v>936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05"/>
      <c r="AJ43" s="294"/>
      <c r="AK43" s="294"/>
      <c r="AL43" s="294"/>
    </row>
    <row r="44" spans="1:38" s="257" customFormat="1" ht="15" customHeight="1">
      <c r="A44" s="350">
        <v>13</v>
      </c>
      <c r="B44" s="248">
        <v>44671</v>
      </c>
      <c r="C44" s="351"/>
      <c r="D44" s="352" t="s">
        <v>477</v>
      </c>
      <c r="E44" s="251" t="s">
        <v>590</v>
      </c>
      <c r="F44" s="251" t="s">
        <v>1072</v>
      </c>
      <c r="G44" s="251">
        <v>117</v>
      </c>
      <c r="H44" s="251"/>
      <c r="I44" s="251" t="s">
        <v>1073</v>
      </c>
      <c r="J44" s="302" t="s">
        <v>591</v>
      </c>
      <c r="K44" s="302"/>
      <c r="L44" s="303"/>
      <c r="M44" s="304"/>
      <c r="N44" s="302"/>
      <c r="O44" s="331"/>
      <c r="P44" s="307"/>
      <c r="Q44" s="307"/>
      <c r="R44" s="308" t="s">
        <v>936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05"/>
      <c r="AJ44" s="294"/>
      <c r="AK44" s="294"/>
      <c r="AL44" s="294"/>
    </row>
    <row r="45" spans="1:38" s="257" customFormat="1" ht="15" customHeight="1">
      <c r="A45" s="350">
        <v>14</v>
      </c>
      <c r="B45" s="248">
        <v>44671</v>
      </c>
      <c r="C45" s="351"/>
      <c r="D45" s="352" t="s">
        <v>1074</v>
      </c>
      <c r="E45" s="251" t="s">
        <v>590</v>
      </c>
      <c r="F45" s="251" t="s">
        <v>1075</v>
      </c>
      <c r="G45" s="251">
        <v>227</v>
      </c>
      <c r="H45" s="251"/>
      <c r="I45" s="251" t="s">
        <v>1076</v>
      </c>
      <c r="J45" s="302" t="s">
        <v>591</v>
      </c>
      <c r="K45" s="302"/>
      <c r="L45" s="303"/>
      <c r="M45" s="304"/>
      <c r="N45" s="302"/>
      <c r="O45" s="331"/>
      <c r="P45" s="307"/>
      <c r="Q45" s="307"/>
      <c r="R45" s="308" t="s">
        <v>589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05"/>
      <c r="AJ45" s="294"/>
      <c r="AK45" s="294"/>
      <c r="AL45" s="294"/>
    </row>
    <row r="46" spans="1:38" s="257" customFormat="1" ht="15" customHeight="1">
      <c r="A46" s="350">
        <v>15</v>
      </c>
      <c r="B46" s="248">
        <v>44671</v>
      </c>
      <c r="C46" s="351"/>
      <c r="D46" s="352" t="s">
        <v>402</v>
      </c>
      <c r="E46" s="251" t="s">
        <v>590</v>
      </c>
      <c r="F46" s="251" t="s">
        <v>1077</v>
      </c>
      <c r="G46" s="251">
        <v>207</v>
      </c>
      <c r="H46" s="251"/>
      <c r="I46" s="251" t="s">
        <v>659</v>
      </c>
      <c r="J46" s="302" t="s">
        <v>591</v>
      </c>
      <c r="K46" s="302"/>
      <c r="L46" s="303"/>
      <c r="M46" s="304"/>
      <c r="N46" s="302"/>
      <c r="O46" s="331"/>
      <c r="P46" s="307"/>
      <c r="Q46" s="307"/>
      <c r="R46" s="308" t="s">
        <v>589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05"/>
      <c r="AJ46" s="294"/>
      <c r="AK46" s="294"/>
      <c r="AL46" s="294"/>
    </row>
    <row r="47" spans="1:38" s="257" customFormat="1" ht="15" customHeight="1">
      <c r="A47" s="350">
        <v>16</v>
      </c>
      <c r="B47" s="248">
        <v>44672</v>
      </c>
      <c r="C47" s="351"/>
      <c r="D47" s="352" t="s">
        <v>331</v>
      </c>
      <c r="E47" s="251" t="s">
        <v>590</v>
      </c>
      <c r="F47" s="251" t="s">
        <v>1101</v>
      </c>
      <c r="G47" s="251">
        <v>730</v>
      </c>
      <c r="H47" s="251"/>
      <c r="I47" s="251">
        <v>800</v>
      </c>
      <c r="J47" s="302" t="s">
        <v>591</v>
      </c>
      <c r="K47" s="302"/>
      <c r="L47" s="303"/>
      <c r="M47" s="304"/>
      <c r="N47" s="302"/>
      <c r="O47" s="331"/>
      <c r="P47" s="307"/>
      <c r="Q47" s="307"/>
      <c r="R47" s="308" t="s">
        <v>936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305"/>
      <c r="AJ47" s="294"/>
      <c r="AK47" s="294"/>
      <c r="AL47" s="294"/>
    </row>
    <row r="48" spans="1:38" s="257" customFormat="1" ht="15" customHeight="1">
      <c r="A48" s="350">
        <v>17</v>
      </c>
      <c r="B48" s="248">
        <v>44672</v>
      </c>
      <c r="C48" s="351"/>
      <c r="D48" s="352" t="s">
        <v>520</v>
      </c>
      <c r="E48" s="251" t="s">
        <v>590</v>
      </c>
      <c r="F48" s="251" t="s">
        <v>1104</v>
      </c>
      <c r="G48" s="251">
        <v>1920</v>
      </c>
      <c r="H48" s="251"/>
      <c r="I48" s="251" t="s">
        <v>1105</v>
      </c>
      <c r="J48" s="302" t="s">
        <v>591</v>
      </c>
      <c r="K48" s="302"/>
      <c r="L48" s="303"/>
      <c r="M48" s="304"/>
      <c r="N48" s="302"/>
      <c r="O48" s="331"/>
      <c r="P48" s="307"/>
      <c r="Q48" s="307"/>
      <c r="R48" s="308" t="s">
        <v>589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305"/>
      <c r="AJ48" s="294"/>
      <c r="AK48" s="294"/>
      <c r="AL48" s="294"/>
    </row>
    <row r="49" spans="1:38" s="257" customFormat="1" ht="15" customHeight="1">
      <c r="A49" s="350">
        <v>18</v>
      </c>
      <c r="B49" s="248">
        <v>44672</v>
      </c>
      <c r="C49" s="351"/>
      <c r="D49" s="352" t="s">
        <v>116</v>
      </c>
      <c r="E49" s="251" t="s">
        <v>590</v>
      </c>
      <c r="F49" s="251" t="s">
        <v>1106</v>
      </c>
      <c r="G49" s="251">
        <v>1340</v>
      </c>
      <c r="H49" s="251"/>
      <c r="I49" s="251">
        <v>1450</v>
      </c>
      <c r="J49" s="302" t="s">
        <v>591</v>
      </c>
      <c r="K49" s="302"/>
      <c r="L49" s="303"/>
      <c r="M49" s="304"/>
      <c r="N49" s="302"/>
      <c r="O49" s="331"/>
      <c r="P49" s="307"/>
      <c r="Q49" s="307"/>
      <c r="R49" s="308" t="s">
        <v>589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305"/>
      <c r="AJ49" s="294"/>
      <c r="AK49" s="294"/>
      <c r="AL49" s="294"/>
    </row>
    <row r="50" spans="1:38" s="270" customFormat="1" ht="15" customHeight="1">
      <c r="K50" s="252"/>
      <c r="L50" s="283"/>
      <c r="M50" s="322"/>
      <c r="N50" s="252"/>
      <c r="O50" s="293"/>
      <c r="P50" s="1"/>
      <c r="Q50" s="1"/>
      <c r="R50" s="319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324"/>
      <c r="AJ50" s="323"/>
      <c r="AK50" s="323"/>
      <c r="AL50" s="323"/>
    </row>
    <row r="51" spans="1:38" ht="15" customHeight="1">
      <c r="A51" s="310"/>
      <c r="B51" s="311"/>
      <c r="C51" s="312"/>
      <c r="D51" s="313"/>
      <c r="E51" s="314"/>
      <c r="F51" s="314"/>
      <c r="G51" s="314"/>
      <c r="H51" s="314"/>
      <c r="I51" s="314"/>
      <c r="J51" s="315"/>
      <c r="K51" s="315"/>
      <c r="L51" s="316"/>
      <c r="M51" s="317"/>
      <c r="N51" s="315"/>
      <c r="O51" s="318"/>
      <c r="P51" s="1"/>
      <c r="Q51" s="1"/>
      <c r="R51" s="319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44.25" customHeight="1">
      <c r="A52" s="119" t="s">
        <v>592</v>
      </c>
      <c r="B52" s="142"/>
      <c r="C52" s="142"/>
      <c r="D52" s="1"/>
      <c r="E52" s="6"/>
      <c r="F52" s="6"/>
      <c r="G52" s="6"/>
      <c r="H52" s="6" t="s">
        <v>604</v>
      </c>
      <c r="I52" s="6"/>
      <c r="J52" s="6"/>
      <c r="K52" s="115"/>
      <c r="L52" s="144"/>
      <c r="M52" s="115"/>
      <c r="N52" s="116"/>
      <c r="O52" s="115"/>
      <c r="P52" s="1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297"/>
      <c r="AD52" s="297"/>
      <c r="AE52" s="297"/>
      <c r="AF52" s="297"/>
      <c r="AG52" s="297"/>
      <c r="AH52" s="297"/>
    </row>
    <row r="53" spans="1:38" ht="12.75" customHeight="1">
      <c r="A53" s="126" t="s">
        <v>593</v>
      </c>
      <c r="B53" s="119"/>
      <c r="C53" s="119"/>
      <c r="D53" s="119"/>
      <c r="E53" s="41"/>
      <c r="F53" s="127" t="s">
        <v>594</v>
      </c>
      <c r="G53" s="56"/>
      <c r="H53" s="41"/>
      <c r="I53" s="56"/>
      <c r="J53" s="6"/>
      <c r="K53" s="145"/>
      <c r="L53" s="146"/>
      <c r="M53" s="6"/>
      <c r="N53" s="109"/>
      <c r="O53" s="147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26"/>
      <c r="B54" s="119"/>
      <c r="C54" s="119"/>
      <c r="D54" s="119"/>
      <c r="E54" s="6"/>
      <c r="F54" s="127" t="s">
        <v>596</v>
      </c>
      <c r="G54" s="56"/>
      <c r="H54" s="41"/>
      <c r="I54" s="56"/>
      <c r="J54" s="6"/>
      <c r="K54" s="145"/>
      <c r="L54" s="146"/>
      <c r="M54" s="6"/>
      <c r="N54" s="109"/>
      <c r="O54" s="147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4.25" customHeight="1">
      <c r="A55" s="119"/>
      <c r="B55" s="119"/>
      <c r="C55" s="119"/>
      <c r="D55" s="119"/>
      <c r="E55" s="6"/>
      <c r="F55" s="6"/>
      <c r="G55" s="6"/>
      <c r="H55" s="6"/>
      <c r="I55" s="6"/>
      <c r="J55" s="132"/>
      <c r="K55" s="129"/>
      <c r="L55" s="130"/>
      <c r="M55" s="6"/>
      <c r="N55" s="133"/>
      <c r="O55" s="1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2.75" customHeight="1">
      <c r="A56" s="148" t="s">
        <v>605</v>
      </c>
      <c r="B56" s="148"/>
      <c r="C56" s="148"/>
      <c r="D56" s="148"/>
      <c r="E56" s="6"/>
      <c r="F56" s="6"/>
      <c r="G56" s="6"/>
      <c r="H56" s="6"/>
      <c r="I56" s="6"/>
      <c r="J56" s="6"/>
      <c r="K56" s="6"/>
      <c r="L56" s="6"/>
      <c r="M56" s="6"/>
      <c r="N56" s="6"/>
      <c r="O56" s="2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38.25" customHeight="1">
      <c r="A57" s="96" t="s">
        <v>16</v>
      </c>
      <c r="B57" s="96" t="s">
        <v>565</v>
      </c>
      <c r="C57" s="96"/>
      <c r="D57" s="97" t="s">
        <v>576</v>
      </c>
      <c r="E57" s="96" t="s">
        <v>577</v>
      </c>
      <c r="F57" s="96" t="s">
        <v>578</v>
      </c>
      <c r="G57" s="96" t="s">
        <v>598</v>
      </c>
      <c r="H57" s="96" t="s">
        <v>580</v>
      </c>
      <c r="I57" s="96" t="s">
        <v>581</v>
      </c>
      <c r="J57" s="95" t="s">
        <v>582</v>
      </c>
      <c r="K57" s="149" t="s">
        <v>606</v>
      </c>
      <c r="L57" s="98" t="s">
        <v>584</v>
      </c>
      <c r="M57" s="149" t="s">
        <v>607</v>
      </c>
      <c r="N57" s="96" t="s">
        <v>608</v>
      </c>
      <c r="O57" s="95" t="s">
        <v>586</v>
      </c>
      <c r="P57" s="97" t="s">
        <v>587</v>
      </c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s="247" customFormat="1" ht="13.5" customHeight="1">
      <c r="A58" s="356">
        <v>1</v>
      </c>
      <c r="B58" s="347">
        <v>44651</v>
      </c>
      <c r="C58" s="346"/>
      <c r="D58" s="346" t="s">
        <v>880</v>
      </c>
      <c r="E58" s="285" t="s">
        <v>590</v>
      </c>
      <c r="F58" s="285">
        <v>17520</v>
      </c>
      <c r="G58" s="285">
        <v>17340</v>
      </c>
      <c r="H58" s="330">
        <v>17625</v>
      </c>
      <c r="I58" s="330" t="s">
        <v>881</v>
      </c>
      <c r="J58" s="342" t="s">
        <v>873</v>
      </c>
      <c r="K58" s="330">
        <f t="shared" ref="K58" si="35">H58-F58</f>
        <v>105</v>
      </c>
      <c r="L58" s="343">
        <f t="shared" ref="L58" si="36">(H58*N58)*0.07%</f>
        <v>616.87500000000011</v>
      </c>
      <c r="M58" s="344">
        <f t="shared" ref="M58" si="37">(K58*N58)-L58</f>
        <v>4633.125</v>
      </c>
      <c r="N58" s="330">
        <v>50</v>
      </c>
      <c r="O58" s="345" t="s">
        <v>588</v>
      </c>
      <c r="P58" s="355">
        <v>44652</v>
      </c>
      <c r="Q58" s="249"/>
      <c r="R58" s="253" t="s">
        <v>589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314"/>
      <c r="AG58" s="311"/>
      <c r="AH58" s="249"/>
      <c r="AI58" s="249"/>
      <c r="AJ58" s="314"/>
      <c r="AK58" s="314"/>
      <c r="AL58" s="314"/>
    </row>
    <row r="59" spans="1:38" s="247" customFormat="1" ht="13.5" customHeight="1">
      <c r="A59" s="356">
        <v>2</v>
      </c>
      <c r="B59" s="355">
        <v>44652</v>
      </c>
      <c r="C59" s="332"/>
      <c r="D59" s="346" t="s">
        <v>885</v>
      </c>
      <c r="E59" s="285" t="s">
        <v>590</v>
      </c>
      <c r="F59" s="285">
        <v>2455</v>
      </c>
      <c r="G59" s="285">
        <v>2400</v>
      </c>
      <c r="H59" s="330">
        <v>2495</v>
      </c>
      <c r="I59" s="330" t="s">
        <v>872</v>
      </c>
      <c r="J59" s="342" t="s">
        <v>632</v>
      </c>
      <c r="K59" s="330">
        <f t="shared" ref="K59" si="38">H59-F59</f>
        <v>40</v>
      </c>
      <c r="L59" s="343">
        <f t="shared" ref="L59" si="39">(H59*N59)*0.07%</f>
        <v>436.62500000000006</v>
      </c>
      <c r="M59" s="344">
        <f t="shared" ref="M59" si="40">(K59*N59)-L59</f>
        <v>9563.375</v>
      </c>
      <c r="N59" s="330">
        <v>250</v>
      </c>
      <c r="O59" s="345" t="s">
        <v>588</v>
      </c>
      <c r="P59" s="355">
        <v>44652</v>
      </c>
      <c r="Q59" s="249"/>
      <c r="R59" s="253" t="s">
        <v>936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314"/>
      <c r="AG59" s="311"/>
      <c r="AH59" s="249"/>
      <c r="AI59" s="249"/>
      <c r="AJ59" s="314"/>
      <c r="AK59" s="314"/>
      <c r="AL59" s="314"/>
    </row>
    <row r="60" spans="1:38" s="247" customFormat="1" ht="13.5" customHeight="1">
      <c r="A60" s="356">
        <v>3</v>
      </c>
      <c r="B60" s="355">
        <v>44652</v>
      </c>
      <c r="C60" s="332"/>
      <c r="D60" s="346" t="s">
        <v>879</v>
      </c>
      <c r="E60" s="285" t="s">
        <v>590</v>
      </c>
      <c r="F60" s="285">
        <v>2830</v>
      </c>
      <c r="G60" s="285">
        <v>2775</v>
      </c>
      <c r="H60" s="330">
        <v>2867.5</v>
      </c>
      <c r="I60" s="330" t="s">
        <v>883</v>
      </c>
      <c r="J60" s="342" t="s">
        <v>884</v>
      </c>
      <c r="K60" s="330">
        <f t="shared" ref="K60:K61" si="41">H60-F60</f>
        <v>37.5</v>
      </c>
      <c r="L60" s="343">
        <f t="shared" ref="L60:L61" si="42">(H60*N60)*0.07%</f>
        <v>501.81250000000006</v>
      </c>
      <c r="M60" s="344">
        <f t="shared" ref="M60:M61" si="43">(K60*N60)-L60</f>
        <v>8873.1875</v>
      </c>
      <c r="N60" s="330">
        <v>250</v>
      </c>
      <c r="O60" s="345" t="s">
        <v>588</v>
      </c>
      <c r="P60" s="355">
        <v>44652</v>
      </c>
      <c r="Q60" s="249"/>
      <c r="R60" s="253" t="s">
        <v>589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314"/>
      <c r="AG60" s="311"/>
      <c r="AH60" s="249"/>
      <c r="AI60" s="249"/>
      <c r="AJ60" s="314"/>
      <c r="AK60" s="314"/>
      <c r="AL60" s="314"/>
    </row>
    <row r="61" spans="1:38" s="247" customFormat="1" ht="13.5" customHeight="1">
      <c r="A61" s="356">
        <v>4</v>
      </c>
      <c r="B61" s="355">
        <v>44652</v>
      </c>
      <c r="C61" s="346"/>
      <c r="D61" s="346" t="s">
        <v>886</v>
      </c>
      <c r="E61" s="285" t="s">
        <v>590</v>
      </c>
      <c r="F61" s="285">
        <v>2380</v>
      </c>
      <c r="G61" s="285">
        <v>2335</v>
      </c>
      <c r="H61" s="330">
        <v>2410</v>
      </c>
      <c r="I61" s="330" t="s">
        <v>887</v>
      </c>
      <c r="J61" s="342" t="s">
        <v>603</v>
      </c>
      <c r="K61" s="330">
        <f t="shared" si="41"/>
        <v>30</v>
      </c>
      <c r="L61" s="343">
        <f t="shared" si="42"/>
        <v>463.92500000000007</v>
      </c>
      <c r="M61" s="344">
        <f t="shared" si="43"/>
        <v>7786.0749999999998</v>
      </c>
      <c r="N61" s="330">
        <v>275</v>
      </c>
      <c r="O61" s="345" t="s">
        <v>588</v>
      </c>
      <c r="P61" s="355">
        <v>44655</v>
      </c>
      <c r="Q61" s="249"/>
      <c r="R61" s="253" t="s">
        <v>936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314"/>
      <c r="AG61" s="311"/>
      <c r="AH61" s="249"/>
      <c r="AI61" s="249"/>
      <c r="AJ61" s="314"/>
      <c r="AK61" s="314"/>
      <c r="AL61" s="314"/>
    </row>
    <row r="62" spans="1:38" s="247" customFormat="1" ht="13.5" customHeight="1">
      <c r="A62" s="356">
        <v>5</v>
      </c>
      <c r="B62" s="355">
        <v>44652</v>
      </c>
      <c r="C62" s="346"/>
      <c r="D62" s="346" t="s">
        <v>888</v>
      </c>
      <c r="E62" s="285" t="s">
        <v>590</v>
      </c>
      <c r="F62" s="285">
        <v>2100</v>
      </c>
      <c r="G62" s="285">
        <v>2048</v>
      </c>
      <c r="H62" s="330">
        <v>2130</v>
      </c>
      <c r="I62" s="330" t="s">
        <v>866</v>
      </c>
      <c r="J62" s="342" t="s">
        <v>603</v>
      </c>
      <c r="K62" s="330">
        <f t="shared" ref="K62" si="44">H62-F62</f>
        <v>30</v>
      </c>
      <c r="L62" s="343">
        <f t="shared" ref="L62" si="45">(H62*N62)*0.07%</f>
        <v>372.75000000000006</v>
      </c>
      <c r="M62" s="344">
        <f t="shared" ref="M62" si="46">(K62*N62)-L62</f>
        <v>7127.25</v>
      </c>
      <c r="N62" s="330">
        <v>250</v>
      </c>
      <c r="O62" s="345" t="s">
        <v>588</v>
      </c>
      <c r="P62" s="355">
        <v>44655</v>
      </c>
      <c r="Q62" s="249"/>
      <c r="R62" s="253" t="s">
        <v>589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314"/>
      <c r="AG62" s="311"/>
      <c r="AH62" s="249"/>
      <c r="AI62" s="249"/>
      <c r="AJ62" s="314"/>
      <c r="AK62" s="314"/>
      <c r="AL62" s="314"/>
    </row>
    <row r="63" spans="1:38" s="247" customFormat="1" ht="13.15" customHeight="1">
      <c r="A63" s="356">
        <v>6</v>
      </c>
      <c r="B63" s="355">
        <v>44652</v>
      </c>
      <c r="C63" s="346"/>
      <c r="D63" s="346" t="s">
        <v>889</v>
      </c>
      <c r="E63" s="285" t="s">
        <v>590</v>
      </c>
      <c r="F63" s="285">
        <v>1494</v>
      </c>
      <c r="G63" s="285">
        <v>1475</v>
      </c>
      <c r="H63" s="330">
        <v>1637.5</v>
      </c>
      <c r="I63" s="330" t="s">
        <v>890</v>
      </c>
      <c r="J63" s="342" t="s">
        <v>894</v>
      </c>
      <c r="K63" s="330">
        <f t="shared" ref="K63:K64" si="47">H63-F63</f>
        <v>143.5</v>
      </c>
      <c r="L63" s="343">
        <f t="shared" ref="L63:L64" si="48">(H63*N63)*0.07%</f>
        <v>630.43750000000011</v>
      </c>
      <c r="M63" s="344">
        <f t="shared" ref="M63:M64" si="49">(K63*N63)-L63</f>
        <v>78294.5625</v>
      </c>
      <c r="N63" s="330">
        <v>550</v>
      </c>
      <c r="O63" s="345" t="s">
        <v>588</v>
      </c>
      <c r="P63" s="355">
        <v>44655</v>
      </c>
      <c r="Q63" s="249"/>
      <c r="R63" s="253" t="s">
        <v>589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314"/>
      <c r="AG63" s="311"/>
      <c r="AH63" s="249"/>
      <c r="AI63" s="249"/>
      <c r="AJ63" s="314"/>
      <c r="AK63" s="314"/>
      <c r="AL63" s="314"/>
    </row>
    <row r="64" spans="1:38" s="247" customFormat="1" ht="13.15" customHeight="1">
      <c r="A64" s="356">
        <v>7</v>
      </c>
      <c r="B64" s="355">
        <v>44652</v>
      </c>
      <c r="C64" s="346"/>
      <c r="D64" s="346" t="s">
        <v>877</v>
      </c>
      <c r="E64" s="285" t="s">
        <v>590</v>
      </c>
      <c r="F64" s="285">
        <v>955</v>
      </c>
      <c r="G64" s="285">
        <v>940</v>
      </c>
      <c r="H64" s="330">
        <v>966.5</v>
      </c>
      <c r="I64" s="330" t="s">
        <v>891</v>
      </c>
      <c r="J64" s="342" t="s">
        <v>895</v>
      </c>
      <c r="K64" s="330">
        <f t="shared" si="47"/>
        <v>11.5</v>
      </c>
      <c r="L64" s="343">
        <f t="shared" si="48"/>
        <v>575.06750000000011</v>
      </c>
      <c r="M64" s="344">
        <f t="shared" si="49"/>
        <v>9199.932499999999</v>
      </c>
      <c r="N64" s="330">
        <v>850</v>
      </c>
      <c r="O64" s="345" t="s">
        <v>588</v>
      </c>
      <c r="P64" s="355">
        <v>44655</v>
      </c>
      <c r="Q64" s="249"/>
      <c r="R64" s="253" t="s">
        <v>936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314"/>
      <c r="AG64" s="311"/>
      <c r="AH64" s="249"/>
      <c r="AI64" s="249"/>
      <c r="AJ64" s="314"/>
      <c r="AK64" s="314"/>
      <c r="AL64" s="314"/>
    </row>
    <row r="65" spans="1:38" s="247" customFormat="1" ht="13.15" customHeight="1">
      <c r="A65" s="356">
        <v>8</v>
      </c>
      <c r="B65" s="355">
        <v>44655</v>
      </c>
      <c r="C65" s="346"/>
      <c r="D65" s="346" t="s">
        <v>880</v>
      </c>
      <c r="E65" s="285" t="s">
        <v>899</v>
      </c>
      <c r="F65" s="285">
        <v>18090</v>
      </c>
      <c r="G65" s="285">
        <v>18260</v>
      </c>
      <c r="H65" s="330">
        <v>17980</v>
      </c>
      <c r="I65" s="330" t="s">
        <v>900</v>
      </c>
      <c r="J65" s="342" t="s">
        <v>901</v>
      </c>
      <c r="K65" s="330">
        <f>F65-H65</f>
        <v>110</v>
      </c>
      <c r="L65" s="343">
        <f t="shared" ref="L65:L66" si="50">(H65*N65)*0.07%</f>
        <v>629.30000000000007</v>
      </c>
      <c r="M65" s="344">
        <f t="shared" ref="M65:M66" si="51">(K65*N65)-L65</f>
        <v>4870.7</v>
      </c>
      <c r="N65" s="330">
        <v>50</v>
      </c>
      <c r="O65" s="345" t="s">
        <v>588</v>
      </c>
      <c r="P65" s="355">
        <v>44655</v>
      </c>
      <c r="Q65" s="249"/>
      <c r="R65" s="253" t="s">
        <v>589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314"/>
      <c r="AG65" s="311"/>
      <c r="AH65" s="249"/>
      <c r="AI65" s="249"/>
      <c r="AJ65" s="314"/>
      <c r="AK65" s="314"/>
      <c r="AL65" s="314"/>
    </row>
    <row r="66" spans="1:38" s="247" customFormat="1" ht="13.15" customHeight="1">
      <c r="A66" s="385">
        <v>9</v>
      </c>
      <c r="B66" s="355">
        <v>44655</v>
      </c>
      <c r="C66" s="346"/>
      <c r="D66" s="346" t="s">
        <v>904</v>
      </c>
      <c r="E66" s="285" t="s">
        <v>590</v>
      </c>
      <c r="F66" s="285">
        <v>736.5</v>
      </c>
      <c r="G66" s="285">
        <v>726</v>
      </c>
      <c r="H66" s="330">
        <v>745</v>
      </c>
      <c r="I66" s="330" t="s">
        <v>905</v>
      </c>
      <c r="J66" s="342" t="s">
        <v>639</v>
      </c>
      <c r="K66" s="330">
        <f t="shared" ref="K66:K67" si="52">H66-F66</f>
        <v>8.5</v>
      </c>
      <c r="L66" s="343">
        <f t="shared" si="50"/>
        <v>704.02500000000009</v>
      </c>
      <c r="M66" s="344">
        <f t="shared" si="51"/>
        <v>10770.975</v>
      </c>
      <c r="N66" s="330">
        <v>1350</v>
      </c>
      <c r="O66" s="345" t="s">
        <v>588</v>
      </c>
      <c r="P66" s="355">
        <v>44656</v>
      </c>
      <c r="Q66" s="249"/>
      <c r="R66" s="253" t="s">
        <v>936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314"/>
      <c r="AG66" s="311"/>
      <c r="AH66" s="249"/>
      <c r="AI66" s="249"/>
      <c r="AJ66" s="314"/>
      <c r="AK66" s="314"/>
      <c r="AL66" s="314"/>
    </row>
    <row r="67" spans="1:38" s="247" customFormat="1" ht="13.15" customHeight="1">
      <c r="A67" s="391">
        <v>10</v>
      </c>
      <c r="B67" s="401">
        <v>44655</v>
      </c>
      <c r="C67" s="407"/>
      <c r="D67" s="407" t="s">
        <v>908</v>
      </c>
      <c r="E67" s="408" t="s">
        <v>590</v>
      </c>
      <c r="F67" s="408">
        <v>988</v>
      </c>
      <c r="G67" s="408">
        <v>974</v>
      </c>
      <c r="H67" s="398">
        <v>974</v>
      </c>
      <c r="I67" s="398" t="s">
        <v>909</v>
      </c>
      <c r="J67" s="397" t="s">
        <v>916</v>
      </c>
      <c r="K67" s="398">
        <f t="shared" si="52"/>
        <v>-14</v>
      </c>
      <c r="L67" s="399">
        <f t="shared" ref="L67" si="53">(H67*N67)*0.07%</f>
        <v>613.62000000000012</v>
      </c>
      <c r="M67" s="400">
        <f t="shared" ref="M67" si="54">(K67*N67)-L67</f>
        <v>-13213.62</v>
      </c>
      <c r="N67" s="398">
        <v>900</v>
      </c>
      <c r="O67" s="424" t="s">
        <v>600</v>
      </c>
      <c r="P67" s="401">
        <v>44656</v>
      </c>
      <c r="Q67" s="249"/>
      <c r="R67" s="253" t="s">
        <v>589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314"/>
      <c r="AG67" s="311"/>
      <c r="AH67" s="249"/>
      <c r="AI67" s="249"/>
      <c r="AJ67" s="314"/>
      <c r="AK67" s="314"/>
      <c r="AL67" s="314"/>
    </row>
    <row r="68" spans="1:38" s="247" customFormat="1" ht="13.15" customHeight="1">
      <c r="A68" s="385">
        <v>11</v>
      </c>
      <c r="B68" s="355">
        <v>44655</v>
      </c>
      <c r="C68" s="346"/>
      <c r="D68" s="346" t="s">
        <v>879</v>
      </c>
      <c r="E68" s="285" t="s">
        <v>590</v>
      </c>
      <c r="F68" s="285">
        <v>2870</v>
      </c>
      <c r="G68" s="285">
        <v>2820</v>
      </c>
      <c r="H68" s="330">
        <v>2905</v>
      </c>
      <c r="I68" s="330" t="s">
        <v>910</v>
      </c>
      <c r="J68" s="342" t="s">
        <v>914</v>
      </c>
      <c r="K68" s="330">
        <f t="shared" ref="K68" si="55">H68-F68</f>
        <v>35</v>
      </c>
      <c r="L68" s="343">
        <f t="shared" ref="L68" si="56">(H68*N68)*0.07%</f>
        <v>508.37500000000006</v>
      </c>
      <c r="M68" s="344">
        <f t="shared" ref="M68" si="57">(K68*N68)-L68</f>
        <v>8241.625</v>
      </c>
      <c r="N68" s="330">
        <v>250</v>
      </c>
      <c r="O68" s="345" t="s">
        <v>588</v>
      </c>
      <c r="P68" s="355">
        <v>44656</v>
      </c>
      <c r="Q68" s="249"/>
      <c r="R68" s="253" t="s">
        <v>936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314"/>
      <c r="AG68" s="311"/>
      <c r="AH68" s="249"/>
      <c r="AI68" s="249"/>
      <c r="AJ68" s="314"/>
      <c r="AK68" s="314"/>
      <c r="AL68" s="314"/>
    </row>
    <row r="69" spans="1:38" s="247" customFormat="1" ht="13.15" customHeight="1">
      <c r="A69" s="385">
        <v>12</v>
      </c>
      <c r="B69" s="355">
        <v>44656</v>
      </c>
      <c r="C69" s="346"/>
      <c r="D69" s="346" t="s">
        <v>913</v>
      </c>
      <c r="E69" s="285" t="s">
        <v>590</v>
      </c>
      <c r="F69" s="285">
        <v>583</v>
      </c>
      <c r="G69" s="285">
        <v>570</v>
      </c>
      <c r="H69" s="330">
        <v>586.5</v>
      </c>
      <c r="I69" s="330">
        <v>600</v>
      </c>
      <c r="J69" s="342" t="s">
        <v>938</v>
      </c>
      <c r="K69" s="330">
        <f t="shared" ref="K69" si="58">H69-F69</f>
        <v>3.5</v>
      </c>
      <c r="L69" s="343">
        <f t="shared" ref="L69:L71" si="59">(H69*N69)*0.07%</f>
        <v>441.34125000000006</v>
      </c>
      <c r="M69" s="344">
        <f t="shared" ref="M69:M71" si="60">(K69*N69)-L69</f>
        <v>3321.1587500000001</v>
      </c>
      <c r="N69" s="330">
        <v>1075</v>
      </c>
      <c r="O69" s="345" t="s">
        <v>588</v>
      </c>
      <c r="P69" s="355">
        <v>44656</v>
      </c>
      <c r="Q69" s="249"/>
      <c r="R69" s="253" t="s">
        <v>589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314"/>
      <c r="AG69" s="311"/>
      <c r="AH69" s="249"/>
      <c r="AI69" s="249"/>
      <c r="AJ69" s="314"/>
      <c r="AK69" s="314"/>
      <c r="AL69" s="314"/>
    </row>
    <row r="70" spans="1:38" s="247" customFormat="1" ht="13.15" customHeight="1">
      <c r="A70" s="385">
        <v>13</v>
      </c>
      <c r="B70" s="355">
        <v>44656</v>
      </c>
      <c r="C70" s="346"/>
      <c r="D70" s="346" t="s">
        <v>880</v>
      </c>
      <c r="E70" s="285" t="s">
        <v>899</v>
      </c>
      <c r="F70" s="285">
        <v>18130</v>
      </c>
      <c r="G70" s="285">
        <v>18310</v>
      </c>
      <c r="H70" s="330">
        <v>18045</v>
      </c>
      <c r="I70" s="330" t="s">
        <v>900</v>
      </c>
      <c r="J70" s="342" t="s">
        <v>915</v>
      </c>
      <c r="K70" s="330">
        <f>F70-H70</f>
        <v>85</v>
      </c>
      <c r="L70" s="343">
        <f t="shared" si="59"/>
        <v>631.57500000000005</v>
      </c>
      <c r="M70" s="344">
        <f t="shared" si="60"/>
        <v>3618.4250000000002</v>
      </c>
      <c r="N70" s="330">
        <v>50</v>
      </c>
      <c r="O70" s="345" t="s">
        <v>588</v>
      </c>
      <c r="P70" s="355">
        <v>44656</v>
      </c>
      <c r="Q70" s="249"/>
      <c r="R70" s="253" t="s">
        <v>589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314"/>
      <c r="AG70" s="311"/>
      <c r="AH70" s="249"/>
      <c r="AI70" s="249"/>
      <c r="AJ70" s="314"/>
      <c r="AK70" s="314"/>
      <c r="AL70" s="314"/>
    </row>
    <row r="71" spans="1:38" s="247" customFormat="1" ht="13.15" customHeight="1">
      <c r="A71" s="385">
        <v>14</v>
      </c>
      <c r="B71" s="355">
        <v>44656</v>
      </c>
      <c r="C71" s="346"/>
      <c r="D71" s="346" t="s">
        <v>904</v>
      </c>
      <c r="E71" s="285" t="s">
        <v>590</v>
      </c>
      <c r="F71" s="285">
        <v>736</v>
      </c>
      <c r="G71" s="285">
        <v>725</v>
      </c>
      <c r="H71" s="330">
        <v>744</v>
      </c>
      <c r="I71" s="330" t="s">
        <v>905</v>
      </c>
      <c r="J71" s="342" t="s">
        <v>863</v>
      </c>
      <c r="K71" s="330">
        <f t="shared" ref="K71" si="61">H71-F71</f>
        <v>8</v>
      </c>
      <c r="L71" s="343">
        <f t="shared" si="59"/>
        <v>703.08000000000015</v>
      </c>
      <c r="M71" s="344">
        <f t="shared" si="60"/>
        <v>10096.92</v>
      </c>
      <c r="N71" s="330">
        <v>1350</v>
      </c>
      <c r="O71" s="345" t="s">
        <v>588</v>
      </c>
      <c r="P71" s="355">
        <v>44656</v>
      </c>
      <c r="Q71" s="249"/>
      <c r="R71" s="253" t="s">
        <v>936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314"/>
      <c r="AG71" s="311"/>
      <c r="AH71" s="249"/>
      <c r="AI71" s="249"/>
      <c r="AJ71" s="314"/>
      <c r="AK71" s="314"/>
      <c r="AL71" s="314"/>
    </row>
    <row r="72" spans="1:38" s="247" customFormat="1" ht="13.15" customHeight="1">
      <c r="A72" s="385">
        <v>15</v>
      </c>
      <c r="B72" s="355">
        <v>44657</v>
      </c>
      <c r="C72" s="346"/>
      <c r="D72" s="346" t="s">
        <v>886</v>
      </c>
      <c r="E72" s="285" t="s">
        <v>590</v>
      </c>
      <c r="F72" s="285">
        <v>2463</v>
      </c>
      <c r="G72" s="285">
        <v>2410</v>
      </c>
      <c r="H72" s="330">
        <v>2497.5</v>
      </c>
      <c r="I72" s="330" t="s">
        <v>926</v>
      </c>
      <c r="J72" s="342" t="s">
        <v>937</v>
      </c>
      <c r="K72" s="330">
        <f t="shared" ref="K72" si="62">H72-F72</f>
        <v>34.5</v>
      </c>
      <c r="L72" s="343">
        <f t="shared" ref="L72" si="63">(H72*N72)*0.07%</f>
        <v>480.76875000000007</v>
      </c>
      <c r="M72" s="344">
        <f t="shared" ref="M72" si="64">(K72*N72)-L72</f>
        <v>9006.7312500000007</v>
      </c>
      <c r="N72" s="330">
        <v>275</v>
      </c>
      <c r="O72" s="345" t="s">
        <v>588</v>
      </c>
      <c r="P72" s="355">
        <v>44657</v>
      </c>
      <c r="Q72" s="249"/>
      <c r="R72" s="253" t="s">
        <v>936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314"/>
      <c r="AG72" s="311"/>
      <c r="AH72" s="249"/>
      <c r="AI72" s="249"/>
      <c r="AJ72" s="314"/>
      <c r="AK72" s="314"/>
      <c r="AL72" s="314"/>
    </row>
    <row r="73" spans="1:38" s="247" customFormat="1" ht="13.15" customHeight="1">
      <c r="A73" s="385">
        <v>16</v>
      </c>
      <c r="B73" s="355">
        <v>44657</v>
      </c>
      <c r="C73" s="346"/>
      <c r="D73" s="346" t="s">
        <v>879</v>
      </c>
      <c r="E73" s="285" t="s">
        <v>590</v>
      </c>
      <c r="F73" s="285">
        <v>2880</v>
      </c>
      <c r="G73" s="285">
        <v>2830</v>
      </c>
      <c r="H73" s="330">
        <v>2920</v>
      </c>
      <c r="I73" s="330" t="s">
        <v>910</v>
      </c>
      <c r="J73" s="342" t="s">
        <v>632</v>
      </c>
      <c r="K73" s="330">
        <f t="shared" ref="K73:K75" si="65">H73-F73</f>
        <v>40</v>
      </c>
      <c r="L73" s="343">
        <f t="shared" ref="L73:L75" si="66">(H73*N73)*0.07%</f>
        <v>511.00000000000006</v>
      </c>
      <c r="M73" s="344">
        <f t="shared" ref="M73" si="67">(K73*N73)-L73</f>
        <v>9489</v>
      </c>
      <c r="N73" s="330">
        <v>250</v>
      </c>
      <c r="O73" s="345" t="s">
        <v>588</v>
      </c>
      <c r="P73" s="355">
        <v>44658</v>
      </c>
      <c r="Q73" s="249"/>
      <c r="R73" s="253" t="s">
        <v>589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314"/>
      <c r="AG73" s="311"/>
      <c r="AH73" s="249"/>
      <c r="AI73" s="249"/>
      <c r="AJ73" s="314"/>
      <c r="AK73" s="314"/>
      <c r="AL73" s="314"/>
    </row>
    <row r="74" spans="1:38" s="247" customFormat="1" ht="13.15" customHeight="1">
      <c r="A74" s="385">
        <v>17</v>
      </c>
      <c r="B74" s="355">
        <v>44657</v>
      </c>
      <c r="C74" s="346"/>
      <c r="D74" s="346" t="s">
        <v>886</v>
      </c>
      <c r="E74" s="285" t="s">
        <v>590</v>
      </c>
      <c r="F74" s="285">
        <v>2462</v>
      </c>
      <c r="G74" s="285">
        <v>2410</v>
      </c>
      <c r="H74" s="330">
        <v>2525</v>
      </c>
      <c r="I74" s="330" t="s">
        <v>926</v>
      </c>
      <c r="J74" s="342" t="s">
        <v>940</v>
      </c>
      <c r="K74" s="330">
        <f t="shared" si="65"/>
        <v>63</v>
      </c>
      <c r="L74" s="343">
        <f t="shared" si="66"/>
        <v>486.06250000000006</v>
      </c>
      <c r="M74" s="344">
        <f>(K74*N74)-L74</f>
        <v>16838.9375</v>
      </c>
      <c r="N74" s="330">
        <v>275</v>
      </c>
      <c r="O74" s="345" t="s">
        <v>588</v>
      </c>
      <c r="P74" s="355">
        <v>44658</v>
      </c>
      <c r="Q74" s="249"/>
      <c r="R74" s="253" t="s">
        <v>936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314"/>
      <c r="AG74" s="311"/>
      <c r="AH74" s="249"/>
      <c r="AI74" s="249"/>
      <c r="AJ74" s="314"/>
      <c r="AK74" s="314"/>
      <c r="AL74" s="314"/>
    </row>
    <row r="75" spans="1:38" s="247" customFormat="1" ht="13.15" customHeight="1">
      <c r="A75" s="391">
        <v>18</v>
      </c>
      <c r="B75" s="401">
        <v>44657</v>
      </c>
      <c r="C75" s="407"/>
      <c r="D75" s="407" t="s">
        <v>934</v>
      </c>
      <c r="E75" s="408" t="s">
        <v>590</v>
      </c>
      <c r="F75" s="408">
        <v>1832</v>
      </c>
      <c r="G75" s="408">
        <v>1790</v>
      </c>
      <c r="H75" s="398">
        <v>1790</v>
      </c>
      <c r="I75" s="398" t="s">
        <v>935</v>
      </c>
      <c r="J75" s="397" t="s">
        <v>959</v>
      </c>
      <c r="K75" s="398">
        <f t="shared" si="65"/>
        <v>-42</v>
      </c>
      <c r="L75" s="399">
        <f t="shared" si="66"/>
        <v>375.90000000000003</v>
      </c>
      <c r="M75" s="400">
        <f t="shared" ref="M75" si="68">(K75*N75)-L75</f>
        <v>-12975.9</v>
      </c>
      <c r="N75" s="398">
        <v>300</v>
      </c>
      <c r="O75" s="424" t="s">
        <v>600</v>
      </c>
      <c r="P75" s="401">
        <v>44662</v>
      </c>
      <c r="Q75" s="249"/>
      <c r="R75" s="253" t="s">
        <v>589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314"/>
      <c r="AG75" s="311"/>
      <c r="AH75" s="249"/>
      <c r="AI75" s="249"/>
      <c r="AJ75" s="314"/>
      <c r="AK75" s="314"/>
      <c r="AL75" s="314"/>
    </row>
    <row r="76" spans="1:38" s="247" customFormat="1" ht="13.15" customHeight="1">
      <c r="A76" s="391">
        <v>19</v>
      </c>
      <c r="B76" s="401">
        <v>44657</v>
      </c>
      <c r="C76" s="407"/>
      <c r="D76" s="407" t="s">
        <v>913</v>
      </c>
      <c r="E76" s="408" t="s">
        <v>590</v>
      </c>
      <c r="F76" s="408">
        <v>582</v>
      </c>
      <c r="G76" s="408">
        <v>570</v>
      </c>
      <c r="H76" s="398">
        <v>570</v>
      </c>
      <c r="I76" s="398">
        <v>600</v>
      </c>
      <c r="J76" s="397" t="s">
        <v>979</v>
      </c>
      <c r="K76" s="398">
        <f t="shared" ref="K76" si="69">H76-F76</f>
        <v>-12</v>
      </c>
      <c r="L76" s="399">
        <f t="shared" ref="L76" si="70">(H76*N76)*0.07%</f>
        <v>359.10000000000008</v>
      </c>
      <c r="M76" s="400">
        <f t="shared" ref="M76" si="71">(K76*N76)-L76</f>
        <v>-11159.1</v>
      </c>
      <c r="N76" s="398">
        <v>900</v>
      </c>
      <c r="O76" s="424" t="s">
        <v>600</v>
      </c>
      <c r="P76" s="401">
        <v>44663</v>
      </c>
      <c r="Q76" s="249"/>
      <c r="R76" s="253" t="s">
        <v>589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314"/>
      <c r="AG76" s="311"/>
      <c r="AH76" s="249"/>
      <c r="AI76" s="249"/>
      <c r="AJ76" s="314"/>
      <c r="AK76" s="314"/>
      <c r="AL76" s="314"/>
    </row>
    <row r="77" spans="1:38" s="247" customFormat="1" ht="13.15" customHeight="1">
      <c r="A77" s="385">
        <v>20</v>
      </c>
      <c r="B77" s="355">
        <v>44658</v>
      </c>
      <c r="C77" s="346"/>
      <c r="D77" s="346" t="s">
        <v>904</v>
      </c>
      <c r="E77" s="285" t="s">
        <v>590</v>
      </c>
      <c r="F77" s="285">
        <v>731.5</v>
      </c>
      <c r="G77" s="285">
        <v>722</v>
      </c>
      <c r="H77" s="330">
        <v>739.5</v>
      </c>
      <c r="I77" s="330" t="s">
        <v>943</v>
      </c>
      <c r="J77" s="342" t="s">
        <v>863</v>
      </c>
      <c r="K77" s="330">
        <f t="shared" ref="K77:K78" si="72">H77-F77</f>
        <v>8</v>
      </c>
      <c r="L77" s="343">
        <f t="shared" ref="L77:L78" si="73">(H77*N77)*0.07%</f>
        <v>698.8275000000001</v>
      </c>
      <c r="M77" s="344">
        <f t="shared" ref="M77:M78" si="74">(K77*N77)-L77</f>
        <v>10101.172500000001</v>
      </c>
      <c r="N77" s="330">
        <v>1350</v>
      </c>
      <c r="O77" s="345" t="s">
        <v>588</v>
      </c>
      <c r="P77" s="355">
        <v>44659</v>
      </c>
      <c r="Q77" s="249"/>
      <c r="R77" s="253" t="s">
        <v>936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314"/>
      <c r="AG77" s="311"/>
      <c r="AH77" s="249"/>
      <c r="AI77" s="249"/>
      <c r="AJ77" s="314"/>
      <c r="AK77" s="314"/>
      <c r="AL77" s="314"/>
    </row>
    <row r="78" spans="1:38" s="247" customFormat="1" ht="13.15" customHeight="1">
      <c r="A78" s="385">
        <v>21</v>
      </c>
      <c r="B78" s="355">
        <v>44658</v>
      </c>
      <c r="C78" s="346"/>
      <c r="D78" s="346" t="s">
        <v>879</v>
      </c>
      <c r="E78" s="285" t="s">
        <v>590</v>
      </c>
      <c r="F78" s="285">
        <v>2870</v>
      </c>
      <c r="G78" s="285">
        <v>2820</v>
      </c>
      <c r="H78" s="330">
        <v>2910</v>
      </c>
      <c r="I78" s="330" t="s">
        <v>910</v>
      </c>
      <c r="J78" s="342" t="s">
        <v>632</v>
      </c>
      <c r="K78" s="330">
        <f t="shared" si="72"/>
        <v>40</v>
      </c>
      <c r="L78" s="343">
        <f t="shared" si="73"/>
        <v>509.25000000000006</v>
      </c>
      <c r="M78" s="344">
        <f t="shared" si="74"/>
        <v>9490.75</v>
      </c>
      <c r="N78" s="330">
        <v>250</v>
      </c>
      <c r="O78" s="345" t="s">
        <v>588</v>
      </c>
      <c r="P78" s="355">
        <v>44659</v>
      </c>
      <c r="Q78" s="249"/>
      <c r="R78" s="253" t="s">
        <v>936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314"/>
      <c r="AG78" s="311"/>
      <c r="AH78" s="249"/>
      <c r="AI78" s="249"/>
      <c r="AJ78" s="314"/>
      <c r="AK78" s="314"/>
      <c r="AL78" s="314"/>
    </row>
    <row r="79" spans="1:38" s="247" customFormat="1" ht="13.15" customHeight="1">
      <c r="A79" s="385">
        <v>22</v>
      </c>
      <c r="B79" s="355">
        <v>44659</v>
      </c>
      <c r="C79" s="346"/>
      <c r="D79" s="346" t="s">
        <v>951</v>
      </c>
      <c r="E79" s="285" t="s">
        <v>590</v>
      </c>
      <c r="F79" s="285">
        <v>1161</v>
      </c>
      <c r="G79" s="285">
        <v>1142</v>
      </c>
      <c r="H79" s="330">
        <v>1174.5</v>
      </c>
      <c r="I79" s="330" t="s">
        <v>952</v>
      </c>
      <c r="J79" s="342" t="s">
        <v>925</v>
      </c>
      <c r="K79" s="330">
        <f t="shared" ref="K79:K80" si="75">H79-F79</f>
        <v>13.5</v>
      </c>
      <c r="L79" s="343">
        <f t="shared" ref="L79:L80" si="76">(H79*N79)*0.07%</f>
        <v>575.50500000000011</v>
      </c>
      <c r="M79" s="344">
        <f t="shared" ref="M79:M80" si="77">(K79*N79)-L79</f>
        <v>8874.494999999999</v>
      </c>
      <c r="N79" s="330">
        <v>700</v>
      </c>
      <c r="O79" s="345" t="s">
        <v>588</v>
      </c>
      <c r="P79" s="355">
        <v>44659</v>
      </c>
      <c r="Q79" s="249"/>
      <c r="R79" s="253" t="s">
        <v>936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314"/>
      <c r="AG79" s="311"/>
      <c r="AH79" s="249"/>
      <c r="AI79" s="249"/>
      <c r="AJ79" s="314"/>
      <c r="AK79" s="314"/>
      <c r="AL79" s="314"/>
    </row>
    <row r="80" spans="1:38" s="247" customFormat="1" ht="13.15" customHeight="1">
      <c r="A80" s="391">
        <v>23</v>
      </c>
      <c r="B80" s="401">
        <v>44659</v>
      </c>
      <c r="C80" s="407"/>
      <c r="D80" s="407" t="s">
        <v>953</v>
      </c>
      <c r="E80" s="408" t="s">
        <v>590</v>
      </c>
      <c r="F80" s="408">
        <v>1573</v>
      </c>
      <c r="G80" s="408">
        <v>1535</v>
      </c>
      <c r="H80" s="398">
        <v>1535</v>
      </c>
      <c r="I80" s="398" t="s">
        <v>954</v>
      </c>
      <c r="J80" s="397" t="s">
        <v>948</v>
      </c>
      <c r="K80" s="398">
        <f t="shared" si="75"/>
        <v>-38</v>
      </c>
      <c r="L80" s="399">
        <f t="shared" si="76"/>
        <v>376.07500000000005</v>
      </c>
      <c r="M80" s="400">
        <f t="shared" si="77"/>
        <v>-13676.075000000001</v>
      </c>
      <c r="N80" s="398">
        <v>350</v>
      </c>
      <c r="O80" s="424" t="s">
        <v>600</v>
      </c>
      <c r="P80" s="401">
        <v>44664</v>
      </c>
      <c r="Q80" s="249"/>
      <c r="R80" s="253" t="s">
        <v>936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314"/>
      <c r="AG80" s="311"/>
      <c r="AH80" s="249"/>
      <c r="AI80" s="249"/>
      <c r="AJ80" s="314"/>
      <c r="AK80" s="314"/>
      <c r="AL80" s="314"/>
    </row>
    <row r="81" spans="1:38" s="247" customFormat="1" ht="13.15" customHeight="1">
      <c r="A81" s="391">
        <v>24</v>
      </c>
      <c r="B81" s="401">
        <v>44662</v>
      </c>
      <c r="C81" s="407"/>
      <c r="D81" s="407" t="s">
        <v>886</v>
      </c>
      <c r="E81" s="408" t="s">
        <v>590</v>
      </c>
      <c r="F81" s="408">
        <v>2515</v>
      </c>
      <c r="G81" s="408">
        <v>2465</v>
      </c>
      <c r="H81" s="398">
        <v>2465</v>
      </c>
      <c r="I81" s="398" t="s">
        <v>960</v>
      </c>
      <c r="J81" s="397" t="s">
        <v>980</v>
      </c>
      <c r="K81" s="398">
        <f t="shared" ref="K81:K83" si="78">H81-F81</f>
        <v>-50</v>
      </c>
      <c r="L81" s="399">
        <f t="shared" ref="L81:L82" si="79">(H81*N81)*0.07%</f>
        <v>474.51250000000005</v>
      </c>
      <c r="M81" s="400">
        <f t="shared" ref="M81:M82" si="80">(K81*N81)-L81</f>
        <v>-14224.512500000001</v>
      </c>
      <c r="N81" s="398">
        <v>275</v>
      </c>
      <c r="O81" s="424" t="s">
        <v>600</v>
      </c>
      <c r="P81" s="401">
        <v>44663</v>
      </c>
      <c r="Q81" s="249"/>
      <c r="R81" s="253" t="s">
        <v>936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314"/>
      <c r="AG81" s="311"/>
      <c r="AH81" s="249"/>
      <c r="AI81" s="249"/>
      <c r="AJ81" s="314"/>
      <c r="AK81" s="314"/>
      <c r="AL81" s="314"/>
    </row>
    <row r="82" spans="1:38" s="247" customFormat="1" ht="13.15" customHeight="1">
      <c r="A82" s="391">
        <v>25</v>
      </c>
      <c r="B82" s="401">
        <v>44662</v>
      </c>
      <c r="C82" s="407"/>
      <c r="D82" s="407" t="s">
        <v>966</v>
      </c>
      <c r="E82" s="408" t="s">
        <v>590</v>
      </c>
      <c r="F82" s="408">
        <v>1137</v>
      </c>
      <c r="G82" s="408">
        <v>1120</v>
      </c>
      <c r="H82" s="398">
        <v>1120</v>
      </c>
      <c r="I82" s="398" t="s">
        <v>967</v>
      </c>
      <c r="J82" s="397" t="s">
        <v>921</v>
      </c>
      <c r="K82" s="398">
        <f t="shared" si="78"/>
        <v>-17</v>
      </c>
      <c r="L82" s="399">
        <f t="shared" si="79"/>
        <v>548.80000000000007</v>
      </c>
      <c r="M82" s="400">
        <f t="shared" si="80"/>
        <v>-12448.8</v>
      </c>
      <c r="N82" s="398">
        <v>700</v>
      </c>
      <c r="O82" s="450" t="s">
        <v>600</v>
      </c>
      <c r="P82" s="401">
        <v>44663</v>
      </c>
      <c r="Q82" s="249"/>
      <c r="R82" s="253" t="s">
        <v>936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314"/>
      <c r="AG82" s="311"/>
      <c r="AH82" s="249"/>
      <c r="AI82" s="249"/>
      <c r="AJ82" s="314"/>
      <c r="AK82" s="314"/>
      <c r="AL82" s="314"/>
    </row>
    <row r="83" spans="1:38" s="247" customFormat="1" ht="13.15" customHeight="1">
      <c r="A83" s="484">
        <v>26</v>
      </c>
      <c r="B83" s="478">
        <v>44662</v>
      </c>
      <c r="C83" s="407"/>
      <c r="D83" s="407" t="s">
        <v>970</v>
      </c>
      <c r="E83" s="408" t="s">
        <v>590</v>
      </c>
      <c r="F83" s="408">
        <v>269.5</v>
      </c>
      <c r="G83" s="408">
        <v>262</v>
      </c>
      <c r="H83" s="408">
        <v>262</v>
      </c>
      <c r="I83" s="408">
        <v>280</v>
      </c>
      <c r="J83" s="486" t="s">
        <v>1053</v>
      </c>
      <c r="K83" s="408">
        <f t="shared" si="78"/>
        <v>-7.5</v>
      </c>
      <c r="L83" s="457">
        <v>400</v>
      </c>
      <c r="M83" s="488">
        <f>(-3.65*3200)-500</f>
        <v>-12180</v>
      </c>
      <c r="N83" s="490">
        <v>3200</v>
      </c>
      <c r="O83" s="492" t="s">
        <v>600</v>
      </c>
      <c r="P83" s="478">
        <v>44671</v>
      </c>
      <c r="Q83" s="249"/>
      <c r="R83" s="253" t="s">
        <v>589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314"/>
      <c r="AG83" s="311"/>
      <c r="AH83" s="249"/>
      <c r="AI83" s="249"/>
      <c r="AJ83" s="314"/>
      <c r="AK83" s="314"/>
      <c r="AL83" s="314"/>
    </row>
    <row r="84" spans="1:38" s="247" customFormat="1" ht="13.15" customHeight="1">
      <c r="A84" s="485"/>
      <c r="B84" s="479"/>
      <c r="C84" s="407"/>
      <c r="D84" s="407" t="s">
        <v>971</v>
      </c>
      <c r="E84" s="408" t="s">
        <v>899</v>
      </c>
      <c r="F84" s="408">
        <v>4.8499999999999996</v>
      </c>
      <c r="G84" s="408"/>
      <c r="H84" s="408">
        <v>1</v>
      </c>
      <c r="I84" s="408"/>
      <c r="J84" s="487"/>
      <c r="K84" s="408">
        <f>F84-H84</f>
        <v>3.8499999999999996</v>
      </c>
      <c r="L84" s="457">
        <v>100</v>
      </c>
      <c r="M84" s="489"/>
      <c r="N84" s="491"/>
      <c r="O84" s="492"/>
      <c r="P84" s="479"/>
      <c r="Q84" s="249"/>
      <c r="R84" s="253" t="s">
        <v>589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314"/>
      <c r="AG84" s="311"/>
      <c r="AH84" s="249"/>
      <c r="AI84" s="249"/>
      <c r="AJ84" s="314"/>
      <c r="AK84" s="314"/>
      <c r="AL84" s="314"/>
    </row>
    <row r="85" spans="1:38" s="247" customFormat="1" ht="13.15" customHeight="1">
      <c r="A85" s="433">
        <v>27</v>
      </c>
      <c r="B85" s="355">
        <v>44663</v>
      </c>
      <c r="C85" s="346"/>
      <c r="D85" s="346" t="s">
        <v>981</v>
      </c>
      <c r="E85" s="285" t="s">
        <v>590</v>
      </c>
      <c r="F85" s="285">
        <v>2600</v>
      </c>
      <c r="G85" s="285">
        <v>2550</v>
      </c>
      <c r="H85" s="330">
        <v>2610</v>
      </c>
      <c r="I85" s="330" t="s">
        <v>982</v>
      </c>
      <c r="J85" s="342" t="s">
        <v>1033</v>
      </c>
      <c r="K85" s="330">
        <f t="shared" ref="K85" si="81">H85-F85</f>
        <v>10</v>
      </c>
      <c r="L85" s="343">
        <f t="shared" ref="L85" si="82">(H85*N85)*0.07%</f>
        <v>456.75000000000006</v>
      </c>
      <c r="M85" s="344">
        <f t="shared" ref="M85" si="83">(K85*N85)-L85</f>
        <v>2043.25</v>
      </c>
      <c r="N85" s="330">
        <v>250</v>
      </c>
      <c r="O85" s="345" t="s">
        <v>588</v>
      </c>
      <c r="P85" s="355">
        <v>44670</v>
      </c>
      <c r="Q85" s="249"/>
      <c r="R85" s="253" t="s">
        <v>589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314"/>
      <c r="AG85" s="311"/>
      <c r="AH85" s="249"/>
      <c r="AI85" s="249"/>
      <c r="AJ85" s="314"/>
      <c r="AK85" s="314"/>
      <c r="AL85" s="314"/>
    </row>
    <row r="86" spans="1:38" s="247" customFormat="1" ht="13.15" customHeight="1">
      <c r="A86" s="433">
        <v>28</v>
      </c>
      <c r="B86" s="355">
        <v>44663</v>
      </c>
      <c r="C86" s="346"/>
      <c r="D86" s="346" t="s">
        <v>880</v>
      </c>
      <c r="E86" s="285" t="s">
        <v>590</v>
      </c>
      <c r="F86" s="285">
        <v>17575</v>
      </c>
      <c r="G86" s="285">
        <v>17420</v>
      </c>
      <c r="H86" s="330">
        <v>17645</v>
      </c>
      <c r="I86" s="330" t="s">
        <v>984</v>
      </c>
      <c r="J86" s="342" t="s">
        <v>771</v>
      </c>
      <c r="K86" s="330">
        <f t="shared" ref="K86" si="84">H86-F86</f>
        <v>70</v>
      </c>
      <c r="L86" s="343">
        <f t="shared" ref="L86" si="85">(H86*N86)*0.07%</f>
        <v>617.57500000000005</v>
      </c>
      <c r="M86" s="344">
        <f t="shared" ref="M86" si="86">(K86*N86)-L86</f>
        <v>2882.4250000000002</v>
      </c>
      <c r="N86" s="330">
        <v>50</v>
      </c>
      <c r="O86" s="345" t="s">
        <v>588</v>
      </c>
      <c r="P86" s="355">
        <v>44664</v>
      </c>
      <c r="Q86" s="249"/>
      <c r="R86" s="253" t="s">
        <v>589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314"/>
      <c r="AG86" s="311"/>
      <c r="AH86" s="249"/>
      <c r="AI86" s="249"/>
      <c r="AJ86" s="314"/>
      <c r="AK86" s="314"/>
      <c r="AL86" s="314"/>
    </row>
    <row r="87" spans="1:38" s="247" customFormat="1" ht="13.15" customHeight="1">
      <c r="A87" s="434">
        <v>29</v>
      </c>
      <c r="B87" s="435">
        <v>44664</v>
      </c>
      <c r="C87" s="436"/>
      <c r="D87" s="436" t="s">
        <v>880</v>
      </c>
      <c r="E87" s="437" t="s">
        <v>590</v>
      </c>
      <c r="F87" s="437">
        <v>17530</v>
      </c>
      <c r="G87" s="437">
        <v>17400</v>
      </c>
      <c r="H87" s="438">
        <v>17535</v>
      </c>
      <c r="I87" s="438">
        <v>17800</v>
      </c>
      <c r="J87" s="439" t="s">
        <v>1001</v>
      </c>
      <c r="K87" s="438">
        <f t="shared" ref="K87:K90" si="87">H87-F87</f>
        <v>5</v>
      </c>
      <c r="L87" s="440">
        <f t="shared" ref="L87:L90" si="88">(H87*N87)*0.07%</f>
        <v>613.72500000000014</v>
      </c>
      <c r="M87" s="441">
        <f t="shared" ref="M87:M90" si="89">(K87*N87)-L87</f>
        <v>-363.72500000000014</v>
      </c>
      <c r="N87" s="438">
        <v>50</v>
      </c>
      <c r="O87" s="442" t="s">
        <v>710</v>
      </c>
      <c r="P87" s="435">
        <v>44664</v>
      </c>
      <c r="Q87" s="249"/>
      <c r="R87" s="253" t="s">
        <v>589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314"/>
      <c r="AG87" s="311"/>
      <c r="AH87" s="249"/>
      <c r="AI87" s="249"/>
      <c r="AJ87" s="314"/>
      <c r="AK87" s="314"/>
      <c r="AL87" s="314"/>
    </row>
    <row r="88" spans="1:38" s="247" customFormat="1" ht="13.15" customHeight="1">
      <c r="A88" s="356">
        <v>30</v>
      </c>
      <c r="B88" s="355">
        <v>44669</v>
      </c>
      <c r="C88" s="346"/>
      <c r="D88" s="346" t="s">
        <v>879</v>
      </c>
      <c r="E88" s="285" t="s">
        <v>590</v>
      </c>
      <c r="F88" s="285">
        <v>2905</v>
      </c>
      <c r="G88" s="285">
        <v>2850</v>
      </c>
      <c r="H88" s="330">
        <v>2950</v>
      </c>
      <c r="I88" s="330" t="s">
        <v>1016</v>
      </c>
      <c r="J88" s="342" t="s">
        <v>1019</v>
      </c>
      <c r="K88" s="330">
        <f t="shared" si="87"/>
        <v>45</v>
      </c>
      <c r="L88" s="343">
        <f t="shared" si="88"/>
        <v>516.25000000000011</v>
      </c>
      <c r="M88" s="344">
        <f t="shared" si="89"/>
        <v>10733.75</v>
      </c>
      <c r="N88" s="330">
        <v>250</v>
      </c>
      <c r="O88" s="345" t="s">
        <v>588</v>
      </c>
      <c r="P88" s="355">
        <v>44669</v>
      </c>
      <c r="Q88" s="249"/>
      <c r="R88" s="253" t="s">
        <v>936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314"/>
      <c r="AG88" s="311"/>
      <c r="AH88" s="249"/>
      <c r="AI88" s="249"/>
      <c r="AJ88" s="314"/>
      <c r="AK88" s="314"/>
      <c r="AL88" s="314"/>
    </row>
    <row r="89" spans="1:38" s="247" customFormat="1" ht="13.15" customHeight="1">
      <c r="A89" s="356">
        <v>31</v>
      </c>
      <c r="B89" s="355">
        <v>44669</v>
      </c>
      <c r="C89" s="346"/>
      <c r="D89" s="346" t="s">
        <v>1015</v>
      </c>
      <c r="E89" s="285" t="s">
        <v>590</v>
      </c>
      <c r="F89" s="285">
        <v>114.5</v>
      </c>
      <c r="G89" s="285">
        <v>111</v>
      </c>
      <c r="H89" s="330">
        <v>116.7</v>
      </c>
      <c r="I89" s="330" t="s">
        <v>1017</v>
      </c>
      <c r="J89" s="342" t="s">
        <v>1020</v>
      </c>
      <c r="K89" s="330">
        <f t="shared" si="87"/>
        <v>2.2000000000000028</v>
      </c>
      <c r="L89" s="343">
        <f t="shared" si="88"/>
        <v>359.43600000000004</v>
      </c>
      <c r="M89" s="344">
        <f t="shared" si="89"/>
        <v>9320.564000000013</v>
      </c>
      <c r="N89" s="330">
        <v>4400</v>
      </c>
      <c r="O89" s="345" t="s">
        <v>588</v>
      </c>
      <c r="P89" s="355">
        <v>44669</v>
      </c>
      <c r="Q89" s="249"/>
      <c r="R89" s="253" t="s">
        <v>936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314"/>
      <c r="AG89" s="311"/>
      <c r="AH89" s="249"/>
      <c r="AI89" s="249"/>
      <c r="AJ89" s="314"/>
      <c r="AK89" s="314"/>
      <c r="AL89" s="314"/>
    </row>
    <row r="90" spans="1:38" s="247" customFormat="1" ht="13.15" customHeight="1">
      <c r="A90" s="452">
        <v>32</v>
      </c>
      <c r="B90" s="401">
        <v>44669</v>
      </c>
      <c r="C90" s="407"/>
      <c r="D90" s="407" t="s">
        <v>888</v>
      </c>
      <c r="E90" s="408" t="s">
        <v>590</v>
      </c>
      <c r="F90" s="408">
        <v>2205</v>
      </c>
      <c r="G90" s="408">
        <v>2150</v>
      </c>
      <c r="H90" s="398">
        <v>2150</v>
      </c>
      <c r="I90" s="398" t="s">
        <v>1018</v>
      </c>
      <c r="J90" s="397" t="s">
        <v>1029</v>
      </c>
      <c r="K90" s="398">
        <f t="shared" si="87"/>
        <v>-55</v>
      </c>
      <c r="L90" s="399">
        <f t="shared" si="88"/>
        <v>376.25000000000006</v>
      </c>
      <c r="M90" s="400">
        <f t="shared" si="89"/>
        <v>-14126.25</v>
      </c>
      <c r="N90" s="398">
        <v>250</v>
      </c>
      <c r="O90" s="424" t="s">
        <v>600</v>
      </c>
      <c r="P90" s="401">
        <v>44670</v>
      </c>
      <c r="Q90" s="249"/>
      <c r="R90" s="253" t="s">
        <v>936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314"/>
      <c r="AG90" s="311"/>
      <c r="AH90" s="249"/>
      <c r="AI90" s="249"/>
      <c r="AJ90" s="314"/>
      <c r="AK90" s="314"/>
      <c r="AL90" s="314"/>
    </row>
    <row r="91" spans="1:38" s="247" customFormat="1" ht="13.15" customHeight="1">
      <c r="A91" s="452">
        <v>33</v>
      </c>
      <c r="B91" s="401">
        <v>44670</v>
      </c>
      <c r="C91" s="407"/>
      <c r="D91" s="407" t="s">
        <v>1015</v>
      </c>
      <c r="E91" s="408" t="s">
        <v>590</v>
      </c>
      <c r="F91" s="408">
        <v>114</v>
      </c>
      <c r="G91" s="408">
        <v>111</v>
      </c>
      <c r="H91" s="398">
        <v>111</v>
      </c>
      <c r="I91" s="398" t="s">
        <v>1017</v>
      </c>
      <c r="J91" s="397" t="s">
        <v>1028</v>
      </c>
      <c r="K91" s="398">
        <f t="shared" ref="K91" si="90">H91-F91</f>
        <v>-3</v>
      </c>
      <c r="L91" s="399">
        <f t="shared" ref="L91" si="91">(H91*N91)*0.07%</f>
        <v>341.88000000000005</v>
      </c>
      <c r="M91" s="400">
        <f t="shared" ref="M91" si="92">(K91*N91)-L91</f>
        <v>-13541.88</v>
      </c>
      <c r="N91" s="398">
        <v>4400</v>
      </c>
      <c r="O91" s="424" t="s">
        <v>600</v>
      </c>
      <c r="P91" s="401">
        <v>44670</v>
      </c>
      <c r="Q91" s="249"/>
      <c r="R91" s="253" t="s">
        <v>936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314"/>
      <c r="AG91" s="311"/>
      <c r="AH91" s="249"/>
      <c r="AI91" s="249"/>
      <c r="AJ91" s="314"/>
      <c r="AK91" s="314"/>
      <c r="AL91" s="314"/>
    </row>
    <row r="92" spans="1:38" s="247" customFormat="1" ht="13.15" customHeight="1">
      <c r="A92" s="452">
        <v>34</v>
      </c>
      <c r="B92" s="401">
        <v>44670</v>
      </c>
      <c r="C92" s="407"/>
      <c r="D92" s="407" t="s">
        <v>951</v>
      </c>
      <c r="E92" s="408" t="s">
        <v>590</v>
      </c>
      <c r="F92" s="408">
        <v>1099</v>
      </c>
      <c r="G92" s="408">
        <v>1084</v>
      </c>
      <c r="H92" s="398">
        <v>1084</v>
      </c>
      <c r="I92" s="398" t="s">
        <v>1031</v>
      </c>
      <c r="J92" s="397" t="s">
        <v>1032</v>
      </c>
      <c r="K92" s="398">
        <f t="shared" ref="K92" si="93">H92-F92</f>
        <v>-15</v>
      </c>
      <c r="L92" s="399">
        <f t="shared" ref="L92" si="94">(H92*N92)*0.07%</f>
        <v>531.16000000000008</v>
      </c>
      <c r="M92" s="400">
        <f t="shared" ref="M92" si="95">(K92*N92)-L92</f>
        <v>-11031.16</v>
      </c>
      <c r="N92" s="398">
        <v>700</v>
      </c>
      <c r="O92" s="424" t="s">
        <v>600</v>
      </c>
      <c r="P92" s="401">
        <v>44670</v>
      </c>
      <c r="Q92" s="249"/>
      <c r="R92" s="253" t="s">
        <v>589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314"/>
      <c r="AG92" s="311"/>
      <c r="AH92" s="249"/>
      <c r="AI92" s="249"/>
      <c r="AJ92" s="314"/>
      <c r="AK92" s="314"/>
      <c r="AL92" s="314"/>
    </row>
    <row r="93" spans="1:38" s="247" customFormat="1" ht="13.15" customHeight="1">
      <c r="A93" s="452">
        <v>35</v>
      </c>
      <c r="B93" s="401">
        <v>44670</v>
      </c>
      <c r="C93" s="407"/>
      <c r="D93" s="407" t="s">
        <v>886</v>
      </c>
      <c r="E93" s="408" t="s">
        <v>590</v>
      </c>
      <c r="F93" s="408">
        <v>2427.5</v>
      </c>
      <c r="G93" s="408">
        <v>2380</v>
      </c>
      <c r="H93" s="398">
        <v>2380</v>
      </c>
      <c r="I93" s="398" t="s">
        <v>1034</v>
      </c>
      <c r="J93" s="397" t="s">
        <v>1060</v>
      </c>
      <c r="K93" s="398">
        <f t="shared" ref="K93" si="96">H93-F93</f>
        <v>-47.5</v>
      </c>
      <c r="L93" s="399">
        <f t="shared" ref="L93" si="97">(H93*N93)*0.07%</f>
        <v>458.15000000000009</v>
      </c>
      <c r="M93" s="400">
        <f t="shared" ref="M93" si="98">(K93*N93)-L93</f>
        <v>-13520.65</v>
      </c>
      <c r="N93" s="398">
        <v>275</v>
      </c>
      <c r="O93" s="424" t="s">
        <v>600</v>
      </c>
      <c r="P93" s="401">
        <v>44671</v>
      </c>
      <c r="Q93" s="249"/>
      <c r="R93" s="253" t="s">
        <v>936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314"/>
      <c r="AG93" s="311"/>
      <c r="AH93" s="249"/>
      <c r="AI93" s="249"/>
      <c r="AJ93" s="314"/>
      <c r="AK93" s="314"/>
      <c r="AL93" s="314"/>
    </row>
    <row r="94" spans="1:38" s="247" customFormat="1" ht="13.15" customHeight="1">
      <c r="A94" s="443">
        <v>36</v>
      </c>
      <c r="B94" s="248">
        <v>44670</v>
      </c>
      <c r="C94" s="332"/>
      <c r="D94" s="332" t="s">
        <v>879</v>
      </c>
      <c r="E94" s="251" t="s">
        <v>590</v>
      </c>
      <c r="F94" s="251" t="s">
        <v>1035</v>
      </c>
      <c r="G94" s="251">
        <v>2850</v>
      </c>
      <c r="H94" s="252"/>
      <c r="I94" s="252" t="s">
        <v>1016</v>
      </c>
      <c r="J94" s="302" t="s">
        <v>591</v>
      </c>
      <c r="K94" s="252"/>
      <c r="L94" s="283"/>
      <c r="M94" s="284"/>
      <c r="N94" s="252"/>
      <c r="O94" s="348"/>
      <c r="P94" s="248"/>
      <c r="Q94" s="249"/>
      <c r="R94" s="253" t="s">
        <v>936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314"/>
      <c r="AG94" s="311"/>
      <c r="AH94" s="249"/>
      <c r="AI94" s="249"/>
      <c r="AJ94" s="314"/>
      <c r="AK94" s="314"/>
      <c r="AL94" s="314"/>
    </row>
    <row r="95" spans="1:38" s="247" customFormat="1" ht="13.15" customHeight="1">
      <c r="A95" s="356">
        <v>37</v>
      </c>
      <c r="B95" s="355">
        <v>44671</v>
      </c>
      <c r="C95" s="346"/>
      <c r="D95" s="346" t="s">
        <v>1054</v>
      </c>
      <c r="E95" s="285" t="s">
        <v>590</v>
      </c>
      <c r="F95" s="285">
        <v>374</v>
      </c>
      <c r="G95" s="285">
        <v>363</v>
      </c>
      <c r="H95" s="330">
        <v>383.5</v>
      </c>
      <c r="I95" s="330" t="s">
        <v>1055</v>
      </c>
      <c r="J95" s="342" t="s">
        <v>958</v>
      </c>
      <c r="K95" s="330">
        <f t="shared" ref="K95" si="99">H95-F95</f>
        <v>9.5</v>
      </c>
      <c r="L95" s="343">
        <f t="shared" ref="L95" si="100">(H95*N95)*0.07%</f>
        <v>295.29500000000002</v>
      </c>
      <c r="M95" s="344">
        <f t="shared" ref="M95" si="101">(K95*N95)-L95</f>
        <v>10154.705</v>
      </c>
      <c r="N95" s="330">
        <v>1100</v>
      </c>
      <c r="O95" s="345" t="s">
        <v>588</v>
      </c>
      <c r="P95" s="355">
        <v>44671</v>
      </c>
      <c r="Q95" s="249"/>
      <c r="R95" s="253" t="s">
        <v>936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314"/>
      <c r="AG95" s="311"/>
      <c r="AH95" s="249"/>
      <c r="AI95" s="249"/>
      <c r="AJ95" s="314"/>
      <c r="AK95" s="314"/>
      <c r="AL95" s="314"/>
    </row>
    <row r="96" spans="1:38" s="247" customFormat="1" ht="13.15" customHeight="1">
      <c r="A96" s="443">
        <v>38</v>
      </c>
      <c r="B96" s="248">
        <v>44671</v>
      </c>
      <c r="C96" s="332"/>
      <c r="D96" s="332" t="s">
        <v>877</v>
      </c>
      <c r="E96" s="251" t="s">
        <v>590</v>
      </c>
      <c r="F96" s="251" t="s">
        <v>1056</v>
      </c>
      <c r="G96" s="251">
        <v>733</v>
      </c>
      <c r="H96" s="252"/>
      <c r="I96" s="252" t="s">
        <v>1057</v>
      </c>
      <c r="J96" s="302" t="s">
        <v>591</v>
      </c>
      <c r="K96" s="252"/>
      <c r="L96" s="283"/>
      <c r="M96" s="284"/>
      <c r="N96" s="252"/>
      <c r="O96" s="348"/>
      <c r="P96" s="248"/>
      <c r="Q96" s="249"/>
      <c r="R96" s="253" t="s">
        <v>589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314"/>
      <c r="AG96" s="311"/>
      <c r="AH96" s="249"/>
      <c r="AI96" s="249"/>
      <c r="AJ96" s="314"/>
      <c r="AK96" s="314"/>
      <c r="AL96" s="314"/>
    </row>
    <row r="97" spans="1:38" s="247" customFormat="1" ht="13.15" customHeight="1">
      <c r="A97" s="356">
        <v>39</v>
      </c>
      <c r="B97" s="355">
        <v>44671</v>
      </c>
      <c r="C97" s="346"/>
      <c r="D97" s="346" t="s">
        <v>1058</v>
      </c>
      <c r="E97" s="285" t="s">
        <v>590</v>
      </c>
      <c r="F97" s="285">
        <v>508.5</v>
      </c>
      <c r="G97" s="285">
        <v>500</v>
      </c>
      <c r="H97" s="330">
        <v>514.5</v>
      </c>
      <c r="I97" s="330" t="s">
        <v>1059</v>
      </c>
      <c r="J97" s="342" t="s">
        <v>1113</v>
      </c>
      <c r="K97" s="330">
        <f t="shared" ref="K97:K98" si="102">H97-F97</f>
        <v>6</v>
      </c>
      <c r="L97" s="343">
        <f t="shared" ref="L97:L98" si="103">(H97*N97)*0.07%</f>
        <v>540.22500000000002</v>
      </c>
      <c r="M97" s="344">
        <f t="shared" ref="M97:M98" si="104">(K97*N97)-L97</f>
        <v>8459.7749999999996</v>
      </c>
      <c r="N97" s="330">
        <v>1500</v>
      </c>
      <c r="O97" s="345" t="s">
        <v>588</v>
      </c>
      <c r="P97" s="355">
        <v>44672</v>
      </c>
      <c r="Q97" s="249"/>
      <c r="R97" s="253" t="s">
        <v>589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314"/>
      <c r="AG97" s="311"/>
      <c r="AH97" s="249"/>
      <c r="AI97" s="249"/>
      <c r="AJ97" s="314"/>
      <c r="AK97" s="314"/>
      <c r="AL97" s="314"/>
    </row>
    <row r="98" spans="1:38" s="247" customFormat="1" ht="13.15" customHeight="1">
      <c r="A98" s="356">
        <v>40</v>
      </c>
      <c r="B98" s="355">
        <v>44672</v>
      </c>
      <c r="C98" s="346"/>
      <c r="D98" s="346" t="s">
        <v>1099</v>
      </c>
      <c r="E98" s="285" t="s">
        <v>590</v>
      </c>
      <c r="F98" s="285">
        <v>757</v>
      </c>
      <c r="G98" s="285">
        <v>748</v>
      </c>
      <c r="H98" s="330">
        <v>764.5</v>
      </c>
      <c r="I98" s="330" t="s">
        <v>1100</v>
      </c>
      <c r="J98" s="342" t="s">
        <v>1114</v>
      </c>
      <c r="K98" s="330">
        <f t="shared" si="102"/>
        <v>7.5</v>
      </c>
      <c r="L98" s="343">
        <f t="shared" si="103"/>
        <v>735.83125000000007</v>
      </c>
      <c r="M98" s="344">
        <f t="shared" si="104"/>
        <v>9576.6687500000007</v>
      </c>
      <c r="N98" s="330">
        <v>1375</v>
      </c>
      <c r="O98" s="345" t="s">
        <v>588</v>
      </c>
      <c r="P98" s="355">
        <v>44672</v>
      </c>
      <c r="Q98" s="249"/>
      <c r="R98" s="253" t="s">
        <v>589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314"/>
      <c r="AG98" s="311"/>
      <c r="AH98" s="249"/>
      <c r="AI98" s="249"/>
      <c r="AJ98" s="314"/>
      <c r="AK98" s="314"/>
      <c r="AL98" s="314"/>
    </row>
    <row r="99" spans="1:38" s="247" customFormat="1" ht="13.15" customHeight="1">
      <c r="A99" s="443">
        <v>41</v>
      </c>
      <c r="B99" s="248">
        <v>44672</v>
      </c>
      <c r="C99" s="332"/>
      <c r="D99" s="332" t="s">
        <v>886</v>
      </c>
      <c r="E99" s="251" t="s">
        <v>590</v>
      </c>
      <c r="F99" s="251" t="s">
        <v>1102</v>
      </c>
      <c r="G99" s="251">
        <v>2345</v>
      </c>
      <c r="H99" s="252"/>
      <c r="I99" s="252" t="s">
        <v>1103</v>
      </c>
      <c r="J99" s="302" t="s">
        <v>591</v>
      </c>
      <c r="K99" s="252"/>
      <c r="L99" s="283"/>
      <c r="M99" s="284"/>
      <c r="N99" s="252"/>
      <c r="O99" s="348"/>
      <c r="P99" s="248"/>
      <c r="Q99" s="249"/>
      <c r="R99" s="253" t="s">
        <v>589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314"/>
      <c r="AG99" s="311"/>
      <c r="AH99" s="249"/>
      <c r="AI99" s="249"/>
      <c r="AJ99" s="314"/>
      <c r="AK99" s="314"/>
      <c r="AL99" s="314"/>
    </row>
    <row r="100" spans="1:38" s="247" customFormat="1" ht="13.15" customHeight="1">
      <c r="A100" s="443">
        <v>42</v>
      </c>
      <c r="B100" s="248">
        <v>44672</v>
      </c>
      <c r="C100" s="332"/>
      <c r="D100" s="332" t="s">
        <v>1054</v>
      </c>
      <c r="E100" s="251" t="s">
        <v>590</v>
      </c>
      <c r="F100" s="251" t="s">
        <v>1107</v>
      </c>
      <c r="G100" s="251">
        <v>371</v>
      </c>
      <c r="H100" s="252"/>
      <c r="I100" s="252" t="s">
        <v>1108</v>
      </c>
      <c r="J100" s="302" t="s">
        <v>591</v>
      </c>
      <c r="K100" s="252"/>
      <c r="L100" s="283"/>
      <c r="M100" s="284"/>
      <c r="N100" s="252"/>
      <c r="O100" s="348"/>
      <c r="P100" s="248"/>
      <c r="Q100" s="249"/>
      <c r="R100" s="253" t="s">
        <v>936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314"/>
      <c r="AG100" s="311"/>
      <c r="AH100" s="249"/>
      <c r="AI100" s="249"/>
      <c r="AJ100" s="314"/>
      <c r="AK100" s="314"/>
      <c r="AL100" s="314"/>
    </row>
    <row r="101" spans="1:38" s="247" customFormat="1" ht="13.15" customHeight="1">
      <c r="A101" s="443"/>
      <c r="B101" s="248"/>
      <c r="C101" s="332"/>
      <c r="D101" s="332"/>
      <c r="E101" s="251"/>
      <c r="F101" s="251"/>
      <c r="G101" s="251"/>
      <c r="H101" s="252"/>
      <c r="I101" s="252"/>
      <c r="J101" s="302"/>
      <c r="K101" s="252"/>
      <c r="L101" s="283"/>
      <c r="M101" s="284"/>
      <c r="N101" s="252"/>
      <c r="O101" s="348"/>
      <c r="P101" s="248"/>
      <c r="Q101" s="249"/>
      <c r="R101" s="253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314"/>
      <c r="AG101" s="311"/>
      <c r="AH101" s="249"/>
      <c r="AI101" s="249"/>
      <c r="AJ101" s="314"/>
      <c r="AK101" s="314"/>
      <c r="AL101" s="314"/>
    </row>
    <row r="102" spans="1:38" s="247" customFormat="1" ht="13.15" customHeight="1">
      <c r="A102" s="443"/>
      <c r="B102" s="248"/>
      <c r="C102" s="332"/>
      <c r="D102" s="332"/>
      <c r="E102" s="251"/>
      <c r="F102" s="251"/>
      <c r="G102" s="251"/>
      <c r="H102" s="252"/>
      <c r="I102" s="252"/>
      <c r="J102" s="302"/>
      <c r="K102" s="252"/>
      <c r="L102" s="283"/>
      <c r="M102" s="284"/>
      <c r="N102" s="252"/>
      <c r="O102" s="348"/>
      <c r="P102" s="248"/>
      <c r="Q102" s="249"/>
      <c r="R102" s="253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314"/>
      <c r="AG102" s="311"/>
      <c r="AH102" s="249"/>
      <c r="AI102" s="249"/>
      <c r="AJ102" s="314"/>
      <c r="AK102" s="314"/>
      <c r="AL102" s="314"/>
    </row>
    <row r="103" spans="1:38" s="247" customFormat="1" ht="13.15" customHeight="1">
      <c r="A103" s="251"/>
      <c r="B103" s="248"/>
      <c r="C103" s="332"/>
      <c r="D103" s="332"/>
      <c r="E103" s="251"/>
      <c r="F103" s="251"/>
      <c r="G103" s="251"/>
      <c r="H103" s="252"/>
      <c r="I103" s="252"/>
      <c r="J103" s="302"/>
      <c r="K103" s="252"/>
      <c r="L103" s="283"/>
      <c r="M103" s="284"/>
      <c r="N103" s="252"/>
      <c r="O103" s="292"/>
      <c r="P103" s="293"/>
      <c r="Q103" s="249"/>
      <c r="R103" s="253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314"/>
      <c r="AG103" s="311"/>
      <c r="AH103" s="249"/>
      <c r="AI103" s="249"/>
      <c r="AJ103" s="314"/>
      <c r="AK103" s="314"/>
      <c r="AL103" s="314"/>
    </row>
    <row r="104" spans="1:38" ht="13.5" customHeight="1">
      <c r="A104" s="107"/>
      <c r="B104" s="108"/>
      <c r="C104" s="142"/>
      <c r="D104" s="150"/>
      <c r="E104" s="151"/>
      <c r="F104" s="107"/>
      <c r="G104" s="107"/>
      <c r="H104" s="107"/>
      <c r="I104" s="143"/>
      <c r="J104" s="143"/>
      <c r="K104" s="143"/>
      <c r="L104" s="143"/>
      <c r="M104" s="143"/>
      <c r="N104" s="143"/>
      <c r="O104" s="143"/>
      <c r="P104" s="143"/>
      <c r="Q104" s="1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2.75" customHeight="1">
      <c r="A105" s="152"/>
      <c r="B105" s="108"/>
      <c r="C105" s="109"/>
      <c r="D105" s="153"/>
      <c r="E105" s="112"/>
      <c r="F105" s="112"/>
      <c r="G105" s="112"/>
      <c r="H105" s="112"/>
      <c r="I105" s="112"/>
      <c r="J105" s="6"/>
      <c r="K105" s="112"/>
      <c r="L105" s="112"/>
      <c r="M105" s="6"/>
      <c r="N105" s="1"/>
      <c r="O105" s="109"/>
      <c r="P105" s="41"/>
      <c r="Q105" s="41"/>
      <c r="R105" s="6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41"/>
      <c r="AG105" s="41"/>
      <c r="AH105" s="41"/>
      <c r="AI105" s="41"/>
      <c r="AJ105" s="41"/>
      <c r="AK105" s="41"/>
      <c r="AL105" s="41"/>
    </row>
    <row r="106" spans="1:38" ht="12.75" customHeight="1">
      <c r="A106" s="154" t="s">
        <v>610</v>
      </c>
      <c r="B106" s="154"/>
      <c r="C106" s="154"/>
      <c r="D106" s="154"/>
      <c r="E106" s="155"/>
      <c r="F106" s="112"/>
      <c r="G106" s="112"/>
      <c r="H106" s="112"/>
      <c r="I106" s="112"/>
      <c r="J106" s="1"/>
      <c r="K106" s="6"/>
      <c r="L106" s="6"/>
      <c r="M106" s="6"/>
      <c r="N106" s="1"/>
      <c r="O106" s="1"/>
      <c r="P106" s="41"/>
      <c r="Q106" s="41"/>
      <c r="R106" s="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41"/>
      <c r="AG106" s="41"/>
      <c r="AH106" s="41"/>
      <c r="AI106" s="41"/>
      <c r="AJ106" s="41"/>
      <c r="AK106" s="41"/>
      <c r="AL106" s="41"/>
    </row>
    <row r="107" spans="1:38" ht="38.25" customHeight="1">
      <c r="A107" s="96" t="s">
        <v>16</v>
      </c>
      <c r="B107" s="96" t="s">
        <v>565</v>
      </c>
      <c r="C107" s="96"/>
      <c r="D107" s="97" t="s">
        <v>576</v>
      </c>
      <c r="E107" s="96" t="s">
        <v>577</v>
      </c>
      <c r="F107" s="96" t="s">
        <v>578</v>
      </c>
      <c r="G107" s="96" t="s">
        <v>598</v>
      </c>
      <c r="H107" s="96" t="s">
        <v>580</v>
      </c>
      <c r="I107" s="96" t="s">
        <v>581</v>
      </c>
      <c r="J107" s="95" t="s">
        <v>582</v>
      </c>
      <c r="K107" s="95" t="s">
        <v>611</v>
      </c>
      <c r="L107" s="98" t="s">
        <v>584</v>
      </c>
      <c r="M107" s="149" t="s">
        <v>607</v>
      </c>
      <c r="N107" s="96" t="s">
        <v>608</v>
      </c>
      <c r="O107" s="96" t="s">
        <v>586</v>
      </c>
      <c r="P107" s="97" t="s">
        <v>587</v>
      </c>
      <c r="Q107" s="41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41"/>
      <c r="AG107" s="41"/>
      <c r="AH107" s="41"/>
      <c r="AI107" s="41"/>
      <c r="AJ107" s="41"/>
      <c r="AK107" s="41"/>
      <c r="AL107" s="41"/>
    </row>
    <row r="108" spans="1:38" s="247" customFormat="1" ht="12.75" customHeight="1">
      <c r="A108" s="391">
        <v>1</v>
      </c>
      <c r="B108" s="392">
        <v>44655</v>
      </c>
      <c r="C108" s="393"/>
      <c r="D108" s="394" t="s">
        <v>896</v>
      </c>
      <c r="E108" s="391" t="s">
        <v>590</v>
      </c>
      <c r="F108" s="391">
        <v>56</v>
      </c>
      <c r="G108" s="391">
        <v>39</v>
      </c>
      <c r="H108" s="395">
        <v>39</v>
      </c>
      <c r="I108" s="396" t="s">
        <v>911</v>
      </c>
      <c r="J108" s="397" t="s">
        <v>921</v>
      </c>
      <c r="K108" s="398">
        <f t="shared" ref="K108" si="105">H108-F108</f>
        <v>-17</v>
      </c>
      <c r="L108" s="399">
        <v>100</v>
      </c>
      <c r="M108" s="400">
        <f t="shared" ref="M108" si="106">(K108*N108)-L108</f>
        <v>-5200</v>
      </c>
      <c r="N108" s="398">
        <v>300</v>
      </c>
      <c r="O108" s="424" t="s">
        <v>600</v>
      </c>
      <c r="P108" s="401">
        <v>44655</v>
      </c>
      <c r="Q108" s="249"/>
      <c r="R108" s="250" t="s">
        <v>936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  <c r="AH108" s="246"/>
      <c r="AI108" s="246"/>
      <c r="AJ108" s="246"/>
      <c r="AK108" s="246"/>
      <c r="AL108" s="246"/>
    </row>
    <row r="109" spans="1:38" s="247" customFormat="1" ht="12.75" customHeight="1">
      <c r="A109" s="385">
        <v>2</v>
      </c>
      <c r="B109" s="386">
        <v>44655</v>
      </c>
      <c r="C109" s="387"/>
      <c r="D109" s="388" t="s">
        <v>897</v>
      </c>
      <c r="E109" s="385" t="s">
        <v>590</v>
      </c>
      <c r="F109" s="385">
        <v>82.5</v>
      </c>
      <c r="G109" s="385">
        <v>35</v>
      </c>
      <c r="H109" s="389">
        <v>102.5</v>
      </c>
      <c r="I109" s="390" t="s">
        <v>898</v>
      </c>
      <c r="J109" s="342" t="s">
        <v>906</v>
      </c>
      <c r="K109" s="330">
        <f t="shared" ref="K109:K110" si="107">H109-F109</f>
        <v>20</v>
      </c>
      <c r="L109" s="343">
        <v>100</v>
      </c>
      <c r="M109" s="344">
        <f t="shared" ref="M109:M110" si="108">(K109*N109)-L109</f>
        <v>900</v>
      </c>
      <c r="N109" s="330">
        <v>50</v>
      </c>
      <c r="O109" s="345" t="s">
        <v>588</v>
      </c>
      <c r="P109" s="355">
        <v>44655</v>
      </c>
      <c r="Q109" s="249"/>
      <c r="R109" s="250" t="s">
        <v>589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6"/>
      <c r="AI109" s="246"/>
      <c r="AJ109" s="246"/>
      <c r="AK109" s="246"/>
      <c r="AL109" s="246"/>
    </row>
    <row r="110" spans="1:38" s="247" customFormat="1" ht="12.75" customHeight="1">
      <c r="A110" s="391">
        <v>3</v>
      </c>
      <c r="B110" s="392">
        <v>44655</v>
      </c>
      <c r="C110" s="393"/>
      <c r="D110" s="394" t="s">
        <v>897</v>
      </c>
      <c r="E110" s="391" t="s">
        <v>590</v>
      </c>
      <c r="F110" s="391">
        <v>77</v>
      </c>
      <c r="G110" s="391">
        <v>35</v>
      </c>
      <c r="H110" s="395">
        <v>54</v>
      </c>
      <c r="I110" s="396" t="s">
        <v>898</v>
      </c>
      <c r="J110" s="397" t="s">
        <v>907</v>
      </c>
      <c r="K110" s="398">
        <f t="shared" si="107"/>
        <v>-23</v>
      </c>
      <c r="L110" s="399">
        <v>100</v>
      </c>
      <c r="M110" s="400">
        <f t="shared" si="108"/>
        <v>-1250</v>
      </c>
      <c r="N110" s="398">
        <v>50</v>
      </c>
      <c r="O110" s="424" t="s">
        <v>600</v>
      </c>
      <c r="P110" s="401">
        <v>44655</v>
      </c>
      <c r="Q110" s="249"/>
      <c r="R110" s="250" t="s">
        <v>589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6"/>
      <c r="AH110" s="246"/>
      <c r="AI110" s="246"/>
      <c r="AJ110" s="246"/>
      <c r="AK110" s="246"/>
      <c r="AL110" s="246"/>
    </row>
    <row r="111" spans="1:38" s="247" customFormat="1" ht="12.75" customHeight="1">
      <c r="A111" s="385">
        <v>4</v>
      </c>
      <c r="B111" s="355">
        <v>44656</v>
      </c>
      <c r="C111" s="387"/>
      <c r="D111" s="388" t="s">
        <v>920</v>
      </c>
      <c r="E111" s="385" t="s">
        <v>590</v>
      </c>
      <c r="F111" s="385">
        <v>290</v>
      </c>
      <c r="G111" s="385">
        <v>170</v>
      </c>
      <c r="H111" s="389">
        <v>375</v>
      </c>
      <c r="I111" s="390" t="s">
        <v>919</v>
      </c>
      <c r="J111" s="342" t="s">
        <v>915</v>
      </c>
      <c r="K111" s="330">
        <f t="shared" ref="K111:K113" si="109">H111-F111</f>
        <v>85</v>
      </c>
      <c r="L111" s="343">
        <v>100</v>
      </c>
      <c r="M111" s="344">
        <f t="shared" ref="M111:M113" si="110">(K111*N111)-L111</f>
        <v>2025</v>
      </c>
      <c r="N111" s="330">
        <v>25</v>
      </c>
      <c r="O111" s="345" t="s">
        <v>588</v>
      </c>
      <c r="P111" s="355">
        <v>44656</v>
      </c>
      <c r="Q111" s="249"/>
      <c r="R111" s="250" t="s">
        <v>589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46"/>
      <c r="AH111" s="246"/>
      <c r="AI111" s="246"/>
      <c r="AJ111" s="246"/>
      <c r="AK111" s="246"/>
      <c r="AL111" s="246"/>
    </row>
    <row r="112" spans="1:38" s="247" customFormat="1" ht="12.75" customHeight="1">
      <c r="A112" s="385">
        <v>5</v>
      </c>
      <c r="B112" s="355">
        <v>44656</v>
      </c>
      <c r="C112" s="387"/>
      <c r="D112" s="388" t="s">
        <v>917</v>
      </c>
      <c r="E112" s="385" t="s">
        <v>590</v>
      </c>
      <c r="F112" s="385">
        <v>245</v>
      </c>
      <c r="G112" s="385">
        <v>130</v>
      </c>
      <c r="H112" s="385">
        <v>305</v>
      </c>
      <c r="I112" s="389" t="s">
        <v>918</v>
      </c>
      <c r="J112" s="342" t="s">
        <v>797</v>
      </c>
      <c r="K112" s="330">
        <f t="shared" si="109"/>
        <v>60</v>
      </c>
      <c r="L112" s="343">
        <v>100</v>
      </c>
      <c r="M112" s="344">
        <f t="shared" si="110"/>
        <v>1400</v>
      </c>
      <c r="N112" s="330">
        <v>25</v>
      </c>
      <c r="O112" s="345" t="s">
        <v>588</v>
      </c>
      <c r="P112" s="355">
        <v>44656</v>
      </c>
      <c r="Q112" s="249"/>
      <c r="R112" s="250" t="s">
        <v>936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  <c r="AJ112" s="246"/>
      <c r="AK112" s="246"/>
      <c r="AL112" s="246"/>
    </row>
    <row r="113" spans="1:38" s="247" customFormat="1" ht="12.75" customHeight="1">
      <c r="A113" s="391">
        <v>6</v>
      </c>
      <c r="B113" s="392">
        <v>44656</v>
      </c>
      <c r="C113" s="393"/>
      <c r="D113" s="394" t="s">
        <v>1037</v>
      </c>
      <c r="E113" s="391" t="s">
        <v>590</v>
      </c>
      <c r="F113" s="391">
        <v>13.5</v>
      </c>
      <c r="G113" s="391">
        <v>5</v>
      </c>
      <c r="H113" s="395">
        <v>5</v>
      </c>
      <c r="I113" s="396" t="s">
        <v>1038</v>
      </c>
      <c r="J113" s="397" t="s">
        <v>907</v>
      </c>
      <c r="K113" s="398">
        <f t="shared" si="109"/>
        <v>-8.5</v>
      </c>
      <c r="L113" s="399">
        <v>100</v>
      </c>
      <c r="M113" s="400">
        <f t="shared" si="110"/>
        <v>-5412.5</v>
      </c>
      <c r="N113" s="398">
        <v>625</v>
      </c>
      <c r="O113" s="424" t="s">
        <v>600</v>
      </c>
      <c r="P113" s="401">
        <v>44655</v>
      </c>
      <c r="Q113" s="249"/>
      <c r="R113" s="250" t="s">
        <v>936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  <c r="AH113" s="246"/>
      <c r="AI113" s="246"/>
      <c r="AJ113" s="246"/>
      <c r="AK113" s="246"/>
      <c r="AL113" s="246"/>
    </row>
    <row r="114" spans="1:38" s="247" customFormat="1" ht="12.75" customHeight="1">
      <c r="A114" s="385">
        <v>7</v>
      </c>
      <c r="B114" s="355">
        <v>44657</v>
      </c>
      <c r="C114" s="387"/>
      <c r="D114" s="388" t="s">
        <v>928</v>
      </c>
      <c r="E114" s="385" t="s">
        <v>590</v>
      </c>
      <c r="F114" s="385">
        <v>94</v>
      </c>
      <c r="G114" s="385">
        <v>45</v>
      </c>
      <c r="H114" s="389">
        <v>114</v>
      </c>
      <c r="I114" s="390" t="s">
        <v>929</v>
      </c>
      <c r="J114" s="342" t="s">
        <v>906</v>
      </c>
      <c r="K114" s="330">
        <f t="shared" ref="K114" si="111">H114-F114</f>
        <v>20</v>
      </c>
      <c r="L114" s="343">
        <v>100</v>
      </c>
      <c r="M114" s="344">
        <f t="shared" ref="M114" si="112">(K114*N114)-L114</f>
        <v>900</v>
      </c>
      <c r="N114" s="330">
        <v>50</v>
      </c>
      <c r="O114" s="345" t="s">
        <v>588</v>
      </c>
      <c r="P114" s="355">
        <v>44657</v>
      </c>
      <c r="Q114" s="249"/>
      <c r="R114" s="250" t="s">
        <v>589</v>
      </c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  <c r="AH114" s="246"/>
      <c r="AI114" s="246"/>
      <c r="AJ114" s="246"/>
      <c r="AK114" s="246"/>
      <c r="AL114" s="246"/>
    </row>
    <row r="115" spans="1:38" s="247" customFormat="1" ht="12.75" customHeight="1">
      <c r="A115" s="385">
        <v>8</v>
      </c>
      <c r="B115" s="355">
        <v>44657</v>
      </c>
      <c r="C115" s="387"/>
      <c r="D115" s="388" t="s">
        <v>930</v>
      </c>
      <c r="E115" s="385" t="s">
        <v>590</v>
      </c>
      <c r="F115" s="385">
        <v>155</v>
      </c>
      <c r="G115" s="385">
        <v>45</v>
      </c>
      <c r="H115" s="389">
        <v>225</v>
      </c>
      <c r="I115" s="390" t="s">
        <v>931</v>
      </c>
      <c r="J115" s="342" t="s">
        <v>771</v>
      </c>
      <c r="K115" s="330">
        <f t="shared" ref="K115:K117" si="113">H115-F115</f>
        <v>70</v>
      </c>
      <c r="L115" s="343">
        <v>100</v>
      </c>
      <c r="M115" s="344">
        <f t="shared" ref="M115:M117" si="114">(K115*N115)-L115</f>
        <v>1650</v>
      </c>
      <c r="N115" s="330">
        <v>25</v>
      </c>
      <c r="O115" s="345" t="s">
        <v>588</v>
      </c>
      <c r="P115" s="355">
        <v>44657</v>
      </c>
      <c r="Q115" s="249"/>
      <c r="R115" s="250" t="s">
        <v>936</v>
      </c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6"/>
      <c r="AI115" s="246"/>
      <c r="AJ115" s="246"/>
      <c r="AK115" s="246"/>
      <c r="AL115" s="246"/>
    </row>
    <row r="116" spans="1:38" s="247" customFormat="1" ht="12.75" customHeight="1">
      <c r="A116" s="391">
        <v>9</v>
      </c>
      <c r="B116" s="401">
        <v>44657</v>
      </c>
      <c r="C116" s="393"/>
      <c r="D116" s="394" t="s">
        <v>928</v>
      </c>
      <c r="E116" s="391" t="s">
        <v>590</v>
      </c>
      <c r="F116" s="391">
        <v>73</v>
      </c>
      <c r="G116" s="391">
        <v>35</v>
      </c>
      <c r="H116" s="395">
        <v>35</v>
      </c>
      <c r="I116" s="396" t="s">
        <v>929</v>
      </c>
      <c r="J116" s="397" t="s">
        <v>948</v>
      </c>
      <c r="K116" s="398">
        <f t="shared" si="113"/>
        <v>-38</v>
      </c>
      <c r="L116" s="399">
        <v>100</v>
      </c>
      <c r="M116" s="400">
        <f t="shared" si="114"/>
        <v>-2000</v>
      </c>
      <c r="N116" s="398">
        <v>50</v>
      </c>
      <c r="O116" s="424" t="s">
        <v>600</v>
      </c>
      <c r="P116" s="401">
        <v>44658</v>
      </c>
      <c r="Q116" s="249"/>
      <c r="R116" s="250" t="s">
        <v>589</v>
      </c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  <c r="AH116" s="246"/>
      <c r="AI116" s="246"/>
      <c r="AJ116" s="246"/>
      <c r="AK116" s="246"/>
      <c r="AL116" s="246"/>
    </row>
    <row r="117" spans="1:38" s="247" customFormat="1" ht="12.75" customHeight="1">
      <c r="A117" s="391">
        <v>10</v>
      </c>
      <c r="B117" s="401">
        <v>44657</v>
      </c>
      <c r="C117" s="393"/>
      <c r="D117" s="394" t="s">
        <v>930</v>
      </c>
      <c r="E117" s="391" t="s">
        <v>590</v>
      </c>
      <c r="F117" s="391">
        <v>145</v>
      </c>
      <c r="G117" s="391">
        <v>45</v>
      </c>
      <c r="H117" s="395">
        <v>45</v>
      </c>
      <c r="I117" s="396" t="s">
        <v>931</v>
      </c>
      <c r="J117" s="397" t="s">
        <v>949</v>
      </c>
      <c r="K117" s="398">
        <f t="shared" si="113"/>
        <v>-100</v>
      </c>
      <c r="L117" s="399">
        <v>100</v>
      </c>
      <c r="M117" s="400">
        <f t="shared" si="114"/>
        <v>-2600</v>
      </c>
      <c r="N117" s="398">
        <v>25</v>
      </c>
      <c r="O117" s="424" t="s">
        <v>600</v>
      </c>
      <c r="P117" s="401">
        <v>44658</v>
      </c>
      <c r="Q117" s="249"/>
      <c r="R117" s="250" t="s">
        <v>936</v>
      </c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  <c r="AJ117" s="246"/>
      <c r="AK117" s="246"/>
      <c r="AL117" s="246"/>
    </row>
    <row r="118" spans="1:38" s="247" customFormat="1" ht="12.75" customHeight="1">
      <c r="A118" s="385">
        <v>11</v>
      </c>
      <c r="B118" s="355">
        <v>44658</v>
      </c>
      <c r="C118" s="387"/>
      <c r="D118" s="388" t="s">
        <v>946</v>
      </c>
      <c r="E118" s="385" t="s">
        <v>590</v>
      </c>
      <c r="F118" s="385">
        <v>62.5</v>
      </c>
      <c r="G118" s="385">
        <v>19</v>
      </c>
      <c r="H118" s="389">
        <v>80</v>
      </c>
      <c r="I118" s="390" t="s">
        <v>947</v>
      </c>
      <c r="J118" s="342" t="s">
        <v>893</v>
      </c>
      <c r="K118" s="330">
        <f t="shared" ref="K118:K122" si="115">H118-F118</f>
        <v>17.5</v>
      </c>
      <c r="L118" s="343">
        <v>100</v>
      </c>
      <c r="M118" s="344">
        <f t="shared" ref="M118:M121" si="116">(K118*N118)-L118</f>
        <v>775</v>
      </c>
      <c r="N118" s="330">
        <v>50</v>
      </c>
      <c r="O118" s="345" t="s">
        <v>588</v>
      </c>
      <c r="P118" s="355">
        <v>44659</v>
      </c>
      <c r="Q118" s="249"/>
      <c r="R118" s="250" t="s">
        <v>589</v>
      </c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46"/>
      <c r="AK118" s="246"/>
      <c r="AL118" s="246"/>
    </row>
    <row r="119" spans="1:38" s="247" customFormat="1" ht="12.75" customHeight="1">
      <c r="A119" s="391">
        <v>12</v>
      </c>
      <c r="B119" s="401">
        <v>44662</v>
      </c>
      <c r="C119" s="393"/>
      <c r="D119" s="394" t="s">
        <v>961</v>
      </c>
      <c r="E119" s="391" t="s">
        <v>590</v>
      </c>
      <c r="F119" s="391">
        <v>51.5</v>
      </c>
      <c r="G119" s="391">
        <v>32</v>
      </c>
      <c r="H119" s="395">
        <v>34</v>
      </c>
      <c r="I119" s="396" t="s">
        <v>962</v>
      </c>
      <c r="J119" s="397" t="s">
        <v>975</v>
      </c>
      <c r="K119" s="398">
        <f t="shared" si="115"/>
        <v>-17.5</v>
      </c>
      <c r="L119" s="399">
        <v>100</v>
      </c>
      <c r="M119" s="400">
        <f t="shared" si="116"/>
        <v>-4475</v>
      </c>
      <c r="N119" s="398">
        <v>250</v>
      </c>
      <c r="O119" s="424" t="s">
        <v>600</v>
      </c>
      <c r="P119" s="401">
        <v>44662</v>
      </c>
      <c r="Q119" s="249"/>
      <c r="R119" s="250" t="s">
        <v>589</v>
      </c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  <c r="AJ119" s="246"/>
      <c r="AK119" s="246"/>
      <c r="AL119" s="246"/>
    </row>
    <row r="120" spans="1:38" s="247" customFormat="1" ht="12.75" customHeight="1">
      <c r="A120" s="385">
        <v>13</v>
      </c>
      <c r="B120" s="355">
        <v>44662</v>
      </c>
      <c r="C120" s="387"/>
      <c r="D120" s="388" t="s">
        <v>963</v>
      </c>
      <c r="E120" s="385" t="s">
        <v>590</v>
      </c>
      <c r="F120" s="385">
        <v>71</v>
      </c>
      <c r="G120" s="385">
        <v>35</v>
      </c>
      <c r="H120" s="389">
        <v>91</v>
      </c>
      <c r="I120" s="390" t="s">
        <v>964</v>
      </c>
      <c r="J120" s="342" t="s">
        <v>906</v>
      </c>
      <c r="K120" s="330">
        <f t="shared" si="115"/>
        <v>20</v>
      </c>
      <c r="L120" s="343">
        <v>100</v>
      </c>
      <c r="M120" s="344">
        <f t="shared" si="116"/>
        <v>900</v>
      </c>
      <c r="N120" s="330">
        <v>50</v>
      </c>
      <c r="O120" s="345" t="s">
        <v>588</v>
      </c>
      <c r="P120" s="355">
        <v>44662</v>
      </c>
      <c r="Q120" s="249"/>
      <c r="R120" s="250" t="s">
        <v>589</v>
      </c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  <c r="AJ120" s="246"/>
      <c r="AK120" s="246"/>
      <c r="AL120" s="246"/>
    </row>
    <row r="121" spans="1:38" s="247" customFormat="1" ht="12.75" customHeight="1">
      <c r="A121" s="385">
        <v>14</v>
      </c>
      <c r="B121" s="355">
        <v>44662</v>
      </c>
      <c r="C121" s="387"/>
      <c r="D121" s="388" t="s">
        <v>965</v>
      </c>
      <c r="E121" s="385" t="s">
        <v>590</v>
      </c>
      <c r="F121" s="385">
        <v>255</v>
      </c>
      <c r="G121" s="385">
        <v>175</v>
      </c>
      <c r="H121" s="389">
        <v>305</v>
      </c>
      <c r="I121" s="390" t="s">
        <v>918</v>
      </c>
      <c r="J121" s="342" t="s">
        <v>976</v>
      </c>
      <c r="K121" s="330">
        <f t="shared" si="115"/>
        <v>50</v>
      </c>
      <c r="L121" s="343">
        <v>100</v>
      </c>
      <c r="M121" s="344">
        <f t="shared" si="116"/>
        <v>1150</v>
      </c>
      <c r="N121" s="330">
        <v>25</v>
      </c>
      <c r="O121" s="345" t="s">
        <v>588</v>
      </c>
      <c r="P121" s="355">
        <v>44662</v>
      </c>
      <c r="Q121" s="249"/>
      <c r="R121" s="250" t="s">
        <v>589</v>
      </c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</row>
    <row r="122" spans="1:38" s="247" customFormat="1" ht="12.75" customHeight="1">
      <c r="A122" s="391">
        <v>15</v>
      </c>
      <c r="B122" s="401">
        <v>44662</v>
      </c>
      <c r="C122" s="419"/>
      <c r="D122" s="394" t="s">
        <v>968</v>
      </c>
      <c r="E122" s="391" t="s">
        <v>590</v>
      </c>
      <c r="F122" s="391">
        <v>34.5</v>
      </c>
      <c r="G122" s="391">
        <v>25</v>
      </c>
      <c r="H122" s="391">
        <v>25.5</v>
      </c>
      <c r="I122" s="420" t="s">
        <v>969</v>
      </c>
      <c r="J122" s="397" t="s">
        <v>974</v>
      </c>
      <c r="K122" s="398">
        <f t="shared" si="115"/>
        <v>-9</v>
      </c>
      <c r="L122" s="399">
        <v>100</v>
      </c>
      <c r="M122" s="400">
        <f t="shared" ref="M122" si="117">(K122*N122)-L122</f>
        <v>-5275</v>
      </c>
      <c r="N122" s="398">
        <v>575</v>
      </c>
      <c r="O122" s="424" t="s">
        <v>600</v>
      </c>
      <c r="P122" s="401">
        <v>44662</v>
      </c>
      <c r="Q122" s="249"/>
      <c r="R122" s="250" t="s">
        <v>589</v>
      </c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  <c r="AJ122" s="246"/>
      <c r="AK122" s="246"/>
      <c r="AL122" s="246"/>
    </row>
    <row r="123" spans="1:38" s="247" customFormat="1" ht="12.75" customHeight="1">
      <c r="A123" s="391">
        <v>16</v>
      </c>
      <c r="B123" s="401">
        <v>44662</v>
      </c>
      <c r="C123" s="419"/>
      <c r="D123" s="394" t="s">
        <v>965</v>
      </c>
      <c r="E123" s="391" t="s">
        <v>590</v>
      </c>
      <c r="F123" s="391">
        <v>235</v>
      </c>
      <c r="G123" s="391">
        <v>140</v>
      </c>
      <c r="H123" s="391">
        <v>155</v>
      </c>
      <c r="I123" s="420" t="s">
        <v>918</v>
      </c>
      <c r="J123" s="397" t="s">
        <v>973</v>
      </c>
      <c r="K123" s="398">
        <f t="shared" ref="K123" si="118">H123-F123</f>
        <v>-80</v>
      </c>
      <c r="L123" s="399">
        <v>100</v>
      </c>
      <c r="M123" s="400">
        <f t="shared" ref="M123" si="119">(K123*N123)-L123</f>
        <v>-2100</v>
      </c>
      <c r="N123" s="398">
        <v>25</v>
      </c>
      <c r="O123" s="424" t="s">
        <v>600</v>
      </c>
      <c r="P123" s="401">
        <v>44662</v>
      </c>
      <c r="Q123" s="249"/>
      <c r="R123" s="250" t="s">
        <v>936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</row>
    <row r="124" spans="1:38" s="247" customFormat="1" ht="12.75" customHeight="1">
      <c r="A124" s="391">
        <v>17</v>
      </c>
      <c r="B124" s="401">
        <v>44662</v>
      </c>
      <c r="C124" s="393"/>
      <c r="D124" s="394" t="s">
        <v>972</v>
      </c>
      <c r="E124" s="391" t="s">
        <v>590</v>
      </c>
      <c r="F124" s="391">
        <v>71</v>
      </c>
      <c r="G124" s="391">
        <v>35</v>
      </c>
      <c r="H124" s="395">
        <v>35</v>
      </c>
      <c r="I124" s="396" t="s">
        <v>964</v>
      </c>
      <c r="J124" s="397" t="s">
        <v>991</v>
      </c>
      <c r="K124" s="398">
        <f t="shared" ref="K124:K126" si="120">H124-F124</f>
        <v>-36</v>
      </c>
      <c r="L124" s="399">
        <v>100</v>
      </c>
      <c r="M124" s="400">
        <f t="shared" ref="M124:M126" si="121">(K124*N124)-L124</f>
        <v>-1900</v>
      </c>
      <c r="N124" s="398">
        <v>50</v>
      </c>
      <c r="O124" s="424" t="s">
        <v>600</v>
      </c>
      <c r="P124" s="401">
        <v>44663</v>
      </c>
      <c r="Q124" s="249"/>
      <c r="R124" s="250" t="s">
        <v>589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  <c r="AJ124" s="246"/>
      <c r="AK124" s="246"/>
      <c r="AL124" s="246"/>
    </row>
    <row r="125" spans="1:38" s="247" customFormat="1" ht="12.75" customHeight="1">
      <c r="A125" s="385">
        <v>18</v>
      </c>
      <c r="B125" s="355">
        <v>44663</v>
      </c>
      <c r="C125" s="387"/>
      <c r="D125" s="388" t="s">
        <v>985</v>
      </c>
      <c r="E125" s="385" t="s">
        <v>590</v>
      </c>
      <c r="F125" s="385">
        <v>145</v>
      </c>
      <c r="G125" s="385">
        <v>45</v>
      </c>
      <c r="H125" s="389">
        <v>195</v>
      </c>
      <c r="I125" s="390" t="s">
        <v>986</v>
      </c>
      <c r="J125" s="342" t="s">
        <v>976</v>
      </c>
      <c r="K125" s="330">
        <f t="shared" si="120"/>
        <v>50</v>
      </c>
      <c r="L125" s="343">
        <v>100</v>
      </c>
      <c r="M125" s="344">
        <f t="shared" si="121"/>
        <v>1150</v>
      </c>
      <c r="N125" s="330">
        <v>25</v>
      </c>
      <c r="O125" s="345" t="s">
        <v>588</v>
      </c>
      <c r="P125" s="355">
        <v>44663</v>
      </c>
      <c r="Q125" s="249"/>
      <c r="R125" s="250" t="s">
        <v>936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</row>
    <row r="126" spans="1:38" s="247" customFormat="1" ht="12.75" customHeight="1">
      <c r="A126" s="385">
        <v>19</v>
      </c>
      <c r="B126" s="355">
        <v>44663</v>
      </c>
      <c r="C126" s="387"/>
      <c r="D126" s="388" t="s">
        <v>989</v>
      </c>
      <c r="E126" s="385" t="s">
        <v>590</v>
      </c>
      <c r="F126" s="385">
        <v>48.5</v>
      </c>
      <c r="G126" s="385">
        <v>18</v>
      </c>
      <c r="H126" s="389">
        <v>68.5</v>
      </c>
      <c r="I126" s="390" t="s">
        <v>990</v>
      </c>
      <c r="J126" s="342" t="s">
        <v>906</v>
      </c>
      <c r="K126" s="330">
        <f t="shared" si="120"/>
        <v>20</v>
      </c>
      <c r="L126" s="343">
        <v>100</v>
      </c>
      <c r="M126" s="344">
        <f t="shared" si="121"/>
        <v>900</v>
      </c>
      <c r="N126" s="330">
        <v>50</v>
      </c>
      <c r="O126" s="345" t="s">
        <v>588</v>
      </c>
      <c r="P126" s="355">
        <v>44663</v>
      </c>
      <c r="Q126" s="249"/>
      <c r="R126" s="250" t="s">
        <v>589</v>
      </c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  <c r="AJ126" s="246"/>
      <c r="AK126" s="246"/>
      <c r="AL126" s="246"/>
    </row>
    <row r="127" spans="1:38" s="247" customFormat="1" ht="12.75" customHeight="1">
      <c r="A127" s="385">
        <v>20</v>
      </c>
      <c r="B127" s="355">
        <v>44664</v>
      </c>
      <c r="C127" s="387"/>
      <c r="D127" s="388" t="s">
        <v>996</v>
      </c>
      <c r="E127" s="385" t="s">
        <v>590</v>
      </c>
      <c r="F127" s="385">
        <v>26</v>
      </c>
      <c r="G127" s="385"/>
      <c r="H127" s="389">
        <v>46</v>
      </c>
      <c r="I127" s="390" t="s">
        <v>997</v>
      </c>
      <c r="J127" s="342" t="s">
        <v>906</v>
      </c>
      <c r="K127" s="330">
        <f t="shared" ref="K127:K129" si="122">H127-F127</f>
        <v>20</v>
      </c>
      <c r="L127" s="343">
        <v>100</v>
      </c>
      <c r="M127" s="344">
        <f t="shared" ref="M127:M128" si="123">(K127*N127)-L127</f>
        <v>900</v>
      </c>
      <c r="N127" s="330">
        <v>50</v>
      </c>
      <c r="O127" s="345" t="s">
        <v>588</v>
      </c>
      <c r="P127" s="355">
        <v>44664</v>
      </c>
      <c r="Q127" s="249"/>
      <c r="R127" s="250" t="s">
        <v>936</v>
      </c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  <c r="AJ127" s="246"/>
      <c r="AK127" s="246"/>
      <c r="AL127" s="246"/>
    </row>
    <row r="128" spans="1:38" s="247" customFormat="1" ht="12.75" customHeight="1">
      <c r="A128" s="391">
        <v>21</v>
      </c>
      <c r="B128" s="401">
        <v>44664</v>
      </c>
      <c r="C128" s="419"/>
      <c r="D128" s="394" t="s">
        <v>998</v>
      </c>
      <c r="E128" s="391" t="s">
        <v>590</v>
      </c>
      <c r="F128" s="391">
        <v>29</v>
      </c>
      <c r="G128" s="391">
        <v>0</v>
      </c>
      <c r="H128" s="391">
        <v>0</v>
      </c>
      <c r="I128" s="420" t="s">
        <v>997</v>
      </c>
      <c r="J128" s="397" t="s">
        <v>907</v>
      </c>
      <c r="K128" s="398">
        <f t="shared" si="122"/>
        <v>-29</v>
      </c>
      <c r="L128" s="399">
        <v>100</v>
      </c>
      <c r="M128" s="400">
        <f t="shared" si="123"/>
        <v>-1550</v>
      </c>
      <c r="N128" s="398">
        <v>50</v>
      </c>
      <c r="O128" s="424" t="s">
        <v>600</v>
      </c>
      <c r="P128" s="401">
        <v>44664</v>
      </c>
      <c r="Q128" s="249"/>
      <c r="R128" s="250" t="s">
        <v>936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</row>
    <row r="129" spans="1:38" s="247" customFormat="1" ht="12.75" customHeight="1">
      <c r="A129" s="484">
        <v>22</v>
      </c>
      <c r="B129" s="478">
        <v>44664</v>
      </c>
      <c r="C129" s="393"/>
      <c r="D129" s="394" t="s">
        <v>999</v>
      </c>
      <c r="E129" s="391" t="s">
        <v>590</v>
      </c>
      <c r="F129" s="391">
        <v>360</v>
      </c>
      <c r="G129" s="391">
        <v>170</v>
      </c>
      <c r="H129" s="395">
        <v>170</v>
      </c>
      <c r="I129" s="396" t="s">
        <v>1000</v>
      </c>
      <c r="J129" s="397" t="s">
        <v>1021</v>
      </c>
      <c r="K129" s="398">
        <f t="shared" si="122"/>
        <v>-190</v>
      </c>
      <c r="L129" s="399">
        <v>100</v>
      </c>
      <c r="M129" s="482">
        <f>(130*25-200)</f>
        <v>3050</v>
      </c>
      <c r="N129" s="480">
        <v>25</v>
      </c>
      <c r="O129" s="476" t="s">
        <v>600</v>
      </c>
      <c r="P129" s="478">
        <v>44669</v>
      </c>
      <c r="Q129" s="249"/>
      <c r="R129" s="250" t="s">
        <v>589</v>
      </c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</row>
    <row r="130" spans="1:38" s="247" customFormat="1" ht="12.75" customHeight="1">
      <c r="A130" s="485"/>
      <c r="B130" s="479"/>
      <c r="C130" s="393"/>
      <c r="D130" s="394" t="s">
        <v>1006</v>
      </c>
      <c r="E130" s="391" t="s">
        <v>899</v>
      </c>
      <c r="F130" s="391">
        <v>60</v>
      </c>
      <c r="G130" s="391"/>
      <c r="H130" s="395">
        <v>0</v>
      </c>
      <c r="I130" s="396"/>
      <c r="J130" s="397" t="s">
        <v>797</v>
      </c>
      <c r="K130" s="398">
        <v>60</v>
      </c>
      <c r="L130" s="399">
        <v>100</v>
      </c>
      <c r="M130" s="483"/>
      <c r="N130" s="481"/>
      <c r="O130" s="477"/>
      <c r="P130" s="479"/>
      <c r="Q130" s="249"/>
      <c r="R130" s="250" t="s">
        <v>589</v>
      </c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</row>
    <row r="131" spans="1:38" s="247" customFormat="1" ht="12.75" customHeight="1">
      <c r="A131" s="385">
        <v>23</v>
      </c>
      <c r="B131" s="355">
        <v>44671</v>
      </c>
      <c r="C131" s="387"/>
      <c r="D131" s="388" t="s">
        <v>1061</v>
      </c>
      <c r="E131" s="385" t="s">
        <v>590</v>
      </c>
      <c r="F131" s="385">
        <v>72</v>
      </c>
      <c r="G131" s="385">
        <v>30</v>
      </c>
      <c r="H131" s="389">
        <v>92</v>
      </c>
      <c r="I131" s="390" t="s">
        <v>964</v>
      </c>
      <c r="J131" s="342" t="s">
        <v>906</v>
      </c>
      <c r="K131" s="330">
        <f t="shared" ref="K131:K136" si="124">H131-F131</f>
        <v>20</v>
      </c>
      <c r="L131" s="343">
        <v>100</v>
      </c>
      <c r="M131" s="344">
        <f t="shared" ref="M131:M136" si="125">(K131*N131)-L131</f>
        <v>900</v>
      </c>
      <c r="N131" s="330">
        <v>50</v>
      </c>
      <c r="O131" s="345" t="s">
        <v>588</v>
      </c>
      <c r="P131" s="355">
        <v>44671</v>
      </c>
      <c r="Q131" s="249"/>
      <c r="R131" s="250" t="s">
        <v>936</v>
      </c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  <c r="AJ131" s="246"/>
      <c r="AK131" s="246"/>
      <c r="AL131" s="246"/>
    </row>
    <row r="132" spans="1:38" s="247" customFormat="1" ht="12.75" customHeight="1">
      <c r="A132" s="385">
        <v>24</v>
      </c>
      <c r="B132" s="355">
        <v>44671</v>
      </c>
      <c r="C132" s="387"/>
      <c r="D132" s="388" t="s">
        <v>1061</v>
      </c>
      <c r="E132" s="385" t="s">
        <v>590</v>
      </c>
      <c r="F132" s="385">
        <v>62</v>
      </c>
      <c r="G132" s="385">
        <v>20</v>
      </c>
      <c r="H132" s="389">
        <v>86.5</v>
      </c>
      <c r="I132" s="390" t="s">
        <v>964</v>
      </c>
      <c r="J132" s="342" t="s">
        <v>1065</v>
      </c>
      <c r="K132" s="330">
        <f t="shared" si="124"/>
        <v>24.5</v>
      </c>
      <c r="L132" s="343">
        <v>100</v>
      </c>
      <c r="M132" s="344">
        <f t="shared" si="125"/>
        <v>1125</v>
      </c>
      <c r="N132" s="330">
        <v>50</v>
      </c>
      <c r="O132" s="345" t="s">
        <v>588</v>
      </c>
      <c r="P132" s="355">
        <v>44671</v>
      </c>
      <c r="Q132" s="249"/>
      <c r="R132" s="250" t="s">
        <v>936</v>
      </c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</row>
    <row r="133" spans="1:38" s="247" customFormat="1" ht="12.75" customHeight="1">
      <c r="A133" s="385">
        <v>25</v>
      </c>
      <c r="B133" s="355">
        <v>44671</v>
      </c>
      <c r="C133" s="387"/>
      <c r="D133" s="388" t="s">
        <v>1061</v>
      </c>
      <c r="E133" s="385" t="s">
        <v>590</v>
      </c>
      <c r="F133" s="385">
        <v>52</v>
      </c>
      <c r="G133" s="385">
        <v>15</v>
      </c>
      <c r="H133" s="389">
        <v>78.5</v>
      </c>
      <c r="I133" s="390" t="s">
        <v>1062</v>
      </c>
      <c r="J133" s="342" t="s">
        <v>1066</v>
      </c>
      <c r="K133" s="330">
        <f t="shared" si="124"/>
        <v>26.5</v>
      </c>
      <c r="L133" s="343">
        <v>100</v>
      </c>
      <c r="M133" s="344">
        <f t="shared" si="125"/>
        <v>1225</v>
      </c>
      <c r="N133" s="330">
        <v>50</v>
      </c>
      <c r="O133" s="345" t="s">
        <v>588</v>
      </c>
      <c r="P133" s="355">
        <v>44671</v>
      </c>
      <c r="Q133" s="249"/>
      <c r="R133" s="250" t="s">
        <v>936</v>
      </c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  <c r="AJ133" s="246"/>
      <c r="AK133" s="246"/>
      <c r="AL133" s="246"/>
    </row>
    <row r="134" spans="1:38" s="247" customFormat="1" ht="12.75" customHeight="1">
      <c r="A134" s="385">
        <v>26</v>
      </c>
      <c r="B134" s="355">
        <v>44671</v>
      </c>
      <c r="C134" s="387"/>
      <c r="D134" s="388" t="s">
        <v>1063</v>
      </c>
      <c r="E134" s="385" t="s">
        <v>590</v>
      </c>
      <c r="F134" s="385">
        <v>210</v>
      </c>
      <c r="G134" s="385">
        <v>110</v>
      </c>
      <c r="H134" s="389">
        <v>265</v>
      </c>
      <c r="I134" s="390" t="s">
        <v>1064</v>
      </c>
      <c r="J134" s="342" t="s">
        <v>727</v>
      </c>
      <c r="K134" s="330">
        <f t="shared" si="124"/>
        <v>55</v>
      </c>
      <c r="L134" s="343">
        <v>100</v>
      </c>
      <c r="M134" s="344">
        <f t="shared" si="125"/>
        <v>1275</v>
      </c>
      <c r="N134" s="330">
        <v>25</v>
      </c>
      <c r="O134" s="345" t="s">
        <v>588</v>
      </c>
      <c r="P134" s="355">
        <v>44671</v>
      </c>
      <c r="Q134" s="249"/>
      <c r="R134" s="250" t="s">
        <v>936</v>
      </c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  <c r="AJ134" s="246"/>
      <c r="AK134" s="246"/>
      <c r="AL134" s="246"/>
    </row>
    <row r="135" spans="1:38" s="247" customFormat="1" ht="12.75" customHeight="1">
      <c r="A135" s="385">
        <v>27</v>
      </c>
      <c r="B135" s="355">
        <v>44671</v>
      </c>
      <c r="C135" s="387"/>
      <c r="D135" s="388" t="s">
        <v>1063</v>
      </c>
      <c r="E135" s="385" t="s">
        <v>590</v>
      </c>
      <c r="F135" s="385">
        <v>210</v>
      </c>
      <c r="G135" s="385">
        <v>110</v>
      </c>
      <c r="H135" s="389">
        <v>285</v>
      </c>
      <c r="I135" s="390" t="s">
        <v>1064</v>
      </c>
      <c r="J135" s="342" t="s">
        <v>869</v>
      </c>
      <c r="K135" s="330">
        <f t="shared" si="124"/>
        <v>75</v>
      </c>
      <c r="L135" s="343">
        <v>100</v>
      </c>
      <c r="M135" s="344">
        <f t="shared" si="125"/>
        <v>1775</v>
      </c>
      <c r="N135" s="330">
        <v>25</v>
      </c>
      <c r="O135" s="345" t="s">
        <v>588</v>
      </c>
      <c r="P135" s="355">
        <v>44671</v>
      </c>
      <c r="Q135" s="249"/>
      <c r="R135" s="250" t="s">
        <v>589</v>
      </c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</row>
    <row r="136" spans="1:38" s="247" customFormat="1" ht="12.75" customHeight="1">
      <c r="A136" s="385">
        <v>28</v>
      </c>
      <c r="B136" s="355">
        <v>44671</v>
      </c>
      <c r="C136" s="387"/>
      <c r="D136" s="388" t="s">
        <v>1061</v>
      </c>
      <c r="E136" s="385" t="s">
        <v>590</v>
      </c>
      <c r="F136" s="385">
        <v>46</v>
      </c>
      <c r="G136" s="385">
        <v>10</v>
      </c>
      <c r="H136" s="389">
        <v>62</v>
      </c>
      <c r="I136" s="390" t="s">
        <v>1062</v>
      </c>
      <c r="J136" s="342" t="s">
        <v>993</v>
      </c>
      <c r="K136" s="330">
        <f t="shared" si="124"/>
        <v>16</v>
      </c>
      <c r="L136" s="343">
        <v>100</v>
      </c>
      <c r="M136" s="344">
        <f t="shared" si="125"/>
        <v>700</v>
      </c>
      <c r="N136" s="330">
        <v>50</v>
      </c>
      <c r="O136" s="345" t="s">
        <v>588</v>
      </c>
      <c r="P136" s="355">
        <v>44671</v>
      </c>
      <c r="Q136" s="249"/>
      <c r="R136" s="250" t="s">
        <v>936</v>
      </c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  <c r="AJ136" s="246"/>
      <c r="AK136" s="246"/>
      <c r="AL136" s="246"/>
    </row>
    <row r="137" spans="1:38" s="247" customFormat="1" ht="12.75" customHeight="1">
      <c r="A137" s="385">
        <v>29</v>
      </c>
      <c r="B137" s="355">
        <v>44671</v>
      </c>
      <c r="C137" s="387"/>
      <c r="D137" s="388" t="s">
        <v>1067</v>
      </c>
      <c r="E137" s="385" t="s">
        <v>590</v>
      </c>
      <c r="F137" s="385">
        <v>30</v>
      </c>
      <c r="G137" s="385">
        <v>12</v>
      </c>
      <c r="H137" s="389">
        <v>39</v>
      </c>
      <c r="I137" s="390" t="s">
        <v>1068</v>
      </c>
      <c r="J137" s="342" t="s">
        <v>796</v>
      </c>
      <c r="K137" s="330">
        <f t="shared" ref="K137:K139" si="126">H137-F137</f>
        <v>9</v>
      </c>
      <c r="L137" s="343">
        <v>100</v>
      </c>
      <c r="M137" s="344">
        <f t="shared" ref="M137:M139" si="127">(K137*N137)-L137</f>
        <v>2150</v>
      </c>
      <c r="N137" s="330">
        <v>250</v>
      </c>
      <c r="O137" s="345" t="s">
        <v>588</v>
      </c>
      <c r="P137" s="355">
        <v>44672</v>
      </c>
      <c r="Q137" s="249"/>
      <c r="R137" s="250" t="s">
        <v>589</v>
      </c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  <c r="AJ137" s="246"/>
      <c r="AK137" s="246"/>
      <c r="AL137" s="246"/>
    </row>
    <row r="138" spans="1:38" s="247" customFormat="1" ht="12.75" customHeight="1">
      <c r="A138" s="391">
        <v>30</v>
      </c>
      <c r="B138" s="401">
        <v>44672</v>
      </c>
      <c r="C138" s="393"/>
      <c r="D138" s="394" t="s">
        <v>1109</v>
      </c>
      <c r="E138" s="391" t="s">
        <v>590</v>
      </c>
      <c r="F138" s="391">
        <v>46.5</v>
      </c>
      <c r="G138" s="391">
        <v>10</v>
      </c>
      <c r="H138" s="395">
        <v>10</v>
      </c>
      <c r="I138" s="396" t="s">
        <v>1062</v>
      </c>
      <c r="J138" s="397" t="s">
        <v>1111</v>
      </c>
      <c r="K138" s="398">
        <f t="shared" si="126"/>
        <v>-36.5</v>
      </c>
      <c r="L138" s="399">
        <v>100</v>
      </c>
      <c r="M138" s="400">
        <f t="shared" si="127"/>
        <v>-1925</v>
      </c>
      <c r="N138" s="398">
        <v>50</v>
      </c>
      <c r="O138" s="424" t="s">
        <v>600</v>
      </c>
      <c r="P138" s="401">
        <v>44672</v>
      </c>
      <c r="Q138" s="249"/>
      <c r="R138" s="250" t="s">
        <v>589</v>
      </c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  <c r="AJ138" s="246"/>
      <c r="AK138" s="246"/>
      <c r="AL138" s="246"/>
    </row>
    <row r="139" spans="1:38" s="247" customFormat="1" ht="12.75" customHeight="1">
      <c r="A139" s="458">
        <v>31</v>
      </c>
      <c r="B139" s="435">
        <v>44672</v>
      </c>
      <c r="C139" s="459"/>
      <c r="D139" s="460" t="s">
        <v>1110</v>
      </c>
      <c r="E139" s="458" t="s">
        <v>590</v>
      </c>
      <c r="F139" s="458">
        <v>17</v>
      </c>
      <c r="G139" s="458"/>
      <c r="H139" s="461">
        <v>19</v>
      </c>
      <c r="I139" s="462" t="s">
        <v>997</v>
      </c>
      <c r="J139" s="439" t="s">
        <v>1112</v>
      </c>
      <c r="K139" s="438">
        <f t="shared" si="126"/>
        <v>2</v>
      </c>
      <c r="L139" s="440">
        <v>100</v>
      </c>
      <c r="M139" s="441">
        <f t="shared" si="127"/>
        <v>0</v>
      </c>
      <c r="N139" s="438">
        <v>50</v>
      </c>
      <c r="O139" s="442" t="s">
        <v>710</v>
      </c>
      <c r="P139" s="435">
        <v>44672</v>
      </c>
      <c r="Q139" s="249"/>
      <c r="R139" s="250" t="s">
        <v>589</v>
      </c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  <c r="AJ139" s="246"/>
      <c r="AK139" s="246"/>
      <c r="AL139" s="246"/>
    </row>
    <row r="140" spans="1:38" s="247" customFormat="1" ht="12.75" customHeight="1">
      <c r="A140" s="402"/>
      <c r="B140" s="248"/>
      <c r="C140" s="403"/>
      <c r="D140" s="404"/>
      <c r="E140" s="402"/>
      <c r="F140" s="402"/>
      <c r="G140" s="402"/>
      <c r="H140" s="405"/>
      <c r="I140" s="406"/>
      <c r="J140" s="302"/>
      <c r="K140" s="252"/>
      <c r="L140" s="283"/>
      <c r="M140" s="284"/>
      <c r="N140" s="252"/>
      <c r="O140" s="348"/>
      <c r="P140" s="248"/>
      <c r="Q140" s="249"/>
      <c r="R140" s="250"/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  <c r="AH140" s="246"/>
      <c r="AI140" s="246"/>
      <c r="AJ140" s="246"/>
      <c r="AK140" s="246"/>
      <c r="AL140" s="246"/>
    </row>
    <row r="141" spans="1:38" s="247" customFormat="1" ht="12.75" customHeight="1">
      <c r="A141" s="402"/>
      <c r="B141" s="248"/>
      <c r="C141" s="403"/>
      <c r="D141" s="404"/>
      <c r="E141" s="402"/>
      <c r="F141" s="402"/>
      <c r="G141" s="402"/>
      <c r="H141" s="405"/>
      <c r="I141" s="406"/>
      <c r="J141" s="302"/>
      <c r="K141" s="252"/>
      <c r="L141" s="283"/>
      <c r="M141" s="284"/>
      <c r="N141" s="252"/>
      <c r="O141" s="348"/>
      <c r="P141" s="248"/>
      <c r="Q141" s="249"/>
      <c r="R141" s="250"/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  <c r="AJ141" s="246"/>
      <c r="AK141" s="246"/>
      <c r="AL141" s="246"/>
    </row>
    <row r="142" spans="1:38" s="301" customFormat="1" ht="12.75" customHeight="1">
      <c r="A142" s="383"/>
      <c r="B142" s="383"/>
      <c r="C142" s="383"/>
      <c r="D142" s="383"/>
      <c r="E142" s="383"/>
      <c r="F142" s="378"/>
      <c r="G142" s="383"/>
      <c r="H142" s="383"/>
      <c r="I142" s="383"/>
      <c r="J142" s="383"/>
      <c r="K142" s="379"/>
      <c r="L142" s="380"/>
      <c r="M142" s="381"/>
      <c r="N142" s="379"/>
      <c r="O142" s="382"/>
      <c r="P142" s="384"/>
      <c r="Q142" s="298"/>
      <c r="R142" s="299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300"/>
      <c r="AG142" s="300"/>
      <c r="AH142" s="300"/>
      <c r="AI142" s="300"/>
      <c r="AJ142" s="300"/>
      <c r="AK142" s="300"/>
      <c r="AL142" s="300"/>
    </row>
    <row r="143" spans="1:38" ht="14.25" customHeight="1">
      <c r="A143" s="151"/>
      <c r="B143" s="156"/>
      <c r="C143" s="156"/>
      <c r="D143" s="157"/>
      <c r="E143" s="151"/>
      <c r="F143" s="158"/>
      <c r="G143" s="151"/>
      <c r="H143" s="151"/>
      <c r="I143" s="151"/>
      <c r="J143" s="156"/>
      <c r="K143" s="159"/>
      <c r="L143" s="151"/>
      <c r="M143" s="151"/>
      <c r="N143" s="151"/>
      <c r="O143" s="160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2.75" customHeight="1">
      <c r="A144" s="94" t="s">
        <v>612</v>
      </c>
      <c r="B144" s="161"/>
      <c r="C144" s="161"/>
      <c r="D144" s="162"/>
      <c r="E144" s="135"/>
      <c r="F144" s="6"/>
      <c r="G144" s="6"/>
      <c r="H144" s="136"/>
      <c r="I144" s="163"/>
      <c r="J144" s="1"/>
      <c r="K144" s="6"/>
      <c r="L144" s="6"/>
      <c r="M144" s="6"/>
      <c r="N144" s="1"/>
      <c r="O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38" ht="38.25" customHeight="1">
      <c r="A145" s="95" t="s">
        <v>16</v>
      </c>
      <c r="B145" s="96" t="s">
        <v>565</v>
      </c>
      <c r="C145" s="96"/>
      <c r="D145" s="97" t="s">
        <v>576</v>
      </c>
      <c r="E145" s="96" t="s">
        <v>577</v>
      </c>
      <c r="F145" s="96" t="s">
        <v>578</v>
      </c>
      <c r="G145" s="96" t="s">
        <v>579</v>
      </c>
      <c r="H145" s="96" t="s">
        <v>580</v>
      </c>
      <c r="I145" s="96" t="s">
        <v>581</v>
      </c>
      <c r="J145" s="95" t="s">
        <v>582</v>
      </c>
      <c r="K145" s="139" t="s">
        <v>599</v>
      </c>
      <c r="L145" s="140" t="s">
        <v>584</v>
      </c>
      <c r="M145" s="98" t="s">
        <v>585</v>
      </c>
      <c r="N145" s="96" t="s">
        <v>586</v>
      </c>
      <c r="O145" s="97" t="s">
        <v>587</v>
      </c>
      <c r="P145" s="96" t="s">
        <v>819</v>
      </c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38" s="247" customFormat="1" ht="14.25" customHeight="1">
      <c r="A146" s="271">
        <v>1</v>
      </c>
      <c r="B146" s="272">
        <v>44488</v>
      </c>
      <c r="C146" s="273"/>
      <c r="D146" s="274" t="s">
        <v>137</v>
      </c>
      <c r="E146" s="275" t="s">
        <v>870</v>
      </c>
      <c r="F146" s="276">
        <v>235.25</v>
      </c>
      <c r="G146" s="276">
        <v>198</v>
      </c>
      <c r="H146" s="275"/>
      <c r="I146" s="277" t="s">
        <v>824</v>
      </c>
      <c r="J146" s="278" t="s">
        <v>591</v>
      </c>
      <c r="K146" s="278"/>
      <c r="L146" s="279"/>
      <c r="M146" s="280"/>
      <c r="N146" s="278"/>
      <c r="O146" s="281"/>
      <c r="P146" s="278"/>
      <c r="Q146" s="246"/>
      <c r="R146" s="1" t="s">
        <v>589</v>
      </c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246"/>
      <c r="AG146" s="246"/>
      <c r="AH146" s="246"/>
      <c r="AI146" s="246"/>
      <c r="AJ146" s="246"/>
      <c r="AK146" s="246"/>
      <c r="AL146" s="246"/>
    </row>
    <row r="147" spans="1:38" s="247" customFormat="1" ht="12.75" customHeight="1">
      <c r="A147" s="409">
        <v>2</v>
      </c>
      <c r="B147" s="410">
        <v>44651</v>
      </c>
      <c r="C147" s="411"/>
      <c r="D147" s="412" t="s">
        <v>437</v>
      </c>
      <c r="E147" s="413" t="s">
        <v>590</v>
      </c>
      <c r="F147" s="413">
        <v>379</v>
      </c>
      <c r="G147" s="413">
        <v>348</v>
      </c>
      <c r="H147" s="413">
        <v>406</v>
      </c>
      <c r="I147" s="413" t="s">
        <v>882</v>
      </c>
      <c r="J147" s="370" t="s">
        <v>939</v>
      </c>
      <c r="K147" s="370">
        <f t="shared" ref="K147" si="128">H147-F147</f>
        <v>27</v>
      </c>
      <c r="L147" s="371">
        <f t="shared" ref="L147" si="129">(F147*-0.7)/100</f>
        <v>-2.653</v>
      </c>
      <c r="M147" s="372">
        <f t="shared" ref="M147" si="130">(K147+L147)/F147</f>
        <v>6.4240105540897097E-2</v>
      </c>
      <c r="N147" s="370" t="s">
        <v>588</v>
      </c>
      <c r="O147" s="373">
        <v>44657</v>
      </c>
      <c r="P147" s="370">
        <f>VLOOKUP(D147,'MidCap Intra'!B86:C641,2,0)</f>
        <v>399.75</v>
      </c>
      <c r="Q147" s="246"/>
      <c r="R147" s="246" t="s">
        <v>589</v>
      </c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246"/>
      <c r="AG147" s="246"/>
      <c r="AH147" s="246"/>
      <c r="AI147" s="246"/>
      <c r="AJ147" s="246"/>
      <c r="AK147" s="246"/>
      <c r="AL147" s="246"/>
    </row>
    <row r="148" spans="1:38" s="247" customFormat="1" ht="12.75" customHeight="1">
      <c r="A148" s="414">
        <v>3</v>
      </c>
      <c r="B148" s="415">
        <v>44658</v>
      </c>
      <c r="C148" s="416"/>
      <c r="D148" s="274" t="s">
        <v>415</v>
      </c>
      <c r="E148" s="417" t="s">
        <v>590</v>
      </c>
      <c r="F148" s="417" t="s">
        <v>944</v>
      </c>
      <c r="G148" s="417">
        <v>398</v>
      </c>
      <c r="H148" s="417"/>
      <c r="I148" s="417" t="s">
        <v>945</v>
      </c>
      <c r="J148" s="278" t="s">
        <v>591</v>
      </c>
      <c r="K148" s="278"/>
      <c r="L148" s="279"/>
      <c r="M148" s="280"/>
      <c r="N148" s="278"/>
      <c r="O148" s="281"/>
      <c r="P148" s="278"/>
      <c r="Q148" s="246"/>
      <c r="R148" s="246" t="s">
        <v>589</v>
      </c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246"/>
      <c r="AG148" s="246"/>
      <c r="AH148" s="246"/>
      <c r="AI148" s="246"/>
      <c r="AJ148" s="246"/>
      <c r="AK148" s="246"/>
      <c r="AL148" s="246"/>
    </row>
    <row r="149" spans="1:38" ht="14.25" customHeight="1">
      <c r="A149" s="164"/>
      <c r="B149" s="141"/>
      <c r="C149" s="165"/>
      <c r="D149" s="100"/>
      <c r="E149" s="166"/>
      <c r="F149" s="166"/>
      <c r="G149" s="166"/>
      <c r="H149" s="166"/>
      <c r="I149" s="166"/>
      <c r="J149" s="166"/>
      <c r="K149" s="167"/>
      <c r="L149" s="168"/>
      <c r="M149" s="166"/>
      <c r="N149" s="169"/>
      <c r="O149" s="170"/>
      <c r="P149" s="170"/>
      <c r="R149" s="6"/>
      <c r="S149" s="41"/>
      <c r="T149" s="1"/>
      <c r="U149" s="1"/>
      <c r="V149" s="1"/>
      <c r="W149" s="1"/>
      <c r="X149" s="1"/>
      <c r="Y149" s="1"/>
      <c r="Z149" s="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</row>
    <row r="150" spans="1:38" ht="12.75" customHeight="1">
      <c r="A150" s="119" t="s">
        <v>592</v>
      </c>
      <c r="B150" s="119"/>
      <c r="C150" s="119"/>
      <c r="D150" s="119"/>
      <c r="E150" s="41"/>
      <c r="F150" s="127" t="s">
        <v>594</v>
      </c>
      <c r="G150" s="56"/>
      <c r="H150" s="56"/>
      <c r="I150" s="56"/>
      <c r="J150" s="6"/>
      <c r="K150" s="145"/>
      <c r="L150" s="146"/>
      <c r="M150" s="6"/>
      <c r="N150" s="109"/>
      <c r="O150" s="171"/>
      <c r="P150" s="1"/>
      <c r="Q150" s="1"/>
      <c r="R150" s="6"/>
      <c r="S150" s="1"/>
      <c r="T150" s="1"/>
      <c r="U150" s="1"/>
      <c r="V150" s="1"/>
      <c r="W150" s="1"/>
      <c r="X150" s="1"/>
      <c r="Y150" s="1"/>
    </row>
    <row r="151" spans="1:38" ht="12.75" customHeight="1">
      <c r="A151" s="126" t="s">
        <v>593</v>
      </c>
      <c r="B151" s="119"/>
      <c r="C151" s="119"/>
      <c r="D151" s="119"/>
      <c r="E151" s="6"/>
      <c r="F151" s="127" t="s">
        <v>596</v>
      </c>
      <c r="G151" s="6"/>
      <c r="H151" s="6" t="s">
        <v>815</v>
      </c>
      <c r="I151" s="6"/>
      <c r="J151" s="1"/>
      <c r="K151" s="6"/>
      <c r="L151" s="6"/>
      <c r="M151" s="6"/>
      <c r="N151" s="1"/>
      <c r="O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38" ht="12.75" customHeight="1">
      <c r="A152" s="126"/>
      <c r="B152" s="119"/>
      <c r="C152" s="119"/>
      <c r="D152" s="119"/>
      <c r="E152" s="6"/>
      <c r="F152" s="127"/>
      <c r="G152" s="6"/>
      <c r="H152" s="6"/>
      <c r="I152" s="6"/>
      <c r="J152" s="1"/>
      <c r="K152" s="6"/>
      <c r="L152" s="6"/>
      <c r="M152" s="6"/>
      <c r="N152" s="1"/>
      <c r="O152" s="1"/>
      <c r="Q152" s="1"/>
      <c r="R152" s="56"/>
      <c r="S152" s="1"/>
      <c r="T152" s="1"/>
      <c r="U152" s="1"/>
      <c r="V152" s="1"/>
      <c r="W152" s="1"/>
      <c r="X152" s="1"/>
      <c r="Y152" s="1"/>
      <c r="Z152" s="1"/>
    </row>
    <row r="153" spans="1:38" ht="12.75" customHeight="1">
      <c r="A153" s="1"/>
      <c r="B153" s="134" t="s">
        <v>613</v>
      </c>
      <c r="C153" s="134"/>
      <c r="D153" s="134"/>
      <c r="E153" s="134"/>
      <c r="F153" s="135"/>
      <c r="G153" s="6"/>
      <c r="H153" s="6"/>
      <c r="I153" s="136"/>
      <c r="J153" s="137"/>
      <c r="K153" s="138"/>
      <c r="L153" s="137"/>
      <c r="M153" s="6"/>
      <c r="N153" s="1"/>
      <c r="O153" s="1"/>
      <c r="Q153" s="1"/>
      <c r="R153" s="56"/>
      <c r="S153" s="1"/>
      <c r="T153" s="1"/>
      <c r="U153" s="1"/>
      <c r="V153" s="1"/>
      <c r="W153" s="1"/>
      <c r="X153" s="1"/>
      <c r="Y153" s="1"/>
      <c r="Z153" s="1"/>
    </row>
    <row r="154" spans="1:38" ht="38.25" customHeight="1">
      <c r="A154" s="95" t="s">
        <v>16</v>
      </c>
      <c r="B154" s="96" t="s">
        <v>565</v>
      </c>
      <c r="C154" s="96"/>
      <c r="D154" s="97" t="s">
        <v>576</v>
      </c>
      <c r="E154" s="96" t="s">
        <v>577</v>
      </c>
      <c r="F154" s="96" t="s">
        <v>578</v>
      </c>
      <c r="G154" s="96" t="s">
        <v>598</v>
      </c>
      <c r="H154" s="96" t="s">
        <v>580</v>
      </c>
      <c r="I154" s="96" t="s">
        <v>581</v>
      </c>
      <c r="J154" s="172" t="s">
        <v>582</v>
      </c>
      <c r="K154" s="139" t="s">
        <v>599</v>
      </c>
      <c r="L154" s="149" t="s">
        <v>607</v>
      </c>
      <c r="M154" s="96" t="s">
        <v>608</v>
      </c>
      <c r="N154" s="140" t="s">
        <v>584</v>
      </c>
      <c r="O154" s="98" t="s">
        <v>585</v>
      </c>
      <c r="P154" s="96" t="s">
        <v>586</v>
      </c>
      <c r="Q154" s="97" t="s">
        <v>587</v>
      </c>
      <c r="R154" s="56"/>
      <c r="S154" s="1"/>
      <c r="T154" s="1"/>
      <c r="U154" s="1"/>
      <c r="V154" s="1"/>
      <c r="W154" s="1"/>
      <c r="X154" s="1"/>
      <c r="Y154" s="1"/>
      <c r="Z154" s="1"/>
    </row>
    <row r="155" spans="1:38" ht="14.25" customHeight="1">
      <c r="A155" s="101"/>
      <c r="B155" s="102"/>
      <c r="C155" s="173"/>
      <c r="D155" s="103"/>
      <c r="E155" s="104"/>
      <c r="F155" s="174"/>
      <c r="G155" s="101"/>
      <c r="H155" s="104"/>
      <c r="I155" s="105"/>
      <c r="J155" s="175"/>
      <c r="K155" s="175"/>
      <c r="L155" s="176"/>
      <c r="M155" s="99"/>
      <c r="N155" s="176"/>
      <c r="O155" s="177"/>
      <c r="P155" s="178"/>
      <c r="Q155" s="179"/>
      <c r="R155" s="144"/>
      <c r="S155" s="113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38" ht="14.25" customHeight="1">
      <c r="A156" s="101"/>
      <c r="B156" s="102"/>
      <c r="C156" s="173"/>
      <c r="D156" s="103"/>
      <c r="E156" s="104"/>
      <c r="F156" s="174"/>
      <c r="G156" s="101"/>
      <c r="H156" s="104"/>
      <c r="I156" s="105"/>
      <c r="J156" s="175"/>
      <c r="K156" s="175"/>
      <c r="L156" s="176"/>
      <c r="M156" s="99"/>
      <c r="N156" s="176"/>
      <c r="O156" s="177"/>
      <c r="P156" s="178"/>
      <c r="Q156" s="179"/>
      <c r="R156" s="144"/>
      <c r="S156" s="113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38" ht="14.25" customHeight="1">
      <c r="A157" s="101"/>
      <c r="B157" s="102"/>
      <c r="C157" s="173"/>
      <c r="D157" s="103"/>
      <c r="E157" s="104"/>
      <c r="F157" s="174"/>
      <c r="G157" s="101"/>
      <c r="H157" s="104"/>
      <c r="I157" s="105"/>
      <c r="J157" s="175"/>
      <c r="K157" s="175"/>
      <c r="L157" s="176"/>
      <c r="M157" s="99"/>
      <c r="N157" s="176"/>
      <c r="O157" s="177"/>
      <c r="P157" s="178"/>
      <c r="Q157" s="179"/>
      <c r="R157" s="6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4.25" customHeight="1">
      <c r="A158" s="101"/>
      <c r="B158" s="102"/>
      <c r="C158" s="173"/>
      <c r="D158" s="103"/>
      <c r="E158" s="104"/>
      <c r="F158" s="175"/>
      <c r="G158" s="101"/>
      <c r="H158" s="104"/>
      <c r="I158" s="105"/>
      <c r="J158" s="175"/>
      <c r="K158" s="175"/>
      <c r="L158" s="176"/>
      <c r="M158" s="99"/>
      <c r="N158" s="176"/>
      <c r="O158" s="177"/>
      <c r="P158" s="178"/>
      <c r="Q158" s="179"/>
      <c r="R158" s="6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4.25" customHeight="1">
      <c r="A159" s="101"/>
      <c r="B159" s="102"/>
      <c r="C159" s="173"/>
      <c r="D159" s="103"/>
      <c r="E159" s="104"/>
      <c r="F159" s="175"/>
      <c r="G159" s="101"/>
      <c r="H159" s="104"/>
      <c r="I159" s="105"/>
      <c r="J159" s="175"/>
      <c r="K159" s="175"/>
      <c r="L159" s="176"/>
      <c r="M159" s="99"/>
      <c r="N159" s="176"/>
      <c r="O159" s="177"/>
      <c r="P159" s="178"/>
      <c r="Q159" s="179"/>
      <c r="R159" s="6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4.25" customHeight="1">
      <c r="A160" s="101"/>
      <c r="B160" s="102"/>
      <c r="C160" s="173"/>
      <c r="D160" s="103"/>
      <c r="E160" s="104"/>
      <c r="F160" s="174"/>
      <c r="G160" s="101"/>
      <c r="H160" s="104"/>
      <c r="I160" s="105"/>
      <c r="J160" s="175"/>
      <c r="K160" s="175"/>
      <c r="L160" s="176"/>
      <c r="M160" s="99"/>
      <c r="N160" s="176"/>
      <c r="O160" s="177"/>
      <c r="P160" s="178"/>
      <c r="Q160" s="179"/>
      <c r="R160" s="6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4.25" customHeight="1">
      <c r="A161" s="101"/>
      <c r="B161" s="102"/>
      <c r="C161" s="173"/>
      <c r="D161" s="103"/>
      <c r="E161" s="104"/>
      <c r="F161" s="174"/>
      <c r="G161" s="101"/>
      <c r="H161" s="104"/>
      <c r="I161" s="105"/>
      <c r="J161" s="175"/>
      <c r="K161" s="175"/>
      <c r="L161" s="175"/>
      <c r="M161" s="175"/>
      <c r="N161" s="176"/>
      <c r="O161" s="180"/>
      <c r="P161" s="178"/>
      <c r="Q161" s="179"/>
      <c r="R161" s="6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4.25" customHeight="1">
      <c r="A162" s="101"/>
      <c r="B162" s="102"/>
      <c r="C162" s="173"/>
      <c r="D162" s="103"/>
      <c r="E162" s="104"/>
      <c r="F162" s="175"/>
      <c r="G162" s="101"/>
      <c r="H162" s="104"/>
      <c r="I162" s="105"/>
      <c r="J162" s="175"/>
      <c r="K162" s="175"/>
      <c r="L162" s="176"/>
      <c r="M162" s="99"/>
      <c r="N162" s="176"/>
      <c r="O162" s="177"/>
      <c r="P162" s="178"/>
      <c r="Q162" s="179"/>
      <c r="R162" s="144"/>
      <c r="S162" s="113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4.25" customHeight="1">
      <c r="A163" s="101"/>
      <c r="B163" s="102"/>
      <c r="C163" s="173"/>
      <c r="D163" s="103"/>
      <c r="E163" s="104"/>
      <c r="F163" s="174"/>
      <c r="G163" s="101"/>
      <c r="H163" s="104"/>
      <c r="I163" s="105"/>
      <c r="J163" s="181"/>
      <c r="K163" s="181"/>
      <c r="L163" s="181"/>
      <c r="M163" s="181"/>
      <c r="N163" s="182"/>
      <c r="O163" s="177"/>
      <c r="P163" s="106"/>
      <c r="Q163" s="179"/>
      <c r="R163" s="144"/>
      <c r="S163" s="113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2.75" customHeight="1">
      <c r="A164" s="126"/>
      <c r="B164" s="119"/>
      <c r="C164" s="119"/>
      <c r="D164" s="119"/>
      <c r="E164" s="6"/>
      <c r="F164" s="127"/>
      <c r="G164" s="6"/>
      <c r="H164" s="6"/>
      <c r="I164" s="6"/>
      <c r="J164" s="1"/>
      <c r="K164" s="6"/>
      <c r="L164" s="6"/>
      <c r="M164" s="6"/>
      <c r="N164" s="1"/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38" ht="12.75" customHeight="1">
      <c r="A165" s="126"/>
      <c r="B165" s="119"/>
      <c r="C165" s="119"/>
      <c r="D165" s="119"/>
      <c r="E165" s="6"/>
      <c r="F165" s="127"/>
      <c r="G165" s="56"/>
      <c r="H165" s="41"/>
      <c r="I165" s="56"/>
      <c r="J165" s="6"/>
      <c r="K165" s="145"/>
      <c r="L165" s="146"/>
      <c r="M165" s="6"/>
      <c r="N165" s="109"/>
      <c r="O165" s="147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38" ht="12.75" customHeight="1">
      <c r="A166" s="56"/>
      <c r="B166" s="108"/>
      <c r="C166" s="108"/>
      <c r="D166" s="41"/>
      <c r="E166" s="56"/>
      <c r="F166" s="56"/>
      <c r="G166" s="56"/>
      <c r="H166" s="41"/>
      <c r="I166" s="56"/>
      <c r="J166" s="6"/>
      <c r="K166" s="145"/>
      <c r="L166" s="146"/>
      <c r="M166" s="6"/>
      <c r="N166" s="109"/>
      <c r="O166" s="147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38" ht="12.75" customHeight="1">
      <c r="A167" s="41"/>
      <c r="B167" s="183" t="s">
        <v>614</v>
      </c>
      <c r="C167" s="183"/>
      <c r="D167" s="183"/>
      <c r="E167" s="183"/>
      <c r="F167" s="6"/>
      <c r="G167" s="6"/>
      <c r="H167" s="137"/>
      <c r="I167" s="6"/>
      <c r="J167" s="137"/>
      <c r="K167" s="138"/>
      <c r="L167" s="6"/>
      <c r="M167" s="6"/>
      <c r="N167" s="1"/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38" ht="38.25" customHeight="1">
      <c r="A168" s="95" t="s">
        <v>16</v>
      </c>
      <c r="B168" s="96" t="s">
        <v>565</v>
      </c>
      <c r="C168" s="96"/>
      <c r="D168" s="97" t="s">
        <v>576</v>
      </c>
      <c r="E168" s="96" t="s">
        <v>577</v>
      </c>
      <c r="F168" s="96" t="s">
        <v>578</v>
      </c>
      <c r="G168" s="96" t="s">
        <v>615</v>
      </c>
      <c r="H168" s="96" t="s">
        <v>616</v>
      </c>
      <c r="I168" s="96" t="s">
        <v>581</v>
      </c>
      <c r="J168" s="184" t="s">
        <v>582</v>
      </c>
      <c r="K168" s="96" t="s">
        <v>583</v>
      </c>
      <c r="L168" s="96" t="s">
        <v>617</v>
      </c>
      <c r="M168" s="96" t="s">
        <v>586</v>
      </c>
      <c r="N168" s="97" t="s">
        <v>587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38" ht="12.75" customHeight="1">
      <c r="A169" s="185">
        <v>1</v>
      </c>
      <c r="B169" s="186">
        <v>41579</v>
      </c>
      <c r="C169" s="186"/>
      <c r="D169" s="187" t="s">
        <v>618</v>
      </c>
      <c r="E169" s="188" t="s">
        <v>619</v>
      </c>
      <c r="F169" s="189">
        <v>82</v>
      </c>
      <c r="G169" s="188" t="s">
        <v>620</v>
      </c>
      <c r="H169" s="188">
        <v>100</v>
      </c>
      <c r="I169" s="190">
        <v>100</v>
      </c>
      <c r="J169" s="191" t="s">
        <v>621</v>
      </c>
      <c r="K169" s="192">
        <f t="shared" ref="K169:K221" si="131">H169-F169</f>
        <v>18</v>
      </c>
      <c r="L169" s="193">
        <f t="shared" ref="L169:L221" si="132">K169/F169</f>
        <v>0.21951219512195122</v>
      </c>
      <c r="M169" s="188" t="s">
        <v>588</v>
      </c>
      <c r="N169" s="194">
        <v>42657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38" ht="12.75" customHeight="1">
      <c r="A170" s="185">
        <v>2</v>
      </c>
      <c r="B170" s="186">
        <v>41794</v>
      </c>
      <c r="C170" s="186"/>
      <c r="D170" s="187" t="s">
        <v>622</v>
      </c>
      <c r="E170" s="188" t="s">
        <v>590</v>
      </c>
      <c r="F170" s="189">
        <v>257</v>
      </c>
      <c r="G170" s="188" t="s">
        <v>620</v>
      </c>
      <c r="H170" s="188">
        <v>300</v>
      </c>
      <c r="I170" s="190">
        <v>300</v>
      </c>
      <c r="J170" s="191" t="s">
        <v>621</v>
      </c>
      <c r="K170" s="192">
        <f t="shared" si="131"/>
        <v>43</v>
      </c>
      <c r="L170" s="193">
        <f t="shared" si="132"/>
        <v>0.16731517509727625</v>
      </c>
      <c r="M170" s="188" t="s">
        <v>588</v>
      </c>
      <c r="N170" s="194">
        <v>41822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38" ht="12.75" customHeight="1">
      <c r="A171" s="185">
        <v>3</v>
      </c>
      <c r="B171" s="186">
        <v>41828</v>
      </c>
      <c r="C171" s="186"/>
      <c r="D171" s="187" t="s">
        <v>623</v>
      </c>
      <c r="E171" s="188" t="s">
        <v>590</v>
      </c>
      <c r="F171" s="189">
        <v>393</v>
      </c>
      <c r="G171" s="188" t="s">
        <v>620</v>
      </c>
      <c r="H171" s="188">
        <v>468</v>
      </c>
      <c r="I171" s="190">
        <v>468</v>
      </c>
      <c r="J171" s="191" t="s">
        <v>621</v>
      </c>
      <c r="K171" s="192">
        <f t="shared" si="131"/>
        <v>75</v>
      </c>
      <c r="L171" s="193">
        <f t="shared" si="132"/>
        <v>0.19083969465648856</v>
      </c>
      <c r="M171" s="188" t="s">
        <v>588</v>
      </c>
      <c r="N171" s="194">
        <v>41863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38" ht="12.75" customHeight="1">
      <c r="A172" s="185">
        <v>4</v>
      </c>
      <c r="B172" s="186">
        <v>41857</v>
      </c>
      <c r="C172" s="186"/>
      <c r="D172" s="187" t="s">
        <v>624</v>
      </c>
      <c r="E172" s="188" t="s">
        <v>590</v>
      </c>
      <c r="F172" s="189">
        <v>205</v>
      </c>
      <c r="G172" s="188" t="s">
        <v>620</v>
      </c>
      <c r="H172" s="188">
        <v>275</v>
      </c>
      <c r="I172" s="190">
        <v>250</v>
      </c>
      <c r="J172" s="191" t="s">
        <v>621</v>
      </c>
      <c r="K172" s="192">
        <f t="shared" si="131"/>
        <v>70</v>
      </c>
      <c r="L172" s="193">
        <f t="shared" si="132"/>
        <v>0.34146341463414637</v>
      </c>
      <c r="M172" s="188" t="s">
        <v>588</v>
      </c>
      <c r="N172" s="194">
        <v>41962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38" ht="12.75" customHeight="1">
      <c r="A173" s="185">
        <v>5</v>
      </c>
      <c r="B173" s="186">
        <v>41886</v>
      </c>
      <c r="C173" s="186"/>
      <c r="D173" s="187" t="s">
        <v>625</v>
      </c>
      <c r="E173" s="188" t="s">
        <v>590</v>
      </c>
      <c r="F173" s="189">
        <v>162</v>
      </c>
      <c r="G173" s="188" t="s">
        <v>620</v>
      </c>
      <c r="H173" s="188">
        <v>190</v>
      </c>
      <c r="I173" s="190">
        <v>190</v>
      </c>
      <c r="J173" s="191" t="s">
        <v>621</v>
      </c>
      <c r="K173" s="192">
        <f t="shared" si="131"/>
        <v>28</v>
      </c>
      <c r="L173" s="193">
        <f t="shared" si="132"/>
        <v>0.1728395061728395</v>
      </c>
      <c r="M173" s="188" t="s">
        <v>588</v>
      </c>
      <c r="N173" s="194">
        <v>42006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38" ht="12.75" customHeight="1">
      <c r="A174" s="185">
        <v>6</v>
      </c>
      <c r="B174" s="186">
        <v>41886</v>
      </c>
      <c r="C174" s="186"/>
      <c r="D174" s="187" t="s">
        <v>626</v>
      </c>
      <c r="E174" s="188" t="s">
        <v>590</v>
      </c>
      <c r="F174" s="189">
        <v>75</v>
      </c>
      <c r="G174" s="188" t="s">
        <v>620</v>
      </c>
      <c r="H174" s="188">
        <v>91.5</v>
      </c>
      <c r="I174" s="190" t="s">
        <v>627</v>
      </c>
      <c r="J174" s="191" t="s">
        <v>628</v>
      </c>
      <c r="K174" s="192">
        <f t="shared" si="131"/>
        <v>16.5</v>
      </c>
      <c r="L174" s="193">
        <f t="shared" si="132"/>
        <v>0.22</v>
      </c>
      <c r="M174" s="188" t="s">
        <v>588</v>
      </c>
      <c r="N174" s="194">
        <v>41954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38" ht="12.75" customHeight="1">
      <c r="A175" s="185">
        <v>7</v>
      </c>
      <c r="B175" s="186">
        <v>41913</v>
      </c>
      <c r="C175" s="186"/>
      <c r="D175" s="187" t="s">
        <v>629</v>
      </c>
      <c r="E175" s="188" t="s">
        <v>590</v>
      </c>
      <c r="F175" s="189">
        <v>850</v>
      </c>
      <c r="G175" s="188" t="s">
        <v>620</v>
      </c>
      <c r="H175" s="188">
        <v>982.5</v>
      </c>
      <c r="I175" s="190">
        <v>1050</v>
      </c>
      <c r="J175" s="191" t="s">
        <v>630</v>
      </c>
      <c r="K175" s="192">
        <f t="shared" si="131"/>
        <v>132.5</v>
      </c>
      <c r="L175" s="193">
        <f t="shared" si="132"/>
        <v>0.15588235294117647</v>
      </c>
      <c r="M175" s="188" t="s">
        <v>588</v>
      </c>
      <c r="N175" s="194">
        <v>42039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12.75" customHeight="1">
      <c r="A176" s="185">
        <v>8</v>
      </c>
      <c r="B176" s="186">
        <v>41913</v>
      </c>
      <c r="C176" s="186"/>
      <c r="D176" s="187" t="s">
        <v>631</v>
      </c>
      <c r="E176" s="188" t="s">
        <v>590</v>
      </c>
      <c r="F176" s="189">
        <v>475</v>
      </c>
      <c r="G176" s="188" t="s">
        <v>620</v>
      </c>
      <c r="H176" s="188">
        <v>515</v>
      </c>
      <c r="I176" s="190">
        <v>600</v>
      </c>
      <c r="J176" s="191" t="s">
        <v>632</v>
      </c>
      <c r="K176" s="192">
        <f t="shared" si="131"/>
        <v>40</v>
      </c>
      <c r="L176" s="193">
        <f t="shared" si="132"/>
        <v>8.4210526315789472E-2</v>
      </c>
      <c r="M176" s="188" t="s">
        <v>588</v>
      </c>
      <c r="N176" s="194">
        <v>41939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9</v>
      </c>
      <c r="B177" s="186">
        <v>41913</v>
      </c>
      <c r="C177" s="186"/>
      <c r="D177" s="187" t="s">
        <v>633</v>
      </c>
      <c r="E177" s="188" t="s">
        <v>590</v>
      </c>
      <c r="F177" s="189">
        <v>86</v>
      </c>
      <c r="G177" s="188" t="s">
        <v>620</v>
      </c>
      <c r="H177" s="188">
        <v>99</v>
      </c>
      <c r="I177" s="190">
        <v>140</v>
      </c>
      <c r="J177" s="191" t="s">
        <v>634</v>
      </c>
      <c r="K177" s="192">
        <f t="shared" si="131"/>
        <v>13</v>
      </c>
      <c r="L177" s="193">
        <f t="shared" si="132"/>
        <v>0.15116279069767441</v>
      </c>
      <c r="M177" s="188" t="s">
        <v>588</v>
      </c>
      <c r="N177" s="194">
        <v>41939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10</v>
      </c>
      <c r="B178" s="186">
        <v>41926</v>
      </c>
      <c r="C178" s="186"/>
      <c r="D178" s="187" t="s">
        <v>635</v>
      </c>
      <c r="E178" s="188" t="s">
        <v>590</v>
      </c>
      <c r="F178" s="189">
        <v>496.6</v>
      </c>
      <c r="G178" s="188" t="s">
        <v>620</v>
      </c>
      <c r="H178" s="188">
        <v>621</v>
      </c>
      <c r="I178" s="190">
        <v>580</v>
      </c>
      <c r="J178" s="191" t="s">
        <v>621</v>
      </c>
      <c r="K178" s="192">
        <f t="shared" si="131"/>
        <v>124.39999999999998</v>
      </c>
      <c r="L178" s="193">
        <f t="shared" si="132"/>
        <v>0.25050342327829234</v>
      </c>
      <c r="M178" s="188" t="s">
        <v>588</v>
      </c>
      <c r="N178" s="194">
        <v>42605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11</v>
      </c>
      <c r="B179" s="186">
        <v>41926</v>
      </c>
      <c r="C179" s="186"/>
      <c r="D179" s="187" t="s">
        <v>636</v>
      </c>
      <c r="E179" s="188" t="s">
        <v>590</v>
      </c>
      <c r="F179" s="189">
        <v>2481.9</v>
      </c>
      <c r="G179" s="188" t="s">
        <v>620</v>
      </c>
      <c r="H179" s="188">
        <v>2840</v>
      </c>
      <c r="I179" s="190">
        <v>2870</v>
      </c>
      <c r="J179" s="191" t="s">
        <v>637</v>
      </c>
      <c r="K179" s="192">
        <f t="shared" si="131"/>
        <v>358.09999999999991</v>
      </c>
      <c r="L179" s="193">
        <f t="shared" si="132"/>
        <v>0.14428462065353154</v>
      </c>
      <c r="M179" s="188" t="s">
        <v>588</v>
      </c>
      <c r="N179" s="194">
        <v>42017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12</v>
      </c>
      <c r="B180" s="186">
        <v>41928</v>
      </c>
      <c r="C180" s="186"/>
      <c r="D180" s="187" t="s">
        <v>638</v>
      </c>
      <c r="E180" s="188" t="s">
        <v>590</v>
      </c>
      <c r="F180" s="189">
        <v>84.5</v>
      </c>
      <c r="G180" s="188" t="s">
        <v>620</v>
      </c>
      <c r="H180" s="188">
        <v>93</v>
      </c>
      <c r="I180" s="190">
        <v>110</v>
      </c>
      <c r="J180" s="191" t="s">
        <v>639</v>
      </c>
      <c r="K180" s="192">
        <f t="shared" si="131"/>
        <v>8.5</v>
      </c>
      <c r="L180" s="193">
        <f t="shared" si="132"/>
        <v>0.10059171597633136</v>
      </c>
      <c r="M180" s="188" t="s">
        <v>588</v>
      </c>
      <c r="N180" s="194">
        <v>41939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13</v>
      </c>
      <c r="B181" s="186">
        <v>41928</v>
      </c>
      <c r="C181" s="186"/>
      <c r="D181" s="187" t="s">
        <v>640</v>
      </c>
      <c r="E181" s="188" t="s">
        <v>590</v>
      </c>
      <c r="F181" s="189">
        <v>401</v>
      </c>
      <c r="G181" s="188" t="s">
        <v>620</v>
      </c>
      <c r="H181" s="188">
        <v>428</v>
      </c>
      <c r="I181" s="190">
        <v>450</v>
      </c>
      <c r="J181" s="191" t="s">
        <v>641</v>
      </c>
      <c r="K181" s="192">
        <f t="shared" si="131"/>
        <v>27</v>
      </c>
      <c r="L181" s="193">
        <f t="shared" si="132"/>
        <v>6.7331670822942641E-2</v>
      </c>
      <c r="M181" s="188" t="s">
        <v>588</v>
      </c>
      <c r="N181" s="194">
        <v>42020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14</v>
      </c>
      <c r="B182" s="186">
        <v>41928</v>
      </c>
      <c r="C182" s="186"/>
      <c r="D182" s="187" t="s">
        <v>642</v>
      </c>
      <c r="E182" s="188" t="s">
        <v>590</v>
      </c>
      <c r="F182" s="189">
        <v>101</v>
      </c>
      <c r="G182" s="188" t="s">
        <v>620</v>
      </c>
      <c r="H182" s="188">
        <v>112</v>
      </c>
      <c r="I182" s="190">
        <v>120</v>
      </c>
      <c r="J182" s="191" t="s">
        <v>643</v>
      </c>
      <c r="K182" s="192">
        <f t="shared" si="131"/>
        <v>11</v>
      </c>
      <c r="L182" s="193">
        <f t="shared" si="132"/>
        <v>0.10891089108910891</v>
      </c>
      <c r="M182" s="188" t="s">
        <v>588</v>
      </c>
      <c r="N182" s="194">
        <v>41939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15</v>
      </c>
      <c r="B183" s="186">
        <v>41954</v>
      </c>
      <c r="C183" s="186"/>
      <c r="D183" s="187" t="s">
        <v>644</v>
      </c>
      <c r="E183" s="188" t="s">
        <v>590</v>
      </c>
      <c r="F183" s="189">
        <v>59</v>
      </c>
      <c r="G183" s="188" t="s">
        <v>620</v>
      </c>
      <c r="H183" s="188">
        <v>76</v>
      </c>
      <c r="I183" s="190">
        <v>76</v>
      </c>
      <c r="J183" s="191" t="s">
        <v>621</v>
      </c>
      <c r="K183" s="192">
        <f t="shared" si="131"/>
        <v>17</v>
      </c>
      <c r="L183" s="193">
        <f t="shared" si="132"/>
        <v>0.28813559322033899</v>
      </c>
      <c r="M183" s="188" t="s">
        <v>588</v>
      </c>
      <c r="N183" s="194">
        <v>43032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16</v>
      </c>
      <c r="B184" s="186">
        <v>41954</v>
      </c>
      <c r="C184" s="186"/>
      <c r="D184" s="187" t="s">
        <v>633</v>
      </c>
      <c r="E184" s="188" t="s">
        <v>590</v>
      </c>
      <c r="F184" s="189">
        <v>99</v>
      </c>
      <c r="G184" s="188" t="s">
        <v>620</v>
      </c>
      <c r="H184" s="188">
        <v>120</v>
      </c>
      <c r="I184" s="190">
        <v>120</v>
      </c>
      <c r="J184" s="191" t="s">
        <v>601</v>
      </c>
      <c r="K184" s="192">
        <f t="shared" si="131"/>
        <v>21</v>
      </c>
      <c r="L184" s="193">
        <f t="shared" si="132"/>
        <v>0.21212121212121213</v>
      </c>
      <c r="M184" s="188" t="s">
        <v>588</v>
      </c>
      <c r="N184" s="194">
        <v>41960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17</v>
      </c>
      <c r="B185" s="186">
        <v>41956</v>
      </c>
      <c r="C185" s="186"/>
      <c r="D185" s="187" t="s">
        <v>645</v>
      </c>
      <c r="E185" s="188" t="s">
        <v>590</v>
      </c>
      <c r="F185" s="189">
        <v>22</v>
      </c>
      <c r="G185" s="188" t="s">
        <v>620</v>
      </c>
      <c r="H185" s="188">
        <v>33.549999999999997</v>
      </c>
      <c r="I185" s="190">
        <v>32</v>
      </c>
      <c r="J185" s="191" t="s">
        <v>646</v>
      </c>
      <c r="K185" s="192">
        <f t="shared" si="131"/>
        <v>11.549999999999997</v>
      </c>
      <c r="L185" s="193">
        <f t="shared" si="132"/>
        <v>0.52499999999999991</v>
      </c>
      <c r="M185" s="188" t="s">
        <v>588</v>
      </c>
      <c r="N185" s="194">
        <v>42188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18</v>
      </c>
      <c r="B186" s="186">
        <v>41976</v>
      </c>
      <c r="C186" s="186"/>
      <c r="D186" s="187" t="s">
        <v>647</v>
      </c>
      <c r="E186" s="188" t="s">
        <v>590</v>
      </c>
      <c r="F186" s="189">
        <v>440</v>
      </c>
      <c r="G186" s="188" t="s">
        <v>620</v>
      </c>
      <c r="H186" s="188">
        <v>520</v>
      </c>
      <c r="I186" s="190">
        <v>520</v>
      </c>
      <c r="J186" s="191" t="s">
        <v>648</v>
      </c>
      <c r="K186" s="192">
        <f t="shared" si="131"/>
        <v>80</v>
      </c>
      <c r="L186" s="193">
        <f t="shared" si="132"/>
        <v>0.18181818181818182</v>
      </c>
      <c r="M186" s="188" t="s">
        <v>588</v>
      </c>
      <c r="N186" s="194">
        <v>42208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19</v>
      </c>
      <c r="B187" s="186">
        <v>41976</v>
      </c>
      <c r="C187" s="186"/>
      <c r="D187" s="187" t="s">
        <v>649</v>
      </c>
      <c r="E187" s="188" t="s">
        <v>590</v>
      </c>
      <c r="F187" s="189">
        <v>360</v>
      </c>
      <c r="G187" s="188" t="s">
        <v>620</v>
      </c>
      <c r="H187" s="188">
        <v>427</v>
      </c>
      <c r="I187" s="190">
        <v>425</v>
      </c>
      <c r="J187" s="191" t="s">
        <v>650</v>
      </c>
      <c r="K187" s="192">
        <f t="shared" si="131"/>
        <v>67</v>
      </c>
      <c r="L187" s="193">
        <f t="shared" si="132"/>
        <v>0.18611111111111112</v>
      </c>
      <c r="M187" s="188" t="s">
        <v>588</v>
      </c>
      <c r="N187" s="194">
        <v>42058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20</v>
      </c>
      <c r="B188" s="186">
        <v>42012</v>
      </c>
      <c r="C188" s="186"/>
      <c r="D188" s="187" t="s">
        <v>651</v>
      </c>
      <c r="E188" s="188" t="s">
        <v>590</v>
      </c>
      <c r="F188" s="189">
        <v>360</v>
      </c>
      <c r="G188" s="188" t="s">
        <v>620</v>
      </c>
      <c r="H188" s="188">
        <v>455</v>
      </c>
      <c r="I188" s="190">
        <v>420</v>
      </c>
      <c r="J188" s="191" t="s">
        <v>652</v>
      </c>
      <c r="K188" s="192">
        <f t="shared" si="131"/>
        <v>95</v>
      </c>
      <c r="L188" s="193">
        <f t="shared" si="132"/>
        <v>0.2638888888888889</v>
      </c>
      <c r="M188" s="188" t="s">
        <v>588</v>
      </c>
      <c r="N188" s="194">
        <v>42024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21</v>
      </c>
      <c r="B189" s="186">
        <v>42012</v>
      </c>
      <c r="C189" s="186"/>
      <c r="D189" s="187" t="s">
        <v>653</v>
      </c>
      <c r="E189" s="188" t="s">
        <v>590</v>
      </c>
      <c r="F189" s="189">
        <v>130</v>
      </c>
      <c r="G189" s="188"/>
      <c r="H189" s="188">
        <v>175.5</v>
      </c>
      <c r="I189" s="190">
        <v>165</v>
      </c>
      <c r="J189" s="191" t="s">
        <v>654</v>
      </c>
      <c r="K189" s="192">
        <f t="shared" si="131"/>
        <v>45.5</v>
      </c>
      <c r="L189" s="193">
        <f t="shared" si="132"/>
        <v>0.35</v>
      </c>
      <c r="M189" s="188" t="s">
        <v>588</v>
      </c>
      <c r="N189" s="194">
        <v>43088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22</v>
      </c>
      <c r="B190" s="186">
        <v>42040</v>
      </c>
      <c r="C190" s="186"/>
      <c r="D190" s="187" t="s">
        <v>381</v>
      </c>
      <c r="E190" s="188" t="s">
        <v>619</v>
      </c>
      <c r="F190" s="189">
        <v>98</v>
      </c>
      <c r="G190" s="188"/>
      <c r="H190" s="188">
        <v>120</v>
      </c>
      <c r="I190" s="190">
        <v>120</v>
      </c>
      <c r="J190" s="191" t="s">
        <v>621</v>
      </c>
      <c r="K190" s="192">
        <f t="shared" si="131"/>
        <v>22</v>
      </c>
      <c r="L190" s="193">
        <f t="shared" si="132"/>
        <v>0.22448979591836735</v>
      </c>
      <c r="M190" s="188" t="s">
        <v>588</v>
      </c>
      <c r="N190" s="194">
        <v>42753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23</v>
      </c>
      <c r="B191" s="186">
        <v>42040</v>
      </c>
      <c r="C191" s="186"/>
      <c r="D191" s="187" t="s">
        <v>655</v>
      </c>
      <c r="E191" s="188" t="s">
        <v>619</v>
      </c>
      <c r="F191" s="189">
        <v>196</v>
      </c>
      <c r="G191" s="188"/>
      <c r="H191" s="188">
        <v>262</v>
      </c>
      <c r="I191" s="190">
        <v>255</v>
      </c>
      <c r="J191" s="191" t="s">
        <v>621</v>
      </c>
      <c r="K191" s="192">
        <f t="shared" si="131"/>
        <v>66</v>
      </c>
      <c r="L191" s="193">
        <f t="shared" si="132"/>
        <v>0.33673469387755101</v>
      </c>
      <c r="M191" s="188" t="s">
        <v>588</v>
      </c>
      <c r="N191" s="194">
        <v>42599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5">
        <v>24</v>
      </c>
      <c r="B192" s="196">
        <v>42067</v>
      </c>
      <c r="C192" s="196"/>
      <c r="D192" s="197" t="s">
        <v>380</v>
      </c>
      <c r="E192" s="198" t="s">
        <v>619</v>
      </c>
      <c r="F192" s="199">
        <v>235</v>
      </c>
      <c r="G192" s="199"/>
      <c r="H192" s="200">
        <v>77</v>
      </c>
      <c r="I192" s="200" t="s">
        <v>656</v>
      </c>
      <c r="J192" s="201" t="s">
        <v>657</v>
      </c>
      <c r="K192" s="202">
        <f t="shared" si="131"/>
        <v>-158</v>
      </c>
      <c r="L192" s="203">
        <f t="shared" si="132"/>
        <v>-0.67234042553191486</v>
      </c>
      <c r="M192" s="199" t="s">
        <v>600</v>
      </c>
      <c r="N192" s="196">
        <v>43522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25</v>
      </c>
      <c r="B193" s="186">
        <v>42067</v>
      </c>
      <c r="C193" s="186"/>
      <c r="D193" s="187" t="s">
        <v>658</v>
      </c>
      <c r="E193" s="188" t="s">
        <v>619</v>
      </c>
      <c r="F193" s="189">
        <v>185</v>
      </c>
      <c r="G193" s="188"/>
      <c r="H193" s="188">
        <v>224</v>
      </c>
      <c r="I193" s="190" t="s">
        <v>659</v>
      </c>
      <c r="J193" s="191" t="s">
        <v>621</v>
      </c>
      <c r="K193" s="192">
        <f t="shared" si="131"/>
        <v>39</v>
      </c>
      <c r="L193" s="193">
        <f t="shared" si="132"/>
        <v>0.21081081081081082</v>
      </c>
      <c r="M193" s="188" t="s">
        <v>588</v>
      </c>
      <c r="N193" s="194">
        <v>42647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5">
        <v>26</v>
      </c>
      <c r="B194" s="196">
        <v>42090</v>
      </c>
      <c r="C194" s="196"/>
      <c r="D194" s="204" t="s">
        <v>660</v>
      </c>
      <c r="E194" s="199" t="s">
        <v>619</v>
      </c>
      <c r="F194" s="199">
        <v>49.5</v>
      </c>
      <c r="G194" s="200"/>
      <c r="H194" s="200">
        <v>15.85</v>
      </c>
      <c r="I194" s="200">
        <v>67</v>
      </c>
      <c r="J194" s="201" t="s">
        <v>661</v>
      </c>
      <c r="K194" s="200">
        <f t="shared" si="131"/>
        <v>-33.65</v>
      </c>
      <c r="L194" s="205">
        <f t="shared" si="132"/>
        <v>-0.67979797979797973</v>
      </c>
      <c r="M194" s="199" t="s">
        <v>600</v>
      </c>
      <c r="N194" s="206">
        <v>43627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27</v>
      </c>
      <c r="B195" s="186">
        <v>42093</v>
      </c>
      <c r="C195" s="186"/>
      <c r="D195" s="187" t="s">
        <v>662</v>
      </c>
      <c r="E195" s="188" t="s">
        <v>619</v>
      </c>
      <c r="F195" s="189">
        <v>183.5</v>
      </c>
      <c r="G195" s="188"/>
      <c r="H195" s="188">
        <v>219</v>
      </c>
      <c r="I195" s="190">
        <v>218</v>
      </c>
      <c r="J195" s="191" t="s">
        <v>663</v>
      </c>
      <c r="K195" s="192">
        <f t="shared" si="131"/>
        <v>35.5</v>
      </c>
      <c r="L195" s="193">
        <f t="shared" si="132"/>
        <v>0.19346049046321526</v>
      </c>
      <c r="M195" s="188" t="s">
        <v>588</v>
      </c>
      <c r="N195" s="194">
        <v>42103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28</v>
      </c>
      <c r="B196" s="186">
        <v>42114</v>
      </c>
      <c r="C196" s="186"/>
      <c r="D196" s="187" t="s">
        <v>664</v>
      </c>
      <c r="E196" s="188" t="s">
        <v>619</v>
      </c>
      <c r="F196" s="189">
        <f>(227+237)/2</f>
        <v>232</v>
      </c>
      <c r="G196" s="188"/>
      <c r="H196" s="188">
        <v>298</v>
      </c>
      <c r="I196" s="190">
        <v>298</v>
      </c>
      <c r="J196" s="191" t="s">
        <v>621</v>
      </c>
      <c r="K196" s="192">
        <f t="shared" si="131"/>
        <v>66</v>
      </c>
      <c r="L196" s="193">
        <f t="shared" si="132"/>
        <v>0.28448275862068967</v>
      </c>
      <c r="M196" s="188" t="s">
        <v>588</v>
      </c>
      <c r="N196" s="194">
        <v>42823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29</v>
      </c>
      <c r="B197" s="186">
        <v>42128</v>
      </c>
      <c r="C197" s="186"/>
      <c r="D197" s="187" t="s">
        <v>665</v>
      </c>
      <c r="E197" s="188" t="s">
        <v>590</v>
      </c>
      <c r="F197" s="189">
        <v>385</v>
      </c>
      <c r="G197" s="188"/>
      <c r="H197" s="188">
        <f>212.5+331</f>
        <v>543.5</v>
      </c>
      <c r="I197" s="190">
        <v>510</v>
      </c>
      <c r="J197" s="191" t="s">
        <v>666</v>
      </c>
      <c r="K197" s="192">
        <f t="shared" si="131"/>
        <v>158.5</v>
      </c>
      <c r="L197" s="193">
        <f t="shared" si="132"/>
        <v>0.41168831168831171</v>
      </c>
      <c r="M197" s="188" t="s">
        <v>588</v>
      </c>
      <c r="N197" s="194">
        <v>42235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30</v>
      </c>
      <c r="B198" s="186">
        <v>42128</v>
      </c>
      <c r="C198" s="186"/>
      <c r="D198" s="187" t="s">
        <v>667</v>
      </c>
      <c r="E198" s="188" t="s">
        <v>590</v>
      </c>
      <c r="F198" s="189">
        <v>115.5</v>
      </c>
      <c r="G198" s="188"/>
      <c r="H198" s="188">
        <v>146</v>
      </c>
      <c r="I198" s="190">
        <v>142</v>
      </c>
      <c r="J198" s="191" t="s">
        <v>668</v>
      </c>
      <c r="K198" s="192">
        <f t="shared" si="131"/>
        <v>30.5</v>
      </c>
      <c r="L198" s="193">
        <f t="shared" si="132"/>
        <v>0.26406926406926406</v>
      </c>
      <c r="M198" s="188" t="s">
        <v>588</v>
      </c>
      <c r="N198" s="194">
        <v>42202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31</v>
      </c>
      <c r="B199" s="186">
        <v>42151</v>
      </c>
      <c r="C199" s="186"/>
      <c r="D199" s="187" t="s">
        <v>669</v>
      </c>
      <c r="E199" s="188" t="s">
        <v>590</v>
      </c>
      <c r="F199" s="189">
        <v>237.5</v>
      </c>
      <c r="G199" s="188"/>
      <c r="H199" s="188">
        <v>279.5</v>
      </c>
      <c r="I199" s="190">
        <v>278</v>
      </c>
      <c r="J199" s="191" t="s">
        <v>621</v>
      </c>
      <c r="K199" s="192">
        <f t="shared" si="131"/>
        <v>42</v>
      </c>
      <c r="L199" s="193">
        <f t="shared" si="132"/>
        <v>0.17684210526315788</v>
      </c>
      <c r="M199" s="188" t="s">
        <v>588</v>
      </c>
      <c r="N199" s="194">
        <v>42222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32</v>
      </c>
      <c r="B200" s="186">
        <v>42174</v>
      </c>
      <c r="C200" s="186"/>
      <c r="D200" s="187" t="s">
        <v>640</v>
      </c>
      <c r="E200" s="188" t="s">
        <v>619</v>
      </c>
      <c r="F200" s="189">
        <v>340</v>
      </c>
      <c r="G200" s="188"/>
      <c r="H200" s="188">
        <v>448</v>
      </c>
      <c r="I200" s="190">
        <v>448</v>
      </c>
      <c r="J200" s="191" t="s">
        <v>621</v>
      </c>
      <c r="K200" s="192">
        <f t="shared" si="131"/>
        <v>108</v>
      </c>
      <c r="L200" s="193">
        <f t="shared" si="132"/>
        <v>0.31764705882352939</v>
      </c>
      <c r="M200" s="188" t="s">
        <v>588</v>
      </c>
      <c r="N200" s="194">
        <v>43018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33</v>
      </c>
      <c r="B201" s="186">
        <v>42191</v>
      </c>
      <c r="C201" s="186"/>
      <c r="D201" s="187" t="s">
        <v>670</v>
      </c>
      <c r="E201" s="188" t="s">
        <v>619</v>
      </c>
      <c r="F201" s="189">
        <v>390</v>
      </c>
      <c r="G201" s="188"/>
      <c r="H201" s="188">
        <v>460</v>
      </c>
      <c r="I201" s="190">
        <v>460</v>
      </c>
      <c r="J201" s="191" t="s">
        <v>621</v>
      </c>
      <c r="K201" s="192">
        <f t="shared" si="131"/>
        <v>70</v>
      </c>
      <c r="L201" s="193">
        <f t="shared" si="132"/>
        <v>0.17948717948717949</v>
      </c>
      <c r="M201" s="188" t="s">
        <v>588</v>
      </c>
      <c r="N201" s="194">
        <v>42478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5">
        <v>34</v>
      </c>
      <c r="B202" s="196">
        <v>42195</v>
      </c>
      <c r="C202" s="196"/>
      <c r="D202" s="197" t="s">
        <v>671</v>
      </c>
      <c r="E202" s="198" t="s">
        <v>619</v>
      </c>
      <c r="F202" s="199">
        <v>122.5</v>
      </c>
      <c r="G202" s="199"/>
      <c r="H202" s="200">
        <v>61</v>
      </c>
      <c r="I202" s="200">
        <v>172</v>
      </c>
      <c r="J202" s="201" t="s">
        <v>672</v>
      </c>
      <c r="K202" s="202">
        <f t="shared" si="131"/>
        <v>-61.5</v>
      </c>
      <c r="L202" s="203">
        <f t="shared" si="132"/>
        <v>-0.50204081632653064</v>
      </c>
      <c r="M202" s="199" t="s">
        <v>600</v>
      </c>
      <c r="N202" s="196">
        <v>43333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35</v>
      </c>
      <c r="B203" s="186">
        <v>42219</v>
      </c>
      <c r="C203" s="186"/>
      <c r="D203" s="187" t="s">
        <v>673</v>
      </c>
      <c r="E203" s="188" t="s">
        <v>619</v>
      </c>
      <c r="F203" s="189">
        <v>297.5</v>
      </c>
      <c r="G203" s="188"/>
      <c r="H203" s="188">
        <v>350</v>
      </c>
      <c r="I203" s="190">
        <v>360</v>
      </c>
      <c r="J203" s="191" t="s">
        <v>674</v>
      </c>
      <c r="K203" s="192">
        <f t="shared" si="131"/>
        <v>52.5</v>
      </c>
      <c r="L203" s="193">
        <f t="shared" si="132"/>
        <v>0.17647058823529413</v>
      </c>
      <c r="M203" s="188" t="s">
        <v>588</v>
      </c>
      <c r="N203" s="194">
        <v>42232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36</v>
      </c>
      <c r="B204" s="186">
        <v>42219</v>
      </c>
      <c r="C204" s="186"/>
      <c r="D204" s="187" t="s">
        <v>675</v>
      </c>
      <c r="E204" s="188" t="s">
        <v>619</v>
      </c>
      <c r="F204" s="189">
        <v>115.5</v>
      </c>
      <c r="G204" s="188"/>
      <c r="H204" s="188">
        <v>149</v>
      </c>
      <c r="I204" s="190">
        <v>140</v>
      </c>
      <c r="J204" s="191" t="s">
        <v>676</v>
      </c>
      <c r="K204" s="192">
        <f t="shared" si="131"/>
        <v>33.5</v>
      </c>
      <c r="L204" s="193">
        <f t="shared" si="132"/>
        <v>0.29004329004329005</v>
      </c>
      <c r="M204" s="188" t="s">
        <v>588</v>
      </c>
      <c r="N204" s="194">
        <v>42740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37</v>
      </c>
      <c r="B205" s="186">
        <v>42251</v>
      </c>
      <c r="C205" s="186"/>
      <c r="D205" s="187" t="s">
        <v>669</v>
      </c>
      <c r="E205" s="188" t="s">
        <v>619</v>
      </c>
      <c r="F205" s="189">
        <v>226</v>
      </c>
      <c r="G205" s="188"/>
      <c r="H205" s="188">
        <v>292</v>
      </c>
      <c r="I205" s="190">
        <v>292</v>
      </c>
      <c r="J205" s="191" t="s">
        <v>677</v>
      </c>
      <c r="K205" s="192">
        <f t="shared" si="131"/>
        <v>66</v>
      </c>
      <c r="L205" s="193">
        <f t="shared" si="132"/>
        <v>0.29203539823008851</v>
      </c>
      <c r="M205" s="188" t="s">
        <v>588</v>
      </c>
      <c r="N205" s="194">
        <v>42286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38</v>
      </c>
      <c r="B206" s="186">
        <v>42254</v>
      </c>
      <c r="C206" s="186"/>
      <c r="D206" s="187" t="s">
        <v>664</v>
      </c>
      <c r="E206" s="188" t="s">
        <v>619</v>
      </c>
      <c r="F206" s="189">
        <v>232.5</v>
      </c>
      <c r="G206" s="188"/>
      <c r="H206" s="188">
        <v>312.5</v>
      </c>
      <c r="I206" s="190">
        <v>310</v>
      </c>
      <c r="J206" s="191" t="s">
        <v>621</v>
      </c>
      <c r="K206" s="192">
        <f t="shared" si="131"/>
        <v>80</v>
      </c>
      <c r="L206" s="193">
        <f t="shared" si="132"/>
        <v>0.34408602150537637</v>
      </c>
      <c r="M206" s="188" t="s">
        <v>588</v>
      </c>
      <c r="N206" s="194">
        <v>42823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39</v>
      </c>
      <c r="B207" s="186">
        <v>42268</v>
      </c>
      <c r="C207" s="186"/>
      <c r="D207" s="187" t="s">
        <v>678</v>
      </c>
      <c r="E207" s="188" t="s">
        <v>619</v>
      </c>
      <c r="F207" s="189">
        <v>196.5</v>
      </c>
      <c r="G207" s="188"/>
      <c r="H207" s="188">
        <v>238</v>
      </c>
      <c r="I207" s="190">
        <v>238</v>
      </c>
      <c r="J207" s="191" t="s">
        <v>677</v>
      </c>
      <c r="K207" s="192">
        <f t="shared" si="131"/>
        <v>41.5</v>
      </c>
      <c r="L207" s="193">
        <f t="shared" si="132"/>
        <v>0.21119592875318066</v>
      </c>
      <c r="M207" s="188" t="s">
        <v>588</v>
      </c>
      <c r="N207" s="194">
        <v>42291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40</v>
      </c>
      <c r="B208" s="186">
        <v>42271</v>
      </c>
      <c r="C208" s="186"/>
      <c r="D208" s="187" t="s">
        <v>618</v>
      </c>
      <c r="E208" s="188" t="s">
        <v>619</v>
      </c>
      <c r="F208" s="189">
        <v>65</v>
      </c>
      <c r="G208" s="188"/>
      <c r="H208" s="188">
        <v>82</v>
      </c>
      <c r="I208" s="190">
        <v>82</v>
      </c>
      <c r="J208" s="191" t="s">
        <v>677</v>
      </c>
      <c r="K208" s="192">
        <f t="shared" si="131"/>
        <v>17</v>
      </c>
      <c r="L208" s="193">
        <f t="shared" si="132"/>
        <v>0.26153846153846155</v>
      </c>
      <c r="M208" s="188" t="s">
        <v>588</v>
      </c>
      <c r="N208" s="194">
        <v>42578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41</v>
      </c>
      <c r="B209" s="186">
        <v>42291</v>
      </c>
      <c r="C209" s="186"/>
      <c r="D209" s="187" t="s">
        <v>679</v>
      </c>
      <c r="E209" s="188" t="s">
        <v>619</v>
      </c>
      <c r="F209" s="189">
        <v>144</v>
      </c>
      <c r="G209" s="188"/>
      <c r="H209" s="188">
        <v>182.5</v>
      </c>
      <c r="I209" s="190">
        <v>181</v>
      </c>
      <c r="J209" s="191" t="s">
        <v>677</v>
      </c>
      <c r="K209" s="192">
        <f t="shared" si="131"/>
        <v>38.5</v>
      </c>
      <c r="L209" s="193">
        <f t="shared" si="132"/>
        <v>0.2673611111111111</v>
      </c>
      <c r="M209" s="188" t="s">
        <v>588</v>
      </c>
      <c r="N209" s="194">
        <v>42817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42</v>
      </c>
      <c r="B210" s="186">
        <v>42291</v>
      </c>
      <c r="C210" s="186"/>
      <c r="D210" s="187" t="s">
        <v>680</v>
      </c>
      <c r="E210" s="188" t="s">
        <v>619</v>
      </c>
      <c r="F210" s="189">
        <v>264</v>
      </c>
      <c r="G210" s="188"/>
      <c r="H210" s="188">
        <v>311</v>
      </c>
      <c r="I210" s="190">
        <v>311</v>
      </c>
      <c r="J210" s="191" t="s">
        <v>677</v>
      </c>
      <c r="K210" s="192">
        <f t="shared" si="131"/>
        <v>47</v>
      </c>
      <c r="L210" s="193">
        <f t="shared" si="132"/>
        <v>0.17803030303030304</v>
      </c>
      <c r="M210" s="188" t="s">
        <v>588</v>
      </c>
      <c r="N210" s="194">
        <v>42604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43</v>
      </c>
      <c r="B211" s="186">
        <v>42318</v>
      </c>
      <c r="C211" s="186"/>
      <c r="D211" s="187" t="s">
        <v>681</v>
      </c>
      <c r="E211" s="188" t="s">
        <v>590</v>
      </c>
      <c r="F211" s="189">
        <v>549.5</v>
      </c>
      <c r="G211" s="188"/>
      <c r="H211" s="188">
        <v>630</v>
      </c>
      <c r="I211" s="190">
        <v>630</v>
      </c>
      <c r="J211" s="191" t="s">
        <v>677</v>
      </c>
      <c r="K211" s="192">
        <f t="shared" si="131"/>
        <v>80.5</v>
      </c>
      <c r="L211" s="193">
        <f t="shared" si="132"/>
        <v>0.1464968152866242</v>
      </c>
      <c r="M211" s="188" t="s">
        <v>588</v>
      </c>
      <c r="N211" s="194">
        <v>42419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44</v>
      </c>
      <c r="B212" s="186">
        <v>42342</v>
      </c>
      <c r="C212" s="186"/>
      <c r="D212" s="187" t="s">
        <v>682</v>
      </c>
      <c r="E212" s="188" t="s">
        <v>619</v>
      </c>
      <c r="F212" s="189">
        <v>1027.5</v>
      </c>
      <c r="G212" s="188"/>
      <c r="H212" s="188">
        <v>1315</v>
      </c>
      <c r="I212" s="190">
        <v>1250</v>
      </c>
      <c r="J212" s="191" t="s">
        <v>677</v>
      </c>
      <c r="K212" s="192">
        <f t="shared" si="131"/>
        <v>287.5</v>
      </c>
      <c r="L212" s="193">
        <f t="shared" si="132"/>
        <v>0.27980535279805352</v>
      </c>
      <c r="M212" s="188" t="s">
        <v>588</v>
      </c>
      <c r="N212" s="194">
        <v>43244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45</v>
      </c>
      <c r="B213" s="186">
        <v>42367</v>
      </c>
      <c r="C213" s="186"/>
      <c r="D213" s="187" t="s">
        <v>683</v>
      </c>
      <c r="E213" s="188" t="s">
        <v>619</v>
      </c>
      <c r="F213" s="189">
        <v>465</v>
      </c>
      <c r="G213" s="188"/>
      <c r="H213" s="188">
        <v>540</v>
      </c>
      <c r="I213" s="190">
        <v>540</v>
      </c>
      <c r="J213" s="191" t="s">
        <v>677</v>
      </c>
      <c r="K213" s="192">
        <f t="shared" si="131"/>
        <v>75</v>
      </c>
      <c r="L213" s="193">
        <f t="shared" si="132"/>
        <v>0.16129032258064516</v>
      </c>
      <c r="M213" s="188" t="s">
        <v>588</v>
      </c>
      <c r="N213" s="194">
        <v>42530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46</v>
      </c>
      <c r="B214" s="186">
        <v>42380</v>
      </c>
      <c r="C214" s="186"/>
      <c r="D214" s="187" t="s">
        <v>381</v>
      </c>
      <c r="E214" s="188" t="s">
        <v>590</v>
      </c>
      <c r="F214" s="189">
        <v>81</v>
      </c>
      <c r="G214" s="188"/>
      <c r="H214" s="188">
        <v>110</v>
      </c>
      <c r="I214" s="190">
        <v>110</v>
      </c>
      <c r="J214" s="191" t="s">
        <v>677</v>
      </c>
      <c r="K214" s="192">
        <f t="shared" si="131"/>
        <v>29</v>
      </c>
      <c r="L214" s="193">
        <f t="shared" si="132"/>
        <v>0.35802469135802467</v>
      </c>
      <c r="M214" s="188" t="s">
        <v>588</v>
      </c>
      <c r="N214" s="194">
        <v>42745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47</v>
      </c>
      <c r="B215" s="186">
        <v>42382</v>
      </c>
      <c r="C215" s="186"/>
      <c r="D215" s="187" t="s">
        <v>684</v>
      </c>
      <c r="E215" s="188" t="s">
        <v>590</v>
      </c>
      <c r="F215" s="189">
        <v>417.5</v>
      </c>
      <c r="G215" s="188"/>
      <c r="H215" s="188">
        <v>547</v>
      </c>
      <c r="I215" s="190">
        <v>535</v>
      </c>
      <c r="J215" s="191" t="s">
        <v>677</v>
      </c>
      <c r="K215" s="192">
        <f t="shared" si="131"/>
        <v>129.5</v>
      </c>
      <c r="L215" s="193">
        <f t="shared" si="132"/>
        <v>0.31017964071856285</v>
      </c>
      <c r="M215" s="188" t="s">
        <v>588</v>
      </c>
      <c r="N215" s="194">
        <v>42578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48</v>
      </c>
      <c r="B216" s="186">
        <v>42408</v>
      </c>
      <c r="C216" s="186"/>
      <c r="D216" s="187" t="s">
        <v>685</v>
      </c>
      <c r="E216" s="188" t="s">
        <v>619</v>
      </c>
      <c r="F216" s="189">
        <v>650</v>
      </c>
      <c r="G216" s="188"/>
      <c r="H216" s="188">
        <v>800</v>
      </c>
      <c r="I216" s="190">
        <v>800</v>
      </c>
      <c r="J216" s="191" t="s">
        <v>677</v>
      </c>
      <c r="K216" s="192">
        <f t="shared" si="131"/>
        <v>150</v>
      </c>
      <c r="L216" s="193">
        <f t="shared" si="132"/>
        <v>0.23076923076923078</v>
      </c>
      <c r="M216" s="188" t="s">
        <v>588</v>
      </c>
      <c r="N216" s="194">
        <v>43154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49</v>
      </c>
      <c r="B217" s="186">
        <v>42433</v>
      </c>
      <c r="C217" s="186"/>
      <c r="D217" s="187" t="s">
        <v>210</v>
      </c>
      <c r="E217" s="188" t="s">
        <v>619</v>
      </c>
      <c r="F217" s="189">
        <v>437.5</v>
      </c>
      <c r="G217" s="188"/>
      <c r="H217" s="188">
        <v>504.5</v>
      </c>
      <c r="I217" s="190">
        <v>522</v>
      </c>
      <c r="J217" s="191" t="s">
        <v>686</v>
      </c>
      <c r="K217" s="192">
        <f t="shared" si="131"/>
        <v>67</v>
      </c>
      <c r="L217" s="193">
        <f t="shared" si="132"/>
        <v>0.15314285714285714</v>
      </c>
      <c r="M217" s="188" t="s">
        <v>588</v>
      </c>
      <c r="N217" s="194">
        <v>42480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50</v>
      </c>
      <c r="B218" s="186">
        <v>42438</v>
      </c>
      <c r="C218" s="186"/>
      <c r="D218" s="187" t="s">
        <v>687</v>
      </c>
      <c r="E218" s="188" t="s">
        <v>619</v>
      </c>
      <c r="F218" s="189">
        <v>189.5</v>
      </c>
      <c r="G218" s="188"/>
      <c r="H218" s="188">
        <v>218</v>
      </c>
      <c r="I218" s="190">
        <v>218</v>
      </c>
      <c r="J218" s="191" t="s">
        <v>677</v>
      </c>
      <c r="K218" s="192">
        <f t="shared" si="131"/>
        <v>28.5</v>
      </c>
      <c r="L218" s="193">
        <f t="shared" si="132"/>
        <v>0.15039577836411611</v>
      </c>
      <c r="M218" s="188" t="s">
        <v>588</v>
      </c>
      <c r="N218" s="194">
        <v>43034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5">
        <v>51</v>
      </c>
      <c r="B219" s="196">
        <v>42471</v>
      </c>
      <c r="C219" s="196"/>
      <c r="D219" s="204" t="s">
        <v>688</v>
      </c>
      <c r="E219" s="199" t="s">
        <v>619</v>
      </c>
      <c r="F219" s="199">
        <v>36.5</v>
      </c>
      <c r="G219" s="200"/>
      <c r="H219" s="200">
        <v>15.85</v>
      </c>
      <c r="I219" s="200">
        <v>60</v>
      </c>
      <c r="J219" s="201" t="s">
        <v>689</v>
      </c>
      <c r="K219" s="202">
        <f t="shared" si="131"/>
        <v>-20.65</v>
      </c>
      <c r="L219" s="203">
        <f t="shared" si="132"/>
        <v>-0.5657534246575342</v>
      </c>
      <c r="M219" s="199" t="s">
        <v>600</v>
      </c>
      <c r="N219" s="207">
        <v>43627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52</v>
      </c>
      <c r="B220" s="186">
        <v>42472</v>
      </c>
      <c r="C220" s="186"/>
      <c r="D220" s="187" t="s">
        <v>690</v>
      </c>
      <c r="E220" s="188" t="s">
        <v>619</v>
      </c>
      <c r="F220" s="189">
        <v>93</v>
      </c>
      <c r="G220" s="188"/>
      <c r="H220" s="188">
        <v>149</v>
      </c>
      <c r="I220" s="190">
        <v>140</v>
      </c>
      <c r="J220" s="191" t="s">
        <v>691</v>
      </c>
      <c r="K220" s="192">
        <f t="shared" si="131"/>
        <v>56</v>
      </c>
      <c r="L220" s="193">
        <f t="shared" si="132"/>
        <v>0.60215053763440862</v>
      </c>
      <c r="M220" s="188" t="s">
        <v>588</v>
      </c>
      <c r="N220" s="194">
        <v>42740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53</v>
      </c>
      <c r="B221" s="186">
        <v>42472</v>
      </c>
      <c r="C221" s="186"/>
      <c r="D221" s="187" t="s">
        <v>692</v>
      </c>
      <c r="E221" s="188" t="s">
        <v>619</v>
      </c>
      <c r="F221" s="189">
        <v>130</v>
      </c>
      <c r="G221" s="188"/>
      <c r="H221" s="188">
        <v>150</v>
      </c>
      <c r="I221" s="190" t="s">
        <v>693</v>
      </c>
      <c r="J221" s="191" t="s">
        <v>677</v>
      </c>
      <c r="K221" s="192">
        <f t="shared" si="131"/>
        <v>20</v>
      </c>
      <c r="L221" s="193">
        <f t="shared" si="132"/>
        <v>0.15384615384615385</v>
      </c>
      <c r="M221" s="188" t="s">
        <v>588</v>
      </c>
      <c r="N221" s="194">
        <v>42564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54</v>
      </c>
      <c r="B222" s="186">
        <v>42473</v>
      </c>
      <c r="C222" s="186"/>
      <c r="D222" s="187" t="s">
        <v>694</v>
      </c>
      <c r="E222" s="188" t="s">
        <v>619</v>
      </c>
      <c r="F222" s="189">
        <v>196</v>
      </c>
      <c r="G222" s="188"/>
      <c r="H222" s="188">
        <v>299</v>
      </c>
      <c r="I222" s="190">
        <v>299</v>
      </c>
      <c r="J222" s="191" t="s">
        <v>677</v>
      </c>
      <c r="K222" s="192">
        <v>103</v>
      </c>
      <c r="L222" s="193">
        <v>0.52551020408163296</v>
      </c>
      <c r="M222" s="188" t="s">
        <v>588</v>
      </c>
      <c r="N222" s="194">
        <v>42620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55</v>
      </c>
      <c r="B223" s="186">
        <v>42473</v>
      </c>
      <c r="C223" s="186"/>
      <c r="D223" s="187" t="s">
        <v>695</v>
      </c>
      <c r="E223" s="188" t="s">
        <v>619</v>
      </c>
      <c r="F223" s="189">
        <v>88</v>
      </c>
      <c r="G223" s="188"/>
      <c r="H223" s="188">
        <v>103</v>
      </c>
      <c r="I223" s="190">
        <v>103</v>
      </c>
      <c r="J223" s="191" t="s">
        <v>677</v>
      </c>
      <c r="K223" s="192">
        <v>15</v>
      </c>
      <c r="L223" s="193">
        <v>0.170454545454545</v>
      </c>
      <c r="M223" s="188" t="s">
        <v>588</v>
      </c>
      <c r="N223" s="194">
        <v>42530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56</v>
      </c>
      <c r="B224" s="186">
        <v>42492</v>
      </c>
      <c r="C224" s="186"/>
      <c r="D224" s="187" t="s">
        <v>696</v>
      </c>
      <c r="E224" s="188" t="s">
        <v>619</v>
      </c>
      <c r="F224" s="189">
        <v>127.5</v>
      </c>
      <c r="G224" s="188"/>
      <c r="H224" s="188">
        <v>148</v>
      </c>
      <c r="I224" s="190" t="s">
        <v>697</v>
      </c>
      <c r="J224" s="191" t="s">
        <v>677</v>
      </c>
      <c r="K224" s="192">
        <f>H224-F224</f>
        <v>20.5</v>
      </c>
      <c r="L224" s="193">
        <f>K224/F224</f>
        <v>0.16078431372549021</v>
      </c>
      <c r="M224" s="188" t="s">
        <v>588</v>
      </c>
      <c r="N224" s="194">
        <v>42564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57</v>
      </c>
      <c r="B225" s="186">
        <v>42493</v>
      </c>
      <c r="C225" s="186"/>
      <c r="D225" s="187" t="s">
        <v>698</v>
      </c>
      <c r="E225" s="188" t="s">
        <v>619</v>
      </c>
      <c r="F225" s="189">
        <v>675</v>
      </c>
      <c r="G225" s="188"/>
      <c r="H225" s="188">
        <v>815</v>
      </c>
      <c r="I225" s="190" t="s">
        <v>699</v>
      </c>
      <c r="J225" s="191" t="s">
        <v>677</v>
      </c>
      <c r="K225" s="192">
        <f>H225-F225</f>
        <v>140</v>
      </c>
      <c r="L225" s="193">
        <f>K225/F225</f>
        <v>0.2074074074074074</v>
      </c>
      <c r="M225" s="188" t="s">
        <v>588</v>
      </c>
      <c r="N225" s="194">
        <v>43154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5">
        <v>58</v>
      </c>
      <c r="B226" s="196">
        <v>42522</v>
      </c>
      <c r="C226" s="196"/>
      <c r="D226" s="197" t="s">
        <v>700</v>
      </c>
      <c r="E226" s="198" t="s">
        <v>619</v>
      </c>
      <c r="F226" s="199">
        <v>500</v>
      </c>
      <c r="G226" s="199"/>
      <c r="H226" s="200">
        <v>232.5</v>
      </c>
      <c r="I226" s="200" t="s">
        <v>701</v>
      </c>
      <c r="J226" s="201" t="s">
        <v>702</v>
      </c>
      <c r="K226" s="202">
        <f>H226-F226</f>
        <v>-267.5</v>
      </c>
      <c r="L226" s="203">
        <f>K226/F226</f>
        <v>-0.53500000000000003</v>
      </c>
      <c r="M226" s="199" t="s">
        <v>600</v>
      </c>
      <c r="N226" s="196">
        <v>43735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59</v>
      </c>
      <c r="B227" s="186">
        <v>42527</v>
      </c>
      <c r="C227" s="186"/>
      <c r="D227" s="187" t="s">
        <v>540</v>
      </c>
      <c r="E227" s="188" t="s">
        <v>619</v>
      </c>
      <c r="F227" s="189">
        <v>110</v>
      </c>
      <c r="G227" s="188"/>
      <c r="H227" s="188">
        <v>126.5</v>
      </c>
      <c r="I227" s="190">
        <v>125</v>
      </c>
      <c r="J227" s="191" t="s">
        <v>628</v>
      </c>
      <c r="K227" s="192">
        <f>H227-F227</f>
        <v>16.5</v>
      </c>
      <c r="L227" s="193">
        <f>K227/F227</f>
        <v>0.15</v>
      </c>
      <c r="M227" s="188" t="s">
        <v>588</v>
      </c>
      <c r="N227" s="194">
        <v>42552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60</v>
      </c>
      <c r="B228" s="186">
        <v>42538</v>
      </c>
      <c r="C228" s="186"/>
      <c r="D228" s="187" t="s">
        <v>703</v>
      </c>
      <c r="E228" s="188" t="s">
        <v>619</v>
      </c>
      <c r="F228" s="189">
        <v>44</v>
      </c>
      <c r="G228" s="188"/>
      <c r="H228" s="188">
        <v>69.5</v>
      </c>
      <c r="I228" s="190">
        <v>69.5</v>
      </c>
      <c r="J228" s="191" t="s">
        <v>704</v>
      </c>
      <c r="K228" s="192">
        <f>H228-F228</f>
        <v>25.5</v>
      </c>
      <c r="L228" s="193">
        <f>K228/F228</f>
        <v>0.57954545454545459</v>
      </c>
      <c r="M228" s="188" t="s">
        <v>588</v>
      </c>
      <c r="N228" s="194">
        <v>42977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61</v>
      </c>
      <c r="B229" s="186">
        <v>42549</v>
      </c>
      <c r="C229" s="186"/>
      <c r="D229" s="187" t="s">
        <v>705</v>
      </c>
      <c r="E229" s="188" t="s">
        <v>619</v>
      </c>
      <c r="F229" s="189">
        <v>262.5</v>
      </c>
      <c r="G229" s="188"/>
      <c r="H229" s="188">
        <v>340</v>
      </c>
      <c r="I229" s="190">
        <v>333</v>
      </c>
      <c r="J229" s="191" t="s">
        <v>706</v>
      </c>
      <c r="K229" s="192">
        <v>77.5</v>
      </c>
      <c r="L229" s="193">
        <v>0.29523809523809502</v>
      </c>
      <c r="M229" s="188" t="s">
        <v>588</v>
      </c>
      <c r="N229" s="194">
        <v>43017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62</v>
      </c>
      <c r="B230" s="186">
        <v>42549</v>
      </c>
      <c r="C230" s="186"/>
      <c r="D230" s="187" t="s">
        <v>707</v>
      </c>
      <c r="E230" s="188" t="s">
        <v>619</v>
      </c>
      <c r="F230" s="189">
        <v>840</v>
      </c>
      <c r="G230" s="188"/>
      <c r="H230" s="188">
        <v>1230</v>
      </c>
      <c r="I230" s="190">
        <v>1230</v>
      </c>
      <c r="J230" s="191" t="s">
        <v>677</v>
      </c>
      <c r="K230" s="192">
        <v>390</v>
      </c>
      <c r="L230" s="193">
        <v>0.46428571428571402</v>
      </c>
      <c r="M230" s="188" t="s">
        <v>588</v>
      </c>
      <c r="N230" s="194">
        <v>42649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8">
        <v>63</v>
      </c>
      <c r="B231" s="209">
        <v>42556</v>
      </c>
      <c r="C231" s="209"/>
      <c r="D231" s="210" t="s">
        <v>708</v>
      </c>
      <c r="E231" s="211" t="s">
        <v>619</v>
      </c>
      <c r="F231" s="211">
        <v>395</v>
      </c>
      <c r="G231" s="212"/>
      <c r="H231" s="212">
        <f>(468.5+342.5)/2</f>
        <v>405.5</v>
      </c>
      <c r="I231" s="212">
        <v>510</v>
      </c>
      <c r="J231" s="213" t="s">
        <v>709</v>
      </c>
      <c r="K231" s="214">
        <f t="shared" ref="K231:K237" si="133">H231-F231</f>
        <v>10.5</v>
      </c>
      <c r="L231" s="215">
        <f t="shared" ref="L231:L237" si="134">K231/F231</f>
        <v>2.6582278481012658E-2</v>
      </c>
      <c r="M231" s="211" t="s">
        <v>710</v>
      </c>
      <c r="N231" s="209">
        <v>43606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5">
        <v>64</v>
      </c>
      <c r="B232" s="196">
        <v>42584</v>
      </c>
      <c r="C232" s="196"/>
      <c r="D232" s="197" t="s">
        <v>711</v>
      </c>
      <c r="E232" s="198" t="s">
        <v>590</v>
      </c>
      <c r="F232" s="199">
        <f>169.5-12.8</f>
        <v>156.69999999999999</v>
      </c>
      <c r="G232" s="199"/>
      <c r="H232" s="200">
        <v>77</v>
      </c>
      <c r="I232" s="200" t="s">
        <v>712</v>
      </c>
      <c r="J232" s="201" t="s">
        <v>713</v>
      </c>
      <c r="K232" s="202">
        <f t="shared" si="133"/>
        <v>-79.699999999999989</v>
      </c>
      <c r="L232" s="203">
        <f t="shared" si="134"/>
        <v>-0.50861518825781749</v>
      </c>
      <c r="M232" s="199" t="s">
        <v>600</v>
      </c>
      <c r="N232" s="196">
        <v>43522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5">
        <v>65</v>
      </c>
      <c r="B233" s="196">
        <v>42586</v>
      </c>
      <c r="C233" s="196"/>
      <c r="D233" s="197" t="s">
        <v>714</v>
      </c>
      <c r="E233" s="198" t="s">
        <v>619</v>
      </c>
      <c r="F233" s="199">
        <v>400</v>
      </c>
      <c r="G233" s="199"/>
      <c r="H233" s="200">
        <v>305</v>
      </c>
      <c r="I233" s="200">
        <v>475</v>
      </c>
      <c r="J233" s="201" t="s">
        <v>715</v>
      </c>
      <c r="K233" s="202">
        <f t="shared" si="133"/>
        <v>-95</v>
      </c>
      <c r="L233" s="203">
        <f t="shared" si="134"/>
        <v>-0.23749999999999999</v>
      </c>
      <c r="M233" s="199" t="s">
        <v>600</v>
      </c>
      <c r="N233" s="196">
        <v>43606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66</v>
      </c>
      <c r="B234" s="186">
        <v>42593</v>
      </c>
      <c r="C234" s="186"/>
      <c r="D234" s="187" t="s">
        <v>716</v>
      </c>
      <c r="E234" s="188" t="s">
        <v>619</v>
      </c>
      <c r="F234" s="189">
        <v>86.5</v>
      </c>
      <c r="G234" s="188"/>
      <c r="H234" s="188">
        <v>130</v>
      </c>
      <c r="I234" s="190">
        <v>130</v>
      </c>
      <c r="J234" s="191" t="s">
        <v>717</v>
      </c>
      <c r="K234" s="192">
        <f t="shared" si="133"/>
        <v>43.5</v>
      </c>
      <c r="L234" s="193">
        <f t="shared" si="134"/>
        <v>0.50289017341040465</v>
      </c>
      <c r="M234" s="188" t="s">
        <v>588</v>
      </c>
      <c r="N234" s="194">
        <v>43091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5">
        <v>67</v>
      </c>
      <c r="B235" s="196">
        <v>42600</v>
      </c>
      <c r="C235" s="196"/>
      <c r="D235" s="197" t="s">
        <v>109</v>
      </c>
      <c r="E235" s="198" t="s">
        <v>619</v>
      </c>
      <c r="F235" s="199">
        <v>133.5</v>
      </c>
      <c r="G235" s="199"/>
      <c r="H235" s="200">
        <v>126.5</v>
      </c>
      <c r="I235" s="200">
        <v>178</v>
      </c>
      <c r="J235" s="201" t="s">
        <v>718</v>
      </c>
      <c r="K235" s="202">
        <f t="shared" si="133"/>
        <v>-7</v>
      </c>
      <c r="L235" s="203">
        <f t="shared" si="134"/>
        <v>-5.2434456928838954E-2</v>
      </c>
      <c r="M235" s="199" t="s">
        <v>600</v>
      </c>
      <c r="N235" s="196">
        <v>42615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68</v>
      </c>
      <c r="B236" s="186">
        <v>42613</v>
      </c>
      <c r="C236" s="186"/>
      <c r="D236" s="187" t="s">
        <v>719</v>
      </c>
      <c r="E236" s="188" t="s">
        <v>619</v>
      </c>
      <c r="F236" s="189">
        <v>560</v>
      </c>
      <c r="G236" s="188"/>
      <c r="H236" s="188">
        <v>725</v>
      </c>
      <c r="I236" s="190">
        <v>725</v>
      </c>
      <c r="J236" s="191" t="s">
        <v>621</v>
      </c>
      <c r="K236" s="192">
        <f t="shared" si="133"/>
        <v>165</v>
      </c>
      <c r="L236" s="193">
        <f t="shared" si="134"/>
        <v>0.29464285714285715</v>
      </c>
      <c r="M236" s="188" t="s">
        <v>588</v>
      </c>
      <c r="N236" s="194">
        <v>42456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69</v>
      </c>
      <c r="B237" s="186">
        <v>42614</v>
      </c>
      <c r="C237" s="186"/>
      <c r="D237" s="187" t="s">
        <v>720</v>
      </c>
      <c r="E237" s="188" t="s">
        <v>619</v>
      </c>
      <c r="F237" s="189">
        <v>160.5</v>
      </c>
      <c r="G237" s="188"/>
      <c r="H237" s="188">
        <v>210</v>
      </c>
      <c r="I237" s="190">
        <v>210</v>
      </c>
      <c r="J237" s="191" t="s">
        <v>621</v>
      </c>
      <c r="K237" s="192">
        <f t="shared" si="133"/>
        <v>49.5</v>
      </c>
      <c r="L237" s="193">
        <f t="shared" si="134"/>
        <v>0.30841121495327101</v>
      </c>
      <c r="M237" s="188" t="s">
        <v>588</v>
      </c>
      <c r="N237" s="194">
        <v>42871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70</v>
      </c>
      <c r="B238" s="186">
        <v>42646</v>
      </c>
      <c r="C238" s="186"/>
      <c r="D238" s="187" t="s">
        <v>395</v>
      </c>
      <c r="E238" s="188" t="s">
        <v>619</v>
      </c>
      <c r="F238" s="189">
        <v>430</v>
      </c>
      <c r="G238" s="188"/>
      <c r="H238" s="188">
        <v>596</v>
      </c>
      <c r="I238" s="190">
        <v>575</v>
      </c>
      <c r="J238" s="191" t="s">
        <v>721</v>
      </c>
      <c r="K238" s="192">
        <v>166</v>
      </c>
      <c r="L238" s="193">
        <v>0.38604651162790699</v>
      </c>
      <c r="M238" s="188" t="s">
        <v>588</v>
      </c>
      <c r="N238" s="194">
        <v>42769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71</v>
      </c>
      <c r="B239" s="186">
        <v>42657</v>
      </c>
      <c r="C239" s="186"/>
      <c r="D239" s="187" t="s">
        <v>722</v>
      </c>
      <c r="E239" s="188" t="s">
        <v>619</v>
      </c>
      <c r="F239" s="189">
        <v>280</v>
      </c>
      <c r="G239" s="188"/>
      <c r="H239" s="188">
        <v>345</v>
      </c>
      <c r="I239" s="190">
        <v>345</v>
      </c>
      <c r="J239" s="191" t="s">
        <v>621</v>
      </c>
      <c r="K239" s="192">
        <f t="shared" ref="K239:K244" si="135">H239-F239</f>
        <v>65</v>
      </c>
      <c r="L239" s="193">
        <f>K239/F239</f>
        <v>0.23214285714285715</v>
      </c>
      <c r="M239" s="188" t="s">
        <v>588</v>
      </c>
      <c r="N239" s="194">
        <v>42814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72</v>
      </c>
      <c r="B240" s="186">
        <v>42657</v>
      </c>
      <c r="C240" s="186"/>
      <c r="D240" s="187" t="s">
        <v>723</v>
      </c>
      <c r="E240" s="188" t="s">
        <v>619</v>
      </c>
      <c r="F240" s="189">
        <v>245</v>
      </c>
      <c r="G240" s="188"/>
      <c r="H240" s="188">
        <v>325.5</v>
      </c>
      <c r="I240" s="190">
        <v>330</v>
      </c>
      <c r="J240" s="191" t="s">
        <v>724</v>
      </c>
      <c r="K240" s="192">
        <f t="shared" si="135"/>
        <v>80.5</v>
      </c>
      <c r="L240" s="193">
        <f>K240/F240</f>
        <v>0.32857142857142857</v>
      </c>
      <c r="M240" s="188" t="s">
        <v>588</v>
      </c>
      <c r="N240" s="194">
        <v>42769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73</v>
      </c>
      <c r="B241" s="186">
        <v>42660</v>
      </c>
      <c r="C241" s="186"/>
      <c r="D241" s="187" t="s">
        <v>345</v>
      </c>
      <c r="E241" s="188" t="s">
        <v>619</v>
      </c>
      <c r="F241" s="189">
        <v>125</v>
      </c>
      <c r="G241" s="188"/>
      <c r="H241" s="188">
        <v>160</v>
      </c>
      <c r="I241" s="190">
        <v>160</v>
      </c>
      <c r="J241" s="191" t="s">
        <v>677</v>
      </c>
      <c r="K241" s="192">
        <f t="shared" si="135"/>
        <v>35</v>
      </c>
      <c r="L241" s="193">
        <v>0.28000000000000003</v>
      </c>
      <c r="M241" s="188" t="s">
        <v>588</v>
      </c>
      <c r="N241" s="194">
        <v>42803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74</v>
      </c>
      <c r="B242" s="186">
        <v>42660</v>
      </c>
      <c r="C242" s="186"/>
      <c r="D242" s="187" t="s">
        <v>468</v>
      </c>
      <c r="E242" s="188" t="s">
        <v>619</v>
      </c>
      <c r="F242" s="189">
        <v>114</v>
      </c>
      <c r="G242" s="188"/>
      <c r="H242" s="188">
        <v>145</v>
      </c>
      <c r="I242" s="190">
        <v>145</v>
      </c>
      <c r="J242" s="191" t="s">
        <v>677</v>
      </c>
      <c r="K242" s="192">
        <f t="shared" si="135"/>
        <v>31</v>
      </c>
      <c r="L242" s="193">
        <f>K242/F242</f>
        <v>0.27192982456140352</v>
      </c>
      <c r="M242" s="188" t="s">
        <v>588</v>
      </c>
      <c r="N242" s="194">
        <v>42859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75</v>
      </c>
      <c r="B243" s="186">
        <v>42660</v>
      </c>
      <c r="C243" s="186"/>
      <c r="D243" s="187" t="s">
        <v>725</v>
      </c>
      <c r="E243" s="188" t="s">
        <v>619</v>
      </c>
      <c r="F243" s="189">
        <v>212</v>
      </c>
      <c r="G243" s="188"/>
      <c r="H243" s="188">
        <v>280</v>
      </c>
      <c r="I243" s="190">
        <v>276</v>
      </c>
      <c r="J243" s="191" t="s">
        <v>726</v>
      </c>
      <c r="K243" s="192">
        <f t="shared" si="135"/>
        <v>68</v>
      </c>
      <c r="L243" s="193">
        <f>K243/F243</f>
        <v>0.32075471698113206</v>
      </c>
      <c r="M243" s="188" t="s">
        <v>588</v>
      </c>
      <c r="N243" s="194">
        <v>42858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76</v>
      </c>
      <c r="B244" s="186">
        <v>42678</v>
      </c>
      <c r="C244" s="186"/>
      <c r="D244" s="187" t="s">
        <v>456</v>
      </c>
      <c r="E244" s="188" t="s">
        <v>619</v>
      </c>
      <c r="F244" s="189">
        <v>155</v>
      </c>
      <c r="G244" s="188"/>
      <c r="H244" s="188">
        <v>210</v>
      </c>
      <c r="I244" s="190">
        <v>210</v>
      </c>
      <c r="J244" s="191" t="s">
        <v>727</v>
      </c>
      <c r="K244" s="192">
        <f t="shared" si="135"/>
        <v>55</v>
      </c>
      <c r="L244" s="193">
        <f>K244/F244</f>
        <v>0.35483870967741937</v>
      </c>
      <c r="M244" s="188" t="s">
        <v>588</v>
      </c>
      <c r="N244" s="194">
        <v>42944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5">
        <v>77</v>
      </c>
      <c r="B245" s="196">
        <v>42710</v>
      </c>
      <c r="C245" s="196"/>
      <c r="D245" s="197" t="s">
        <v>728</v>
      </c>
      <c r="E245" s="198" t="s">
        <v>619</v>
      </c>
      <c r="F245" s="199">
        <v>150.5</v>
      </c>
      <c r="G245" s="199"/>
      <c r="H245" s="200">
        <v>72.5</v>
      </c>
      <c r="I245" s="200">
        <v>174</v>
      </c>
      <c r="J245" s="201" t="s">
        <v>729</v>
      </c>
      <c r="K245" s="202">
        <v>-78</v>
      </c>
      <c r="L245" s="203">
        <v>-0.51827242524916906</v>
      </c>
      <c r="M245" s="199" t="s">
        <v>600</v>
      </c>
      <c r="N245" s="196">
        <v>43333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78</v>
      </c>
      <c r="B246" s="186">
        <v>42712</v>
      </c>
      <c r="C246" s="186"/>
      <c r="D246" s="187" t="s">
        <v>730</v>
      </c>
      <c r="E246" s="188" t="s">
        <v>619</v>
      </c>
      <c r="F246" s="189">
        <v>380</v>
      </c>
      <c r="G246" s="188"/>
      <c r="H246" s="188">
        <v>478</v>
      </c>
      <c r="I246" s="190">
        <v>468</v>
      </c>
      <c r="J246" s="191" t="s">
        <v>677</v>
      </c>
      <c r="K246" s="192">
        <f>H246-F246</f>
        <v>98</v>
      </c>
      <c r="L246" s="193">
        <f>K246/F246</f>
        <v>0.25789473684210529</v>
      </c>
      <c r="M246" s="188" t="s">
        <v>588</v>
      </c>
      <c r="N246" s="194">
        <v>43025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79</v>
      </c>
      <c r="B247" s="186">
        <v>42734</v>
      </c>
      <c r="C247" s="186"/>
      <c r="D247" s="187" t="s">
        <v>108</v>
      </c>
      <c r="E247" s="188" t="s">
        <v>619</v>
      </c>
      <c r="F247" s="189">
        <v>305</v>
      </c>
      <c r="G247" s="188"/>
      <c r="H247" s="188">
        <v>375</v>
      </c>
      <c r="I247" s="190">
        <v>375</v>
      </c>
      <c r="J247" s="191" t="s">
        <v>677</v>
      </c>
      <c r="K247" s="192">
        <f>H247-F247</f>
        <v>70</v>
      </c>
      <c r="L247" s="193">
        <f>K247/F247</f>
        <v>0.22950819672131148</v>
      </c>
      <c r="M247" s="188" t="s">
        <v>588</v>
      </c>
      <c r="N247" s="194">
        <v>42768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80</v>
      </c>
      <c r="B248" s="186">
        <v>42739</v>
      </c>
      <c r="C248" s="186"/>
      <c r="D248" s="187" t="s">
        <v>94</v>
      </c>
      <c r="E248" s="188" t="s">
        <v>619</v>
      </c>
      <c r="F248" s="189">
        <v>99.5</v>
      </c>
      <c r="G248" s="188"/>
      <c r="H248" s="188">
        <v>158</v>
      </c>
      <c r="I248" s="190">
        <v>158</v>
      </c>
      <c r="J248" s="191" t="s">
        <v>677</v>
      </c>
      <c r="K248" s="192">
        <f>H248-F248</f>
        <v>58.5</v>
      </c>
      <c r="L248" s="193">
        <f>K248/F248</f>
        <v>0.5879396984924623</v>
      </c>
      <c r="M248" s="188" t="s">
        <v>588</v>
      </c>
      <c r="N248" s="194">
        <v>42898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81</v>
      </c>
      <c r="B249" s="186">
        <v>42739</v>
      </c>
      <c r="C249" s="186"/>
      <c r="D249" s="187" t="s">
        <v>94</v>
      </c>
      <c r="E249" s="188" t="s">
        <v>619</v>
      </c>
      <c r="F249" s="189">
        <v>99.5</v>
      </c>
      <c r="G249" s="188"/>
      <c r="H249" s="188">
        <v>158</v>
      </c>
      <c r="I249" s="190">
        <v>158</v>
      </c>
      <c r="J249" s="191" t="s">
        <v>677</v>
      </c>
      <c r="K249" s="192">
        <v>58.5</v>
      </c>
      <c r="L249" s="193">
        <v>0.58793969849246197</v>
      </c>
      <c r="M249" s="188" t="s">
        <v>588</v>
      </c>
      <c r="N249" s="194">
        <v>42898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82</v>
      </c>
      <c r="B250" s="186">
        <v>42786</v>
      </c>
      <c r="C250" s="186"/>
      <c r="D250" s="187" t="s">
        <v>185</v>
      </c>
      <c r="E250" s="188" t="s">
        <v>619</v>
      </c>
      <c r="F250" s="189">
        <v>140.5</v>
      </c>
      <c r="G250" s="188"/>
      <c r="H250" s="188">
        <v>220</v>
      </c>
      <c r="I250" s="190">
        <v>220</v>
      </c>
      <c r="J250" s="191" t="s">
        <v>677</v>
      </c>
      <c r="K250" s="192">
        <f>H250-F250</f>
        <v>79.5</v>
      </c>
      <c r="L250" s="193">
        <f>K250/F250</f>
        <v>0.5658362989323843</v>
      </c>
      <c r="M250" s="188" t="s">
        <v>588</v>
      </c>
      <c r="N250" s="194">
        <v>42864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83</v>
      </c>
      <c r="B251" s="186">
        <v>42786</v>
      </c>
      <c r="C251" s="186"/>
      <c r="D251" s="187" t="s">
        <v>731</v>
      </c>
      <c r="E251" s="188" t="s">
        <v>619</v>
      </c>
      <c r="F251" s="189">
        <v>202.5</v>
      </c>
      <c r="G251" s="188"/>
      <c r="H251" s="188">
        <v>234</v>
      </c>
      <c r="I251" s="190">
        <v>234</v>
      </c>
      <c r="J251" s="191" t="s">
        <v>677</v>
      </c>
      <c r="K251" s="192">
        <v>31.5</v>
      </c>
      <c r="L251" s="193">
        <v>0.155555555555556</v>
      </c>
      <c r="M251" s="188" t="s">
        <v>588</v>
      </c>
      <c r="N251" s="194">
        <v>42836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84</v>
      </c>
      <c r="B252" s="186">
        <v>42818</v>
      </c>
      <c r="C252" s="186"/>
      <c r="D252" s="187" t="s">
        <v>732</v>
      </c>
      <c r="E252" s="188" t="s">
        <v>619</v>
      </c>
      <c r="F252" s="189">
        <v>300.5</v>
      </c>
      <c r="G252" s="188"/>
      <c r="H252" s="188">
        <v>417.5</v>
      </c>
      <c r="I252" s="190">
        <v>420</v>
      </c>
      <c r="J252" s="191" t="s">
        <v>733</v>
      </c>
      <c r="K252" s="192">
        <f>H252-F252</f>
        <v>117</v>
      </c>
      <c r="L252" s="193">
        <f>K252/F252</f>
        <v>0.38935108153078202</v>
      </c>
      <c r="M252" s="188" t="s">
        <v>588</v>
      </c>
      <c r="N252" s="194">
        <v>43070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85</v>
      </c>
      <c r="B253" s="186">
        <v>42818</v>
      </c>
      <c r="C253" s="186"/>
      <c r="D253" s="187" t="s">
        <v>707</v>
      </c>
      <c r="E253" s="188" t="s">
        <v>619</v>
      </c>
      <c r="F253" s="189">
        <v>850</v>
      </c>
      <c r="G253" s="188"/>
      <c r="H253" s="188">
        <v>1042.5</v>
      </c>
      <c r="I253" s="190">
        <v>1023</v>
      </c>
      <c r="J253" s="191" t="s">
        <v>734</v>
      </c>
      <c r="K253" s="192">
        <v>192.5</v>
      </c>
      <c r="L253" s="193">
        <v>0.22647058823529401</v>
      </c>
      <c r="M253" s="188" t="s">
        <v>588</v>
      </c>
      <c r="N253" s="194">
        <v>42830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86</v>
      </c>
      <c r="B254" s="186">
        <v>42830</v>
      </c>
      <c r="C254" s="186"/>
      <c r="D254" s="187" t="s">
        <v>487</v>
      </c>
      <c r="E254" s="188" t="s">
        <v>619</v>
      </c>
      <c r="F254" s="189">
        <v>785</v>
      </c>
      <c r="G254" s="188"/>
      <c r="H254" s="188">
        <v>930</v>
      </c>
      <c r="I254" s="190">
        <v>920</v>
      </c>
      <c r="J254" s="191" t="s">
        <v>735</v>
      </c>
      <c r="K254" s="192">
        <f>H254-F254</f>
        <v>145</v>
      </c>
      <c r="L254" s="193">
        <f>K254/F254</f>
        <v>0.18471337579617833</v>
      </c>
      <c r="M254" s="188" t="s">
        <v>588</v>
      </c>
      <c r="N254" s="194">
        <v>42976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5">
        <v>87</v>
      </c>
      <c r="B255" s="196">
        <v>42831</v>
      </c>
      <c r="C255" s="196"/>
      <c r="D255" s="197" t="s">
        <v>736</v>
      </c>
      <c r="E255" s="198" t="s">
        <v>619</v>
      </c>
      <c r="F255" s="199">
        <v>40</v>
      </c>
      <c r="G255" s="199"/>
      <c r="H255" s="200">
        <v>13.1</v>
      </c>
      <c r="I255" s="200">
        <v>60</v>
      </c>
      <c r="J255" s="201" t="s">
        <v>737</v>
      </c>
      <c r="K255" s="202">
        <v>-26.9</v>
      </c>
      <c r="L255" s="203">
        <v>-0.67249999999999999</v>
      </c>
      <c r="M255" s="199" t="s">
        <v>600</v>
      </c>
      <c r="N255" s="196">
        <v>43138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88</v>
      </c>
      <c r="B256" s="186">
        <v>42837</v>
      </c>
      <c r="C256" s="186"/>
      <c r="D256" s="187" t="s">
        <v>93</v>
      </c>
      <c r="E256" s="188" t="s">
        <v>619</v>
      </c>
      <c r="F256" s="189">
        <v>289.5</v>
      </c>
      <c r="G256" s="188"/>
      <c r="H256" s="188">
        <v>354</v>
      </c>
      <c r="I256" s="190">
        <v>360</v>
      </c>
      <c r="J256" s="191" t="s">
        <v>738</v>
      </c>
      <c r="K256" s="192">
        <f t="shared" ref="K256:K264" si="136">H256-F256</f>
        <v>64.5</v>
      </c>
      <c r="L256" s="193">
        <f t="shared" ref="L256:L264" si="137">K256/F256</f>
        <v>0.22279792746113988</v>
      </c>
      <c r="M256" s="188" t="s">
        <v>588</v>
      </c>
      <c r="N256" s="194">
        <v>43040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89</v>
      </c>
      <c r="B257" s="186">
        <v>42845</v>
      </c>
      <c r="C257" s="186"/>
      <c r="D257" s="187" t="s">
        <v>426</v>
      </c>
      <c r="E257" s="188" t="s">
        <v>619</v>
      </c>
      <c r="F257" s="189">
        <v>700</v>
      </c>
      <c r="G257" s="188"/>
      <c r="H257" s="188">
        <v>840</v>
      </c>
      <c r="I257" s="190">
        <v>840</v>
      </c>
      <c r="J257" s="191" t="s">
        <v>739</v>
      </c>
      <c r="K257" s="192">
        <f t="shared" si="136"/>
        <v>140</v>
      </c>
      <c r="L257" s="193">
        <f t="shared" si="137"/>
        <v>0.2</v>
      </c>
      <c r="M257" s="188" t="s">
        <v>588</v>
      </c>
      <c r="N257" s="194">
        <v>42893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90</v>
      </c>
      <c r="B258" s="186">
        <v>42887</v>
      </c>
      <c r="C258" s="186"/>
      <c r="D258" s="187" t="s">
        <v>740</v>
      </c>
      <c r="E258" s="188" t="s">
        <v>619</v>
      </c>
      <c r="F258" s="189">
        <v>130</v>
      </c>
      <c r="G258" s="188"/>
      <c r="H258" s="188">
        <v>144.25</v>
      </c>
      <c r="I258" s="190">
        <v>170</v>
      </c>
      <c r="J258" s="191" t="s">
        <v>741</v>
      </c>
      <c r="K258" s="192">
        <f t="shared" si="136"/>
        <v>14.25</v>
      </c>
      <c r="L258" s="193">
        <f t="shared" si="137"/>
        <v>0.10961538461538461</v>
      </c>
      <c r="M258" s="188" t="s">
        <v>588</v>
      </c>
      <c r="N258" s="194">
        <v>43675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91</v>
      </c>
      <c r="B259" s="186">
        <v>42901</v>
      </c>
      <c r="C259" s="186"/>
      <c r="D259" s="187" t="s">
        <v>742</v>
      </c>
      <c r="E259" s="188" t="s">
        <v>619</v>
      </c>
      <c r="F259" s="189">
        <v>214.5</v>
      </c>
      <c r="G259" s="188"/>
      <c r="H259" s="188">
        <v>262</v>
      </c>
      <c r="I259" s="190">
        <v>262</v>
      </c>
      <c r="J259" s="191" t="s">
        <v>743</v>
      </c>
      <c r="K259" s="192">
        <f t="shared" si="136"/>
        <v>47.5</v>
      </c>
      <c r="L259" s="193">
        <f t="shared" si="137"/>
        <v>0.22144522144522144</v>
      </c>
      <c r="M259" s="188" t="s">
        <v>588</v>
      </c>
      <c r="N259" s="194">
        <v>42977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6">
        <v>92</v>
      </c>
      <c r="B260" s="217">
        <v>42933</v>
      </c>
      <c r="C260" s="217"/>
      <c r="D260" s="218" t="s">
        <v>744</v>
      </c>
      <c r="E260" s="219" t="s">
        <v>619</v>
      </c>
      <c r="F260" s="220">
        <v>370</v>
      </c>
      <c r="G260" s="219"/>
      <c r="H260" s="219">
        <v>447.5</v>
      </c>
      <c r="I260" s="221">
        <v>450</v>
      </c>
      <c r="J260" s="222" t="s">
        <v>677</v>
      </c>
      <c r="K260" s="192">
        <f t="shared" si="136"/>
        <v>77.5</v>
      </c>
      <c r="L260" s="223">
        <f t="shared" si="137"/>
        <v>0.20945945945945946</v>
      </c>
      <c r="M260" s="219" t="s">
        <v>588</v>
      </c>
      <c r="N260" s="224">
        <v>43035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93</v>
      </c>
      <c r="B261" s="217">
        <v>42943</v>
      </c>
      <c r="C261" s="217"/>
      <c r="D261" s="218" t="s">
        <v>183</v>
      </c>
      <c r="E261" s="219" t="s">
        <v>619</v>
      </c>
      <c r="F261" s="220">
        <v>657.5</v>
      </c>
      <c r="G261" s="219"/>
      <c r="H261" s="219">
        <v>825</v>
      </c>
      <c r="I261" s="221">
        <v>820</v>
      </c>
      <c r="J261" s="222" t="s">
        <v>677</v>
      </c>
      <c r="K261" s="192">
        <f t="shared" si="136"/>
        <v>167.5</v>
      </c>
      <c r="L261" s="223">
        <f t="shared" si="137"/>
        <v>0.25475285171102663</v>
      </c>
      <c r="M261" s="219" t="s">
        <v>588</v>
      </c>
      <c r="N261" s="224">
        <v>43090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94</v>
      </c>
      <c r="B262" s="186">
        <v>42964</v>
      </c>
      <c r="C262" s="186"/>
      <c r="D262" s="187" t="s">
        <v>361</v>
      </c>
      <c r="E262" s="188" t="s">
        <v>619</v>
      </c>
      <c r="F262" s="189">
        <v>605</v>
      </c>
      <c r="G262" s="188"/>
      <c r="H262" s="188">
        <v>750</v>
      </c>
      <c r="I262" s="190">
        <v>750</v>
      </c>
      <c r="J262" s="191" t="s">
        <v>735</v>
      </c>
      <c r="K262" s="192">
        <f t="shared" si="136"/>
        <v>145</v>
      </c>
      <c r="L262" s="193">
        <f t="shared" si="137"/>
        <v>0.23966942148760331</v>
      </c>
      <c r="M262" s="188" t="s">
        <v>588</v>
      </c>
      <c r="N262" s="194">
        <v>43027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5">
        <v>95</v>
      </c>
      <c r="B263" s="196">
        <v>42979</v>
      </c>
      <c r="C263" s="196"/>
      <c r="D263" s="204" t="s">
        <v>745</v>
      </c>
      <c r="E263" s="199" t="s">
        <v>619</v>
      </c>
      <c r="F263" s="199">
        <v>255</v>
      </c>
      <c r="G263" s="200"/>
      <c r="H263" s="200">
        <v>217.25</v>
      </c>
      <c r="I263" s="200">
        <v>320</v>
      </c>
      <c r="J263" s="201" t="s">
        <v>746</v>
      </c>
      <c r="K263" s="202">
        <f t="shared" si="136"/>
        <v>-37.75</v>
      </c>
      <c r="L263" s="205">
        <f t="shared" si="137"/>
        <v>-0.14803921568627451</v>
      </c>
      <c r="M263" s="199" t="s">
        <v>600</v>
      </c>
      <c r="N263" s="196">
        <v>43661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96</v>
      </c>
      <c r="B264" s="186">
        <v>42997</v>
      </c>
      <c r="C264" s="186"/>
      <c r="D264" s="187" t="s">
        <v>747</v>
      </c>
      <c r="E264" s="188" t="s">
        <v>619</v>
      </c>
      <c r="F264" s="189">
        <v>215</v>
      </c>
      <c r="G264" s="188"/>
      <c r="H264" s="188">
        <v>258</v>
      </c>
      <c r="I264" s="190">
        <v>258</v>
      </c>
      <c r="J264" s="191" t="s">
        <v>677</v>
      </c>
      <c r="K264" s="192">
        <f t="shared" si="136"/>
        <v>43</v>
      </c>
      <c r="L264" s="193">
        <f t="shared" si="137"/>
        <v>0.2</v>
      </c>
      <c r="M264" s="188" t="s">
        <v>588</v>
      </c>
      <c r="N264" s="194">
        <v>43040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97</v>
      </c>
      <c r="B265" s="186">
        <v>42997</v>
      </c>
      <c r="C265" s="186"/>
      <c r="D265" s="187" t="s">
        <v>747</v>
      </c>
      <c r="E265" s="188" t="s">
        <v>619</v>
      </c>
      <c r="F265" s="189">
        <v>215</v>
      </c>
      <c r="G265" s="188"/>
      <c r="H265" s="188">
        <v>258</v>
      </c>
      <c r="I265" s="190">
        <v>258</v>
      </c>
      <c r="J265" s="222" t="s">
        <v>677</v>
      </c>
      <c r="K265" s="192">
        <v>43</v>
      </c>
      <c r="L265" s="193">
        <v>0.2</v>
      </c>
      <c r="M265" s="188" t="s">
        <v>588</v>
      </c>
      <c r="N265" s="194">
        <v>43040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98</v>
      </c>
      <c r="B266" s="217">
        <v>42998</v>
      </c>
      <c r="C266" s="217"/>
      <c r="D266" s="218" t="s">
        <v>748</v>
      </c>
      <c r="E266" s="219" t="s">
        <v>619</v>
      </c>
      <c r="F266" s="189">
        <v>75</v>
      </c>
      <c r="G266" s="219"/>
      <c r="H266" s="219">
        <v>90</v>
      </c>
      <c r="I266" s="221">
        <v>90</v>
      </c>
      <c r="J266" s="191" t="s">
        <v>749</v>
      </c>
      <c r="K266" s="192">
        <f t="shared" ref="K266:K271" si="138">H266-F266</f>
        <v>15</v>
      </c>
      <c r="L266" s="193">
        <f t="shared" ref="L266:L271" si="139">K266/F266</f>
        <v>0.2</v>
      </c>
      <c r="M266" s="188" t="s">
        <v>588</v>
      </c>
      <c r="N266" s="194">
        <v>43019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6">
        <v>99</v>
      </c>
      <c r="B267" s="217">
        <v>43011</v>
      </c>
      <c r="C267" s="217"/>
      <c r="D267" s="218" t="s">
        <v>602</v>
      </c>
      <c r="E267" s="219" t="s">
        <v>619</v>
      </c>
      <c r="F267" s="220">
        <v>315</v>
      </c>
      <c r="G267" s="219"/>
      <c r="H267" s="219">
        <v>392</v>
      </c>
      <c r="I267" s="221">
        <v>384</v>
      </c>
      <c r="J267" s="222" t="s">
        <v>750</v>
      </c>
      <c r="K267" s="192">
        <f t="shared" si="138"/>
        <v>77</v>
      </c>
      <c r="L267" s="223">
        <f t="shared" si="139"/>
        <v>0.24444444444444444</v>
      </c>
      <c r="M267" s="219" t="s">
        <v>588</v>
      </c>
      <c r="N267" s="224">
        <v>43017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100</v>
      </c>
      <c r="B268" s="217">
        <v>43013</v>
      </c>
      <c r="C268" s="217"/>
      <c r="D268" s="218" t="s">
        <v>461</v>
      </c>
      <c r="E268" s="219" t="s">
        <v>619</v>
      </c>
      <c r="F268" s="220">
        <v>145</v>
      </c>
      <c r="G268" s="219"/>
      <c r="H268" s="219">
        <v>179</v>
      </c>
      <c r="I268" s="221">
        <v>180</v>
      </c>
      <c r="J268" s="222" t="s">
        <v>751</v>
      </c>
      <c r="K268" s="192">
        <f t="shared" si="138"/>
        <v>34</v>
      </c>
      <c r="L268" s="223">
        <f t="shared" si="139"/>
        <v>0.23448275862068965</v>
      </c>
      <c r="M268" s="219" t="s">
        <v>588</v>
      </c>
      <c r="N268" s="224">
        <v>43025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101</v>
      </c>
      <c r="B269" s="217">
        <v>43014</v>
      </c>
      <c r="C269" s="217"/>
      <c r="D269" s="218" t="s">
        <v>335</v>
      </c>
      <c r="E269" s="219" t="s">
        <v>619</v>
      </c>
      <c r="F269" s="220">
        <v>256</v>
      </c>
      <c r="G269" s="219"/>
      <c r="H269" s="219">
        <v>323</v>
      </c>
      <c r="I269" s="221">
        <v>320</v>
      </c>
      <c r="J269" s="222" t="s">
        <v>677</v>
      </c>
      <c r="K269" s="192">
        <f t="shared" si="138"/>
        <v>67</v>
      </c>
      <c r="L269" s="223">
        <f t="shared" si="139"/>
        <v>0.26171875</v>
      </c>
      <c r="M269" s="219" t="s">
        <v>588</v>
      </c>
      <c r="N269" s="224">
        <v>43067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6">
        <v>102</v>
      </c>
      <c r="B270" s="217">
        <v>43017</v>
      </c>
      <c r="C270" s="217"/>
      <c r="D270" s="218" t="s">
        <v>351</v>
      </c>
      <c r="E270" s="219" t="s">
        <v>619</v>
      </c>
      <c r="F270" s="220">
        <v>137.5</v>
      </c>
      <c r="G270" s="219"/>
      <c r="H270" s="219">
        <v>184</v>
      </c>
      <c r="I270" s="221">
        <v>183</v>
      </c>
      <c r="J270" s="222" t="s">
        <v>752</v>
      </c>
      <c r="K270" s="192">
        <f t="shared" si="138"/>
        <v>46.5</v>
      </c>
      <c r="L270" s="223">
        <f t="shared" si="139"/>
        <v>0.33818181818181819</v>
      </c>
      <c r="M270" s="219" t="s">
        <v>588</v>
      </c>
      <c r="N270" s="224">
        <v>43108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103</v>
      </c>
      <c r="B271" s="217">
        <v>43018</v>
      </c>
      <c r="C271" s="217"/>
      <c r="D271" s="218" t="s">
        <v>753</v>
      </c>
      <c r="E271" s="219" t="s">
        <v>619</v>
      </c>
      <c r="F271" s="220">
        <v>125.5</v>
      </c>
      <c r="G271" s="219"/>
      <c r="H271" s="219">
        <v>158</v>
      </c>
      <c r="I271" s="221">
        <v>155</v>
      </c>
      <c r="J271" s="222" t="s">
        <v>754</v>
      </c>
      <c r="K271" s="192">
        <f t="shared" si="138"/>
        <v>32.5</v>
      </c>
      <c r="L271" s="223">
        <f t="shared" si="139"/>
        <v>0.25896414342629481</v>
      </c>
      <c r="M271" s="219" t="s">
        <v>588</v>
      </c>
      <c r="N271" s="224">
        <v>43067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6">
        <v>104</v>
      </c>
      <c r="B272" s="217">
        <v>43018</v>
      </c>
      <c r="C272" s="217"/>
      <c r="D272" s="218" t="s">
        <v>755</v>
      </c>
      <c r="E272" s="219" t="s">
        <v>619</v>
      </c>
      <c r="F272" s="220">
        <v>895</v>
      </c>
      <c r="G272" s="219"/>
      <c r="H272" s="219">
        <v>1122.5</v>
      </c>
      <c r="I272" s="221">
        <v>1078</v>
      </c>
      <c r="J272" s="222" t="s">
        <v>756</v>
      </c>
      <c r="K272" s="192">
        <v>227.5</v>
      </c>
      <c r="L272" s="223">
        <v>0.25418994413407803</v>
      </c>
      <c r="M272" s="219" t="s">
        <v>588</v>
      </c>
      <c r="N272" s="224">
        <v>43117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6">
        <v>105</v>
      </c>
      <c r="B273" s="217">
        <v>43020</v>
      </c>
      <c r="C273" s="217"/>
      <c r="D273" s="218" t="s">
        <v>344</v>
      </c>
      <c r="E273" s="219" t="s">
        <v>619</v>
      </c>
      <c r="F273" s="220">
        <v>525</v>
      </c>
      <c r="G273" s="219"/>
      <c r="H273" s="219">
        <v>629</v>
      </c>
      <c r="I273" s="221">
        <v>629</v>
      </c>
      <c r="J273" s="222" t="s">
        <v>677</v>
      </c>
      <c r="K273" s="192">
        <v>104</v>
      </c>
      <c r="L273" s="223">
        <v>0.19809523809523799</v>
      </c>
      <c r="M273" s="219" t="s">
        <v>588</v>
      </c>
      <c r="N273" s="224">
        <v>43119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106</v>
      </c>
      <c r="B274" s="217">
        <v>43046</v>
      </c>
      <c r="C274" s="217"/>
      <c r="D274" s="218" t="s">
        <v>386</v>
      </c>
      <c r="E274" s="219" t="s">
        <v>619</v>
      </c>
      <c r="F274" s="220">
        <v>740</v>
      </c>
      <c r="G274" s="219"/>
      <c r="H274" s="219">
        <v>892.5</v>
      </c>
      <c r="I274" s="221">
        <v>900</v>
      </c>
      <c r="J274" s="222" t="s">
        <v>757</v>
      </c>
      <c r="K274" s="192">
        <f>H274-F274</f>
        <v>152.5</v>
      </c>
      <c r="L274" s="223">
        <f>K274/F274</f>
        <v>0.20608108108108109</v>
      </c>
      <c r="M274" s="219" t="s">
        <v>588</v>
      </c>
      <c r="N274" s="224">
        <v>43052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107</v>
      </c>
      <c r="B275" s="186">
        <v>43073</v>
      </c>
      <c r="C275" s="186"/>
      <c r="D275" s="187" t="s">
        <v>758</v>
      </c>
      <c r="E275" s="188" t="s">
        <v>619</v>
      </c>
      <c r="F275" s="189">
        <v>118.5</v>
      </c>
      <c r="G275" s="188"/>
      <c r="H275" s="188">
        <v>143.5</v>
      </c>
      <c r="I275" s="190">
        <v>145</v>
      </c>
      <c r="J275" s="191" t="s">
        <v>609</v>
      </c>
      <c r="K275" s="192">
        <f>H275-F275</f>
        <v>25</v>
      </c>
      <c r="L275" s="193">
        <f>K275/F275</f>
        <v>0.2109704641350211</v>
      </c>
      <c r="M275" s="188" t="s">
        <v>588</v>
      </c>
      <c r="N275" s="194">
        <v>43097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95">
        <v>108</v>
      </c>
      <c r="B276" s="196">
        <v>43090</v>
      </c>
      <c r="C276" s="196"/>
      <c r="D276" s="197" t="s">
        <v>432</v>
      </c>
      <c r="E276" s="198" t="s">
        <v>619</v>
      </c>
      <c r="F276" s="199">
        <v>715</v>
      </c>
      <c r="G276" s="199"/>
      <c r="H276" s="200">
        <v>500</v>
      </c>
      <c r="I276" s="200">
        <v>872</v>
      </c>
      <c r="J276" s="201" t="s">
        <v>759</v>
      </c>
      <c r="K276" s="202">
        <f>H276-F276</f>
        <v>-215</v>
      </c>
      <c r="L276" s="203">
        <f>K276/F276</f>
        <v>-0.30069930069930068</v>
      </c>
      <c r="M276" s="199" t="s">
        <v>600</v>
      </c>
      <c r="N276" s="196">
        <v>43670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5">
        <v>109</v>
      </c>
      <c r="B277" s="186">
        <v>43098</v>
      </c>
      <c r="C277" s="186"/>
      <c r="D277" s="187" t="s">
        <v>602</v>
      </c>
      <c r="E277" s="188" t="s">
        <v>619</v>
      </c>
      <c r="F277" s="189">
        <v>435</v>
      </c>
      <c r="G277" s="188"/>
      <c r="H277" s="188">
        <v>542.5</v>
      </c>
      <c r="I277" s="190">
        <v>539</v>
      </c>
      <c r="J277" s="191" t="s">
        <v>677</v>
      </c>
      <c r="K277" s="192">
        <v>107.5</v>
      </c>
      <c r="L277" s="193">
        <v>0.247126436781609</v>
      </c>
      <c r="M277" s="188" t="s">
        <v>588</v>
      </c>
      <c r="N277" s="194">
        <v>43206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5">
        <v>110</v>
      </c>
      <c r="B278" s="186">
        <v>43098</v>
      </c>
      <c r="C278" s="186"/>
      <c r="D278" s="187" t="s">
        <v>560</v>
      </c>
      <c r="E278" s="188" t="s">
        <v>619</v>
      </c>
      <c r="F278" s="189">
        <v>885</v>
      </c>
      <c r="G278" s="188"/>
      <c r="H278" s="188">
        <v>1090</v>
      </c>
      <c r="I278" s="190">
        <v>1084</v>
      </c>
      <c r="J278" s="191" t="s">
        <v>677</v>
      </c>
      <c r="K278" s="192">
        <v>205</v>
      </c>
      <c r="L278" s="193">
        <v>0.23163841807909599</v>
      </c>
      <c r="M278" s="188" t="s">
        <v>588</v>
      </c>
      <c r="N278" s="194">
        <v>43213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5">
        <v>111</v>
      </c>
      <c r="B279" s="226">
        <v>43192</v>
      </c>
      <c r="C279" s="226"/>
      <c r="D279" s="204" t="s">
        <v>760</v>
      </c>
      <c r="E279" s="199" t="s">
        <v>619</v>
      </c>
      <c r="F279" s="227">
        <v>478.5</v>
      </c>
      <c r="G279" s="199"/>
      <c r="H279" s="199">
        <v>442</v>
      </c>
      <c r="I279" s="200">
        <v>613</v>
      </c>
      <c r="J279" s="201" t="s">
        <v>761</v>
      </c>
      <c r="K279" s="202">
        <f>H279-F279</f>
        <v>-36.5</v>
      </c>
      <c r="L279" s="203">
        <f>K279/F279</f>
        <v>-7.6280041797283177E-2</v>
      </c>
      <c r="M279" s="199" t="s">
        <v>600</v>
      </c>
      <c r="N279" s="196">
        <v>43762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5">
        <v>112</v>
      </c>
      <c r="B280" s="196">
        <v>43194</v>
      </c>
      <c r="C280" s="196"/>
      <c r="D280" s="197" t="s">
        <v>762</v>
      </c>
      <c r="E280" s="198" t="s">
        <v>619</v>
      </c>
      <c r="F280" s="199">
        <f>141.5-7.3</f>
        <v>134.19999999999999</v>
      </c>
      <c r="G280" s="199"/>
      <c r="H280" s="200">
        <v>77</v>
      </c>
      <c r="I280" s="200">
        <v>180</v>
      </c>
      <c r="J280" s="201" t="s">
        <v>763</v>
      </c>
      <c r="K280" s="202">
        <f>H280-F280</f>
        <v>-57.199999999999989</v>
      </c>
      <c r="L280" s="203">
        <f>K280/F280</f>
        <v>-0.42622950819672129</v>
      </c>
      <c r="M280" s="199" t="s">
        <v>600</v>
      </c>
      <c r="N280" s="196">
        <v>43522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95">
        <v>113</v>
      </c>
      <c r="B281" s="196">
        <v>43209</v>
      </c>
      <c r="C281" s="196"/>
      <c r="D281" s="197" t="s">
        <v>764</v>
      </c>
      <c r="E281" s="198" t="s">
        <v>619</v>
      </c>
      <c r="F281" s="199">
        <v>430</v>
      </c>
      <c r="G281" s="199"/>
      <c r="H281" s="200">
        <v>220</v>
      </c>
      <c r="I281" s="200">
        <v>537</v>
      </c>
      <c r="J281" s="201" t="s">
        <v>765</v>
      </c>
      <c r="K281" s="202">
        <f>H281-F281</f>
        <v>-210</v>
      </c>
      <c r="L281" s="203">
        <f>K281/F281</f>
        <v>-0.48837209302325579</v>
      </c>
      <c r="M281" s="199" t="s">
        <v>600</v>
      </c>
      <c r="N281" s="196">
        <v>43252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114</v>
      </c>
      <c r="B282" s="217">
        <v>43220</v>
      </c>
      <c r="C282" s="217"/>
      <c r="D282" s="218" t="s">
        <v>387</v>
      </c>
      <c r="E282" s="219" t="s">
        <v>619</v>
      </c>
      <c r="F282" s="219">
        <v>153.5</v>
      </c>
      <c r="G282" s="219"/>
      <c r="H282" s="219">
        <v>196</v>
      </c>
      <c r="I282" s="221">
        <v>196</v>
      </c>
      <c r="J282" s="191" t="s">
        <v>766</v>
      </c>
      <c r="K282" s="192">
        <f>H282-F282</f>
        <v>42.5</v>
      </c>
      <c r="L282" s="193">
        <f>K282/F282</f>
        <v>0.27687296416938112</v>
      </c>
      <c r="M282" s="188" t="s">
        <v>588</v>
      </c>
      <c r="N282" s="194">
        <v>43605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95">
        <v>115</v>
      </c>
      <c r="B283" s="196">
        <v>43306</v>
      </c>
      <c r="C283" s="196"/>
      <c r="D283" s="197" t="s">
        <v>736</v>
      </c>
      <c r="E283" s="198" t="s">
        <v>619</v>
      </c>
      <c r="F283" s="199">
        <v>27.5</v>
      </c>
      <c r="G283" s="199"/>
      <c r="H283" s="200">
        <v>13.1</v>
      </c>
      <c r="I283" s="200">
        <v>60</v>
      </c>
      <c r="J283" s="201" t="s">
        <v>767</v>
      </c>
      <c r="K283" s="202">
        <v>-14.4</v>
      </c>
      <c r="L283" s="203">
        <v>-0.52363636363636401</v>
      </c>
      <c r="M283" s="199" t="s">
        <v>600</v>
      </c>
      <c r="N283" s="196">
        <v>43138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5">
        <v>116</v>
      </c>
      <c r="B284" s="226">
        <v>43318</v>
      </c>
      <c r="C284" s="226"/>
      <c r="D284" s="204" t="s">
        <v>768</v>
      </c>
      <c r="E284" s="199" t="s">
        <v>619</v>
      </c>
      <c r="F284" s="199">
        <v>148.5</v>
      </c>
      <c r="G284" s="199"/>
      <c r="H284" s="199">
        <v>102</v>
      </c>
      <c r="I284" s="200">
        <v>182</v>
      </c>
      <c r="J284" s="201" t="s">
        <v>769</v>
      </c>
      <c r="K284" s="202">
        <f>H284-F284</f>
        <v>-46.5</v>
      </c>
      <c r="L284" s="203">
        <f>K284/F284</f>
        <v>-0.31313131313131315</v>
      </c>
      <c r="M284" s="199" t="s">
        <v>600</v>
      </c>
      <c r="N284" s="196">
        <v>43661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5">
        <v>117</v>
      </c>
      <c r="B285" s="186">
        <v>43335</v>
      </c>
      <c r="C285" s="186"/>
      <c r="D285" s="187" t="s">
        <v>770</v>
      </c>
      <c r="E285" s="188" t="s">
        <v>619</v>
      </c>
      <c r="F285" s="219">
        <v>285</v>
      </c>
      <c r="G285" s="188"/>
      <c r="H285" s="188">
        <v>355</v>
      </c>
      <c r="I285" s="190">
        <v>364</v>
      </c>
      <c r="J285" s="191" t="s">
        <v>771</v>
      </c>
      <c r="K285" s="192">
        <v>70</v>
      </c>
      <c r="L285" s="193">
        <v>0.24561403508771901</v>
      </c>
      <c r="M285" s="188" t="s">
        <v>588</v>
      </c>
      <c r="N285" s="194">
        <v>43455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5">
        <v>118</v>
      </c>
      <c r="B286" s="186">
        <v>43341</v>
      </c>
      <c r="C286" s="186"/>
      <c r="D286" s="187" t="s">
        <v>375</v>
      </c>
      <c r="E286" s="188" t="s">
        <v>619</v>
      </c>
      <c r="F286" s="219">
        <v>525</v>
      </c>
      <c r="G286" s="188"/>
      <c r="H286" s="188">
        <v>585</v>
      </c>
      <c r="I286" s="190">
        <v>635</v>
      </c>
      <c r="J286" s="191" t="s">
        <v>772</v>
      </c>
      <c r="K286" s="192">
        <f t="shared" ref="K286:K303" si="140">H286-F286</f>
        <v>60</v>
      </c>
      <c r="L286" s="193">
        <f t="shared" ref="L286:L303" si="141">K286/F286</f>
        <v>0.11428571428571428</v>
      </c>
      <c r="M286" s="188" t="s">
        <v>588</v>
      </c>
      <c r="N286" s="194">
        <v>43662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5">
        <v>119</v>
      </c>
      <c r="B287" s="186">
        <v>43395</v>
      </c>
      <c r="C287" s="186"/>
      <c r="D287" s="187" t="s">
        <v>361</v>
      </c>
      <c r="E287" s="188" t="s">
        <v>619</v>
      </c>
      <c r="F287" s="219">
        <v>475</v>
      </c>
      <c r="G287" s="188"/>
      <c r="H287" s="188">
        <v>574</v>
      </c>
      <c r="I287" s="190">
        <v>570</v>
      </c>
      <c r="J287" s="191" t="s">
        <v>677</v>
      </c>
      <c r="K287" s="192">
        <f t="shared" si="140"/>
        <v>99</v>
      </c>
      <c r="L287" s="193">
        <f t="shared" si="141"/>
        <v>0.20842105263157895</v>
      </c>
      <c r="M287" s="188" t="s">
        <v>588</v>
      </c>
      <c r="N287" s="194">
        <v>43403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6">
        <v>120</v>
      </c>
      <c r="B288" s="217">
        <v>43397</v>
      </c>
      <c r="C288" s="217"/>
      <c r="D288" s="218" t="s">
        <v>382</v>
      </c>
      <c r="E288" s="219" t="s">
        <v>619</v>
      </c>
      <c r="F288" s="219">
        <v>707.5</v>
      </c>
      <c r="G288" s="219"/>
      <c r="H288" s="219">
        <v>872</v>
      </c>
      <c r="I288" s="221">
        <v>872</v>
      </c>
      <c r="J288" s="222" t="s">
        <v>677</v>
      </c>
      <c r="K288" s="192">
        <f t="shared" si="140"/>
        <v>164.5</v>
      </c>
      <c r="L288" s="223">
        <f t="shared" si="141"/>
        <v>0.23250883392226149</v>
      </c>
      <c r="M288" s="219" t="s">
        <v>588</v>
      </c>
      <c r="N288" s="224">
        <v>43482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6">
        <v>121</v>
      </c>
      <c r="B289" s="217">
        <v>43398</v>
      </c>
      <c r="C289" s="217"/>
      <c r="D289" s="218" t="s">
        <v>773</v>
      </c>
      <c r="E289" s="219" t="s">
        <v>619</v>
      </c>
      <c r="F289" s="219">
        <v>162</v>
      </c>
      <c r="G289" s="219"/>
      <c r="H289" s="219">
        <v>204</v>
      </c>
      <c r="I289" s="221">
        <v>209</v>
      </c>
      <c r="J289" s="222" t="s">
        <v>774</v>
      </c>
      <c r="K289" s="192">
        <f t="shared" si="140"/>
        <v>42</v>
      </c>
      <c r="L289" s="223">
        <f t="shared" si="141"/>
        <v>0.25925925925925924</v>
      </c>
      <c r="M289" s="219" t="s">
        <v>588</v>
      </c>
      <c r="N289" s="224">
        <v>43539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6">
        <v>122</v>
      </c>
      <c r="B290" s="217">
        <v>43399</v>
      </c>
      <c r="C290" s="217"/>
      <c r="D290" s="218" t="s">
        <v>480</v>
      </c>
      <c r="E290" s="219" t="s">
        <v>619</v>
      </c>
      <c r="F290" s="219">
        <v>240</v>
      </c>
      <c r="G290" s="219"/>
      <c r="H290" s="219">
        <v>297</v>
      </c>
      <c r="I290" s="221">
        <v>297</v>
      </c>
      <c r="J290" s="222" t="s">
        <v>677</v>
      </c>
      <c r="K290" s="228">
        <f t="shared" si="140"/>
        <v>57</v>
      </c>
      <c r="L290" s="223">
        <f t="shared" si="141"/>
        <v>0.23749999999999999</v>
      </c>
      <c r="M290" s="219" t="s">
        <v>588</v>
      </c>
      <c r="N290" s="224">
        <v>43417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5">
        <v>123</v>
      </c>
      <c r="B291" s="186">
        <v>43439</v>
      </c>
      <c r="C291" s="186"/>
      <c r="D291" s="187" t="s">
        <v>775</v>
      </c>
      <c r="E291" s="188" t="s">
        <v>619</v>
      </c>
      <c r="F291" s="188">
        <v>202.5</v>
      </c>
      <c r="G291" s="188"/>
      <c r="H291" s="188">
        <v>255</v>
      </c>
      <c r="I291" s="190">
        <v>252</v>
      </c>
      <c r="J291" s="191" t="s">
        <v>677</v>
      </c>
      <c r="K291" s="192">
        <f t="shared" si="140"/>
        <v>52.5</v>
      </c>
      <c r="L291" s="193">
        <f t="shared" si="141"/>
        <v>0.25925925925925924</v>
      </c>
      <c r="M291" s="188" t="s">
        <v>588</v>
      </c>
      <c r="N291" s="194">
        <v>43542</v>
      </c>
      <c r="O291" s="1"/>
      <c r="P291" s="1"/>
      <c r="Q291" s="1"/>
      <c r="R291" s="6" t="s">
        <v>776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6">
        <v>124</v>
      </c>
      <c r="B292" s="217">
        <v>43465</v>
      </c>
      <c r="C292" s="186"/>
      <c r="D292" s="218" t="s">
        <v>414</v>
      </c>
      <c r="E292" s="219" t="s">
        <v>619</v>
      </c>
      <c r="F292" s="219">
        <v>710</v>
      </c>
      <c r="G292" s="219"/>
      <c r="H292" s="219">
        <v>866</v>
      </c>
      <c r="I292" s="221">
        <v>866</v>
      </c>
      <c r="J292" s="222" t="s">
        <v>677</v>
      </c>
      <c r="K292" s="192">
        <f t="shared" si="140"/>
        <v>156</v>
      </c>
      <c r="L292" s="193">
        <f t="shared" si="141"/>
        <v>0.21971830985915494</v>
      </c>
      <c r="M292" s="188" t="s">
        <v>588</v>
      </c>
      <c r="N292" s="194">
        <v>43553</v>
      </c>
      <c r="O292" s="1"/>
      <c r="P292" s="1"/>
      <c r="Q292" s="1"/>
      <c r="R292" s="6" t="s">
        <v>776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6">
        <v>125</v>
      </c>
      <c r="B293" s="217">
        <v>43522</v>
      </c>
      <c r="C293" s="217"/>
      <c r="D293" s="218" t="s">
        <v>152</v>
      </c>
      <c r="E293" s="219" t="s">
        <v>619</v>
      </c>
      <c r="F293" s="219">
        <v>337.25</v>
      </c>
      <c r="G293" s="219"/>
      <c r="H293" s="219">
        <v>398.5</v>
      </c>
      <c r="I293" s="221">
        <v>411</v>
      </c>
      <c r="J293" s="191" t="s">
        <v>777</v>
      </c>
      <c r="K293" s="192">
        <f t="shared" si="140"/>
        <v>61.25</v>
      </c>
      <c r="L293" s="193">
        <f t="shared" si="141"/>
        <v>0.1816160118606375</v>
      </c>
      <c r="M293" s="188" t="s">
        <v>588</v>
      </c>
      <c r="N293" s="194">
        <v>43760</v>
      </c>
      <c r="O293" s="1"/>
      <c r="P293" s="1"/>
      <c r="Q293" s="1"/>
      <c r="R293" s="6" t="s">
        <v>776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9">
        <v>126</v>
      </c>
      <c r="B294" s="230">
        <v>43559</v>
      </c>
      <c r="C294" s="230"/>
      <c r="D294" s="231" t="s">
        <v>778</v>
      </c>
      <c r="E294" s="232" t="s">
        <v>619</v>
      </c>
      <c r="F294" s="232">
        <v>130</v>
      </c>
      <c r="G294" s="232"/>
      <c r="H294" s="232">
        <v>65</v>
      </c>
      <c r="I294" s="233">
        <v>158</v>
      </c>
      <c r="J294" s="201" t="s">
        <v>779</v>
      </c>
      <c r="K294" s="202">
        <f t="shared" si="140"/>
        <v>-65</v>
      </c>
      <c r="L294" s="203">
        <f t="shared" si="141"/>
        <v>-0.5</v>
      </c>
      <c r="M294" s="199" t="s">
        <v>600</v>
      </c>
      <c r="N294" s="196">
        <v>43726</v>
      </c>
      <c r="O294" s="1"/>
      <c r="P294" s="1"/>
      <c r="Q294" s="1"/>
      <c r="R294" s="6" t="s">
        <v>780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6">
        <v>127</v>
      </c>
      <c r="B295" s="217">
        <v>43017</v>
      </c>
      <c r="C295" s="217"/>
      <c r="D295" s="218" t="s">
        <v>185</v>
      </c>
      <c r="E295" s="219" t="s">
        <v>619</v>
      </c>
      <c r="F295" s="219">
        <v>141.5</v>
      </c>
      <c r="G295" s="219"/>
      <c r="H295" s="219">
        <v>183.5</v>
      </c>
      <c r="I295" s="221">
        <v>210</v>
      </c>
      <c r="J295" s="191" t="s">
        <v>774</v>
      </c>
      <c r="K295" s="192">
        <f t="shared" si="140"/>
        <v>42</v>
      </c>
      <c r="L295" s="193">
        <f t="shared" si="141"/>
        <v>0.29681978798586572</v>
      </c>
      <c r="M295" s="188" t="s">
        <v>588</v>
      </c>
      <c r="N295" s="194">
        <v>43042</v>
      </c>
      <c r="O295" s="1"/>
      <c r="P295" s="1"/>
      <c r="Q295" s="1"/>
      <c r="R295" s="6" t="s">
        <v>780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9">
        <v>128</v>
      </c>
      <c r="B296" s="230">
        <v>43074</v>
      </c>
      <c r="C296" s="230"/>
      <c r="D296" s="231" t="s">
        <v>781</v>
      </c>
      <c r="E296" s="232" t="s">
        <v>619</v>
      </c>
      <c r="F296" s="227">
        <v>172</v>
      </c>
      <c r="G296" s="232"/>
      <c r="H296" s="232">
        <v>155.25</v>
      </c>
      <c r="I296" s="233">
        <v>230</v>
      </c>
      <c r="J296" s="201" t="s">
        <v>782</v>
      </c>
      <c r="K296" s="202">
        <f t="shared" si="140"/>
        <v>-16.75</v>
      </c>
      <c r="L296" s="203">
        <f t="shared" si="141"/>
        <v>-9.7383720930232565E-2</v>
      </c>
      <c r="M296" s="199" t="s">
        <v>600</v>
      </c>
      <c r="N296" s="196">
        <v>43787</v>
      </c>
      <c r="O296" s="1"/>
      <c r="P296" s="1"/>
      <c r="Q296" s="1"/>
      <c r="R296" s="6" t="s">
        <v>780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6">
        <v>129</v>
      </c>
      <c r="B297" s="217">
        <v>43398</v>
      </c>
      <c r="C297" s="217"/>
      <c r="D297" s="218" t="s">
        <v>107</v>
      </c>
      <c r="E297" s="219" t="s">
        <v>619</v>
      </c>
      <c r="F297" s="219">
        <v>698.5</v>
      </c>
      <c r="G297" s="219"/>
      <c r="H297" s="219">
        <v>890</v>
      </c>
      <c r="I297" s="221">
        <v>890</v>
      </c>
      <c r="J297" s="191" t="s">
        <v>850</v>
      </c>
      <c r="K297" s="192">
        <f t="shared" si="140"/>
        <v>191.5</v>
      </c>
      <c r="L297" s="193">
        <f t="shared" si="141"/>
        <v>0.27415891195418757</v>
      </c>
      <c r="M297" s="188" t="s">
        <v>588</v>
      </c>
      <c r="N297" s="194">
        <v>44328</v>
      </c>
      <c r="O297" s="1"/>
      <c r="P297" s="1"/>
      <c r="Q297" s="1"/>
      <c r="R297" s="6" t="s">
        <v>776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16">
        <v>130</v>
      </c>
      <c r="B298" s="217">
        <v>42877</v>
      </c>
      <c r="C298" s="217"/>
      <c r="D298" s="218" t="s">
        <v>374</v>
      </c>
      <c r="E298" s="219" t="s">
        <v>619</v>
      </c>
      <c r="F298" s="219">
        <v>127.6</v>
      </c>
      <c r="G298" s="219"/>
      <c r="H298" s="219">
        <v>138</v>
      </c>
      <c r="I298" s="221">
        <v>190</v>
      </c>
      <c r="J298" s="191" t="s">
        <v>783</v>
      </c>
      <c r="K298" s="192">
        <f t="shared" si="140"/>
        <v>10.400000000000006</v>
      </c>
      <c r="L298" s="193">
        <f t="shared" si="141"/>
        <v>8.1504702194357417E-2</v>
      </c>
      <c r="M298" s="188" t="s">
        <v>588</v>
      </c>
      <c r="N298" s="194">
        <v>43774</v>
      </c>
      <c r="O298" s="1"/>
      <c r="P298" s="1"/>
      <c r="Q298" s="1"/>
      <c r="R298" s="6" t="s">
        <v>780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16">
        <v>131</v>
      </c>
      <c r="B299" s="217">
        <v>43158</v>
      </c>
      <c r="C299" s="217"/>
      <c r="D299" s="218" t="s">
        <v>784</v>
      </c>
      <c r="E299" s="219" t="s">
        <v>619</v>
      </c>
      <c r="F299" s="219">
        <v>317</v>
      </c>
      <c r="G299" s="219"/>
      <c r="H299" s="219">
        <v>382.5</v>
      </c>
      <c r="I299" s="221">
        <v>398</v>
      </c>
      <c r="J299" s="191" t="s">
        <v>785</v>
      </c>
      <c r="K299" s="192">
        <f t="shared" si="140"/>
        <v>65.5</v>
      </c>
      <c r="L299" s="193">
        <f t="shared" si="141"/>
        <v>0.20662460567823343</v>
      </c>
      <c r="M299" s="188" t="s">
        <v>588</v>
      </c>
      <c r="N299" s="194">
        <v>44238</v>
      </c>
      <c r="O299" s="1"/>
      <c r="P299" s="1"/>
      <c r="Q299" s="1"/>
      <c r="R299" s="6" t="s">
        <v>780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29">
        <v>132</v>
      </c>
      <c r="B300" s="230">
        <v>43164</v>
      </c>
      <c r="C300" s="230"/>
      <c r="D300" s="231" t="s">
        <v>144</v>
      </c>
      <c r="E300" s="232" t="s">
        <v>619</v>
      </c>
      <c r="F300" s="227">
        <f>510-14.4</f>
        <v>495.6</v>
      </c>
      <c r="G300" s="232"/>
      <c r="H300" s="232">
        <v>350</v>
      </c>
      <c r="I300" s="233">
        <v>672</v>
      </c>
      <c r="J300" s="201" t="s">
        <v>786</v>
      </c>
      <c r="K300" s="202">
        <f t="shared" si="140"/>
        <v>-145.60000000000002</v>
      </c>
      <c r="L300" s="203">
        <f t="shared" si="141"/>
        <v>-0.29378531073446329</v>
      </c>
      <c r="M300" s="199" t="s">
        <v>600</v>
      </c>
      <c r="N300" s="196">
        <v>43887</v>
      </c>
      <c r="O300" s="1"/>
      <c r="P300" s="1"/>
      <c r="Q300" s="1"/>
      <c r="R300" s="6" t="s">
        <v>776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9">
        <v>133</v>
      </c>
      <c r="B301" s="230">
        <v>43237</v>
      </c>
      <c r="C301" s="230"/>
      <c r="D301" s="231" t="s">
        <v>472</v>
      </c>
      <c r="E301" s="232" t="s">
        <v>619</v>
      </c>
      <c r="F301" s="227">
        <v>230.3</v>
      </c>
      <c r="G301" s="232"/>
      <c r="H301" s="232">
        <v>102.5</v>
      </c>
      <c r="I301" s="233">
        <v>348</v>
      </c>
      <c r="J301" s="201" t="s">
        <v>787</v>
      </c>
      <c r="K301" s="202">
        <f t="shared" si="140"/>
        <v>-127.80000000000001</v>
      </c>
      <c r="L301" s="203">
        <f t="shared" si="141"/>
        <v>-0.55492835432045162</v>
      </c>
      <c r="M301" s="199" t="s">
        <v>600</v>
      </c>
      <c r="N301" s="196">
        <v>43896</v>
      </c>
      <c r="O301" s="1"/>
      <c r="P301" s="1"/>
      <c r="Q301" s="1"/>
      <c r="R301" s="6" t="s">
        <v>776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16">
        <v>134</v>
      </c>
      <c r="B302" s="217">
        <v>43258</v>
      </c>
      <c r="C302" s="217"/>
      <c r="D302" s="218" t="s">
        <v>437</v>
      </c>
      <c r="E302" s="219" t="s">
        <v>619</v>
      </c>
      <c r="F302" s="219">
        <f>342.5-5.1</f>
        <v>337.4</v>
      </c>
      <c r="G302" s="219"/>
      <c r="H302" s="219">
        <v>412.5</v>
      </c>
      <c r="I302" s="221">
        <v>439</v>
      </c>
      <c r="J302" s="191" t="s">
        <v>788</v>
      </c>
      <c r="K302" s="192">
        <f t="shared" si="140"/>
        <v>75.100000000000023</v>
      </c>
      <c r="L302" s="193">
        <f t="shared" si="141"/>
        <v>0.22258446947243635</v>
      </c>
      <c r="M302" s="188" t="s">
        <v>588</v>
      </c>
      <c r="N302" s="194">
        <v>44230</v>
      </c>
      <c r="O302" s="1"/>
      <c r="P302" s="1"/>
      <c r="Q302" s="1"/>
      <c r="R302" s="6" t="s">
        <v>780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10">
        <v>135</v>
      </c>
      <c r="B303" s="209">
        <v>43285</v>
      </c>
      <c r="C303" s="209"/>
      <c r="D303" s="210" t="s">
        <v>55</v>
      </c>
      <c r="E303" s="211" t="s">
        <v>619</v>
      </c>
      <c r="F303" s="211">
        <f>127.5-5.53</f>
        <v>121.97</v>
      </c>
      <c r="G303" s="212"/>
      <c r="H303" s="212">
        <v>122.5</v>
      </c>
      <c r="I303" s="212">
        <v>170</v>
      </c>
      <c r="J303" s="213" t="s">
        <v>817</v>
      </c>
      <c r="K303" s="214">
        <f t="shared" si="140"/>
        <v>0.53000000000000114</v>
      </c>
      <c r="L303" s="215">
        <f t="shared" si="141"/>
        <v>4.3453308190538747E-3</v>
      </c>
      <c r="M303" s="211" t="s">
        <v>710</v>
      </c>
      <c r="N303" s="209">
        <v>44431</v>
      </c>
      <c r="O303" s="1"/>
      <c r="P303" s="1"/>
      <c r="Q303" s="1"/>
      <c r="R303" s="6" t="s">
        <v>776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9">
        <v>136</v>
      </c>
      <c r="B304" s="230">
        <v>43294</v>
      </c>
      <c r="C304" s="230"/>
      <c r="D304" s="231" t="s">
        <v>363</v>
      </c>
      <c r="E304" s="232" t="s">
        <v>619</v>
      </c>
      <c r="F304" s="227">
        <v>46.5</v>
      </c>
      <c r="G304" s="232"/>
      <c r="H304" s="232">
        <v>17</v>
      </c>
      <c r="I304" s="233">
        <v>59</v>
      </c>
      <c r="J304" s="201" t="s">
        <v>789</v>
      </c>
      <c r="K304" s="202">
        <f t="shared" ref="K304:K312" si="142">H304-F304</f>
        <v>-29.5</v>
      </c>
      <c r="L304" s="203">
        <f t="shared" ref="L304:L312" si="143">K304/F304</f>
        <v>-0.63440860215053763</v>
      </c>
      <c r="M304" s="199" t="s">
        <v>600</v>
      </c>
      <c r="N304" s="196">
        <v>43887</v>
      </c>
      <c r="O304" s="1"/>
      <c r="P304" s="1"/>
      <c r="Q304" s="1"/>
      <c r="R304" s="6" t="s">
        <v>776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16">
        <v>137</v>
      </c>
      <c r="B305" s="217">
        <v>43396</v>
      </c>
      <c r="C305" s="217"/>
      <c r="D305" s="218" t="s">
        <v>416</v>
      </c>
      <c r="E305" s="219" t="s">
        <v>619</v>
      </c>
      <c r="F305" s="219">
        <v>156.5</v>
      </c>
      <c r="G305" s="219"/>
      <c r="H305" s="219">
        <v>207.5</v>
      </c>
      <c r="I305" s="221">
        <v>191</v>
      </c>
      <c r="J305" s="191" t="s">
        <v>677</v>
      </c>
      <c r="K305" s="192">
        <f t="shared" si="142"/>
        <v>51</v>
      </c>
      <c r="L305" s="193">
        <f t="shared" si="143"/>
        <v>0.32587859424920129</v>
      </c>
      <c r="M305" s="188" t="s">
        <v>588</v>
      </c>
      <c r="N305" s="194">
        <v>44369</v>
      </c>
      <c r="O305" s="1"/>
      <c r="P305" s="1"/>
      <c r="Q305" s="1"/>
      <c r="R305" s="6" t="s">
        <v>776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16">
        <v>138</v>
      </c>
      <c r="B306" s="217">
        <v>43439</v>
      </c>
      <c r="C306" s="217"/>
      <c r="D306" s="218" t="s">
        <v>325</v>
      </c>
      <c r="E306" s="219" t="s">
        <v>619</v>
      </c>
      <c r="F306" s="219">
        <v>259.5</v>
      </c>
      <c r="G306" s="219"/>
      <c r="H306" s="219">
        <v>320</v>
      </c>
      <c r="I306" s="221">
        <v>320</v>
      </c>
      <c r="J306" s="191" t="s">
        <v>677</v>
      </c>
      <c r="K306" s="192">
        <f t="shared" si="142"/>
        <v>60.5</v>
      </c>
      <c r="L306" s="193">
        <f t="shared" si="143"/>
        <v>0.23314065510597304</v>
      </c>
      <c r="M306" s="188" t="s">
        <v>588</v>
      </c>
      <c r="N306" s="194">
        <v>44323</v>
      </c>
      <c r="O306" s="1"/>
      <c r="P306" s="1"/>
      <c r="Q306" s="1"/>
      <c r="R306" s="6" t="s">
        <v>776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29">
        <v>139</v>
      </c>
      <c r="B307" s="230">
        <v>43439</v>
      </c>
      <c r="C307" s="230"/>
      <c r="D307" s="231" t="s">
        <v>790</v>
      </c>
      <c r="E307" s="232" t="s">
        <v>619</v>
      </c>
      <c r="F307" s="232">
        <v>715</v>
      </c>
      <c r="G307" s="232"/>
      <c r="H307" s="232">
        <v>445</v>
      </c>
      <c r="I307" s="233">
        <v>840</v>
      </c>
      <c r="J307" s="201" t="s">
        <v>791</v>
      </c>
      <c r="K307" s="202">
        <f t="shared" si="142"/>
        <v>-270</v>
      </c>
      <c r="L307" s="203">
        <f t="shared" si="143"/>
        <v>-0.3776223776223776</v>
      </c>
      <c r="M307" s="199" t="s">
        <v>600</v>
      </c>
      <c r="N307" s="196">
        <v>43800</v>
      </c>
      <c r="O307" s="1"/>
      <c r="P307" s="1"/>
      <c r="Q307" s="1"/>
      <c r="R307" s="6" t="s">
        <v>776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16">
        <v>140</v>
      </c>
      <c r="B308" s="217">
        <v>43469</v>
      </c>
      <c r="C308" s="217"/>
      <c r="D308" s="218" t="s">
        <v>157</v>
      </c>
      <c r="E308" s="219" t="s">
        <v>619</v>
      </c>
      <c r="F308" s="219">
        <v>875</v>
      </c>
      <c r="G308" s="219"/>
      <c r="H308" s="219">
        <v>1165</v>
      </c>
      <c r="I308" s="221">
        <v>1185</v>
      </c>
      <c r="J308" s="191" t="s">
        <v>792</v>
      </c>
      <c r="K308" s="192">
        <f t="shared" si="142"/>
        <v>290</v>
      </c>
      <c r="L308" s="193">
        <f t="shared" si="143"/>
        <v>0.33142857142857141</v>
      </c>
      <c r="M308" s="188" t="s">
        <v>588</v>
      </c>
      <c r="N308" s="194">
        <v>43847</v>
      </c>
      <c r="O308" s="1"/>
      <c r="P308" s="1"/>
      <c r="Q308" s="1"/>
      <c r="R308" s="6" t="s">
        <v>776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16">
        <v>141</v>
      </c>
      <c r="B309" s="217">
        <v>43559</v>
      </c>
      <c r="C309" s="217"/>
      <c r="D309" s="218" t="s">
        <v>341</v>
      </c>
      <c r="E309" s="219" t="s">
        <v>619</v>
      </c>
      <c r="F309" s="219">
        <f>387-14.63</f>
        <v>372.37</v>
      </c>
      <c r="G309" s="219"/>
      <c r="H309" s="219">
        <v>490</v>
      </c>
      <c r="I309" s="221">
        <v>490</v>
      </c>
      <c r="J309" s="191" t="s">
        <v>677</v>
      </c>
      <c r="K309" s="192">
        <f t="shared" si="142"/>
        <v>117.63</v>
      </c>
      <c r="L309" s="193">
        <f t="shared" si="143"/>
        <v>0.31589548030185027</v>
      </c>
      <c r="M309" s="188" t="s">
        <v>588</v>
      </c>
      <c r="N309" s="194">
        <v>43850</v>
      </c>
      <c r="O309" s="1"/>
      <c r="P309" s="1"/>
      <c r="Q309" s="1"/>
      <c r="R309" s="6" t="s">
        <v>776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29">
        <v>142</v>
      </c>
      <c r="B310" s="230">
        <v>43578</v>
      </c>
      <c r="C310" s="230"/>
      <c r="D310" s="231" t="s">
        <v>793</v>
      </c>
      <c r="E310" s="232" t="s">
        <v>590</v>
      </c>
      <c r="F310" s="232">
        <v>220</v>
      </c>
      <c r="G310" s="232"/>
      <c r="H310" s="232">
        <v>127.5</v>
      </c>
      <c r="I310" s="233">
        <v>284</v>
      </c>
      <c r="J310" s="201" t="s">
        <v>794</v>
      </c>
      <c r="K310" s="202">
        <f t="shared" si="142"/>
        <v>-92.5</v>
      </c>
      <c r="L310" s="203">
        <f t="shared" si="143"/>
        <v>-0.42045454545454547</v>
      </c>
      <c r="M310" s="199" t="s">
        <v>600</v>
      </c>
      <c r="N310" s="196">
        <v>43896</v>
      </c>
      <c r="O310" s="1"/>
      <c r="P310" s="1"/>
      <c r="Q310" s="1"/>
      <c r="R310" s="6" t="s">
        <v>776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16">
        <v>143</v>
      </c>
      <c r="B311" s="217">
        <v>43622</v>
      </c>
      <c r="C311" s="217"/>
      <c r="D311" s="218" t="s">
        <v>481</v>
      </c>
      <c r="E311" s="219" t="s">
        <v>590</v>
      </c>
      <c r="F311" s="219">
        <v>332.8</v>
      </c>
      <c r="G311" s="219"/>
      <c r="H311" s="219">
        <v>405</v>
      </c>
      <c r="I311" s="221">
        <v>419</v>
      </c>
      <c r="J311" s="191" t="s">
        <v>795</v>
      </c>
      <c r="K311" s="192">
        <f t="shared" si="142"/>
        <v>72.199999999999989</v>
      </c>
      <c r="L311" s="193">
        <f t="shared" si="143"/>
        <v>0.21694711538461534</v>
      </c>
      <c r="M311" s="188" t="s">
        <v>588</v>
      </c>
      <c r="N311" s="194">
        <v>43860</v>
      </c>
      <c r="O311" s="1"/>
      <c r="P311" s="1"/>
      <c r="Q311" s="1"/>
      <c r="R311" s="6" t="s">
        <v>780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10">
        <v>144</v>
      </c>
      <c r="B312" s="209">
        <v>43641</v>
      </c>
      <c r="C312" s="209"/>
      <c r="D312" s="210" t="s">
        <v>150</v>
      </c>
      <c r="E312" s="211" t="s">
        <v>619</v>
      </c>
      <c r="F312" s="211">
        <v>386</v>
      </c>
      <c r="G312" s="212"/>
      <c r="H312" s="212">
        <v>395</v>
      </c>
      <c r="I312" s="212">
        <v>452</v>
      </c>
      <c r="J312" s="213" t="s">
        <v>796</v>
      </c>
      <c r="K312" s="214">
        <f t="shared" si="142"/>
        <v>9</v>
      </c>
      <c r="L312" s="215">
        <f t="shared" si="143"/>
        <v>2.3316062176165803E-2</v>
      </c>
      <c r="M312" s="211" t="s">
        <v>710</v>
      </c>
      <c r="N312" s="209">
        <v>43868</v>
      </c>
      <c r="O312" s="1"/>
      <c r="P312" s="1"/>
      <c r="Q312" s="1"/>
      <c r="R312" s="6" t="s">
        <v>780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10">
        <v>145</v>
      </c>
      <c r="B313" s="209">
        <v>43707</v>
      </c>
      <c r="C313" s="209"/>
      <c r="D313" s="210" t="s">
        <v>130</v>
      </c>
      <c r="E313" s="211" t="s">
        <v>619</v>
      </c>
      <c r="F313" s="211">
        <v>137.5</v>
      </c>
      <c r="G313" s="212"/>
      <c r="H313" s="212">
        <v>138.5</v>
      </c>
      <c r="I313" s="212">
        <v>190</v>
      </c>
      <c r="J313" s="213" t="s">
        <v>816</v>
      </c>
      <c r="K313" s="214">
        <f>H313-F313</f>
        <v>1</v>
      </c>
      <c r="L313" s="215">
        <f>K313/F313</f>
        <v>7.2727272727272727E-3</v>
      </c>
      <c r="M313" s="211" t="s">
        <v>710</v>
      </c>
      <c r="N313" s="209">
        <v>44432</v>
      </c>
      <c r="O313" s="1"/>
      <c r="P313" s="1"/>
      <c r="Q313" s="1"/>
      <c r="R313" s="6" t="s">
        <v>776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6">
        <v>146</v>
      </c>
      <c r="B314" s="217">
        <v>43731</v>
      </c>
      <c r="C314" s="217"/>
      <c r="D314" s="218" t="s">
        <v>428</v>
      </c>
      <c r="E314" s="219" t="s">
        <v>619</v>
      </c>
      <c r="F314" s="219">
        <v>235</v>
      </c>
      <c r="G314" s="219"/>
      <c r="H314" s="219">
        <v>295</v>
      </c>
      <c r="I314" s="221">
        <v>296</v>
      </c>
      <c r="J314" s="191" t="s">
        <v>797</v>
      </c>
      <c r="K314" s="192">
        <f t="shared" ref="K314:K320" si="144">H314-F314</f>
        <v>60</v>
      </c>
      <c r="L314" s="193">
        <f t="shared" ref="L314:L320" si="145">K314/F314</f>
        <v>0.25531914893617019</v>
      </c>
      <c r="M314" s="188" t="s">
        <v>588</v>
      </c>
      <c r="N314" s="194">
        <v>43844</v>
      </c>
      <c r="O314" s="1"/>
      <c r="P314" s="1"/>
      <c r="Q314" s="1"/>
      <c r="R314" s="6" t="s">
        <v>780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16">
        <v>147</v>
      </c>
      <c r="B315" s="217">
        <v>43752</v>
      </c>
      <c r="C315" s="217"/>
      <c r="D315" s="218" t="s">
        <v>798</v>
      </c>
      <c r="E315" s="219" t="s">
        <v>619</v>
      </c>
      <c r="F315" s="219">
        <v>277.5</v>
      </c>
      <c r="G315" s="219"/>
      <c r="H315" s="219">
        <v>333</v>
      </c>
      <c r="I315" s="221">
        <v>333</v>
      </c>
      <c r="J315" s="191" t="s">
        <v>799</v>
      </c>
      <c r="K315" s="192">
        <f t="shared" si="144"/>
        <v>55.5</v>
      </c>
      <c r="L315" s="193">
        <f t="shared" si="145"/>
        <v>0.2</v>
      </c>
      <c r="M315" s="188" t="s">
        <v>588</v>
      </c>
      <c r="N315" s="194">
        <v>43846</v>
      </c>
      <c r="O315" s="1"/>
      <c r="P315" s="1"/>
      <c r="Q315" s="1"/>
      <c r="R315" s="6" t="s">
        <v>776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16">
        <v>148</v>
      </c>
      <c r="B316" s="217">
        <v>43752</v>
      </c>
      <c r="C316" s="217"/>
      <c r="D316" s="218" t="s">
        <v>800</v>
      </c>
      <c r="E316" s="219" t="s">
        <v>619</v>
      </c>
      <c r="F316" s="219">
        <v>930</v>
      </c>
      <c r="G316" s="219"/>
      <c r="H316" s="219">
        <v>1165</v>
      </c>
      <c r="I316" s="221">
        <v>1200</v>
      </c>
      <c r="J316" s="191" t="s">
        <v>801</v>
      </c>
      <c r="K316" s="192">
        <f t="shared" si="144"/>
        <v>235</v>
      </c>
      <c r="L316" s="193">
        <f t="shared" si="145"/>
        <v>0.25268817204301075</v>
      </c>
      <c r="M316" s="188" t="s">
        <v>588</v>
      </c>
      <c r="N316" s="194">
        <v>43847</v>
      </c>
      <c r="O316" s="1"/>
      <c r="P316" s="1"/>
      <c r="Q316" s="1"/>
      <c r="R316" s="6" t="s">
        <v>780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16">
        <v>149</v>
      </c>
      <c r="B317" s="217">
        <v>43753</v>
      </c>
      <c r="C317" s="217"/>
      <c r="D317" s="218" t="s">
        <v>802</v>
      </c>
      <c r="E317" s="219" t="s">
        <v>619</v>
      </c>
      <c r="F317" s="189">
        <v>111</v>
      </c>
      <c r="G317" s="219"/>
      <c r="H317" s="219">
        <v>141</v>
      </c>
      <c r="I317" s="221">
        <v>141</v>
      </c>
      <c r="J317" s="191" t="s">
        <v>603</v>
      </c>
      <c r="K317" s="192">
        <f t="shared" si="144"/>
        <v>30</v>
      </c>
      <c r="L317" s="193">
        <f t="shared" si="145"/>
        <v>0.27027027027027029</v>
      </c>
      <c r="M317" s="188" t="s">
        <v>588</v>
      </c>
      <c r="N317" s="194">
        <v>44328</v>
      </c>
      <c r="O317" s="1"/>
      <c r="P317" s="1"/>
      <c r="Q317" s="1"/>
      <c r="R317" s="6" t="s">
        <v>780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16">
        <v>150</v>
      </c>
      <c r="B318" s="217">
        <v>43753</v>
      </c>
      <c r="C318" s="217"/>
      <c r="D318" s="218" t="s">
        <v>803</v>
      </c>
      <c r="E318" s="219" t="s">
        <v>619</v>
      </c>
      <c r="F318" s="189">
        <v>296</v>
      </c>
      <c r="G318" s="219"/>
      <c r="H318" s="219">
        <v>370</v>
      </c>
      <c r="I318" s="221">
        <v>370</v>
      </c>
      <c r="J318" s="191" t="s">
        <v>677</v>
      </c>
      <c r="K318" s="192">
        <f t="shared" si="144"/>
        <v>74</v>
      </c>
      <c r="L318" s="193">
        <f t="shared" si="145"/>
        <v>0.25</v>
      </c>
      <c r="M318" s="188" t="s">
        <v>588</v>
      </c>
      <c r="N318" s="194">
        <v>43853</v>
      </c>
      <c r="O318" s="1"/>
      <c r="P318" s="1"/>
      <c r="Q318" s="1"/>
      <c r="R318" s="6" t="s">
        <v>780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16">
        <v>151</v>
      </c>
      <c r="B319" s="217">
        <v>43754</v>
      </c>
      <c r="C319" s="217"/>
      <c r="D319" s="218" t="s">
        <v>804</v>
      </c>
      <c r="E319" s="219" t="s">
        <v>619</v>
      </c>
      <c r="F319" s="189">
        <v>300</v>
      </c>
      <c r="G319" s="219"/>
      <c r="H319" s="219">
        <v>382.5</v>
      </c>
      <c r="I319" s="221">
        <v>344</v>
      </c>
      <c r="J319" s="191" t="s">
        <v>855</v>
      </c>
      <c r="K319" s="192">
        <f t="shared" si="144"/>
        <v>82.5</v>
      </c>
      <c r="L319" s="193">
        <f t="shared" si="145"/>
        <v>0.27500000000000002</v>
      </c>
      <c r="M319" s="188" t="s">
        <v>588</v>
      </c>
      <c r="N319" s="194">
        <v>44238</v>
      </c>
      <c r="O319" s="1"/>
      <c r="P319" s="1"/>
      <c r="Q319" s="1"/>
      <c r="R319" s="6" t="s">
        <v>780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16">
        <v>152</v>
      </c>
      <c r="B320" s="217">
        <v>43832</v>
      </c>
      <c r="C320" s="217"/>
      <c r="D320" s="218" t="s">
        <v>805</v>
      </c>
      <c r="E320" s="219" t="s">
        <v>619</v>
      </c>
      <c r="F320" s="189">
        <v>495</v>
      </c>
      <c r="G320" s="219"/>
      <c r="H320" s="219">
        <v>595</v>
      </c>
      <c r="I320" s="221">
        <v>590</v>
      </c>
      <c r="J320" s="191" t="s">
        <v>854</v>
      </c>
      <c r="K320" s="192">
        <f t="shared" si="144"/>
        <v>100</v>
      </c>
      <c r="L320" s="193">
        <f t="shared" si="145"/>
        <v>0.20202020202020202</v>
      </c>
      <c r="M320" s="188" t="s">
        <v>588</v>
      </c>
      <c r="N320" s="194">
        <v>44589</v>
      </c>
      <c r="O320" s="1"/>
      <c r="P320" s="1"/>
      <c r="Q320" s="1"/>
      <c r="R320" s="6" t="s">
        <v>780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16">
        <v>153</v>
      </c>
      <c r="B321" s="217">
        <v>43966</v>
      </c>
      <c r="C321" s="217"/>
      <c r="D321" s="218" t="s">
        <v>71</v>
      </c>
      <c r="E321" s="219" t="s">
        <v>619</v>
      </c>
      <c r="F321" s="189">
        <v>67.5</v>
      </c>
      <c r="G321" s="219"/>
      <c r="H321" s="219">
        <v>86</v>
      </c>
      <c r="I321" s="221">
        <v>86</v>
      </c>
      <c r="J321" s="191" t="s">
        <v>806</v>
      </c>
      <c r="K321" s="192">
        <f t="shared" ref="K321:K328" si="146">H321-F321</f>
        <v>18.5</v>
      </c>
      <c r="L321" s="193">
        <f t="shared" ref="L321:L328" si="147">K321/F321</f>
        <v>0.27407407407407408</v>
      </c>
      <c r="M321" s="188" t="s">
        <v>588</v>
      </c>
      <c r="N321" s="194">
        <v>44008</v>
      </c>
      <c r="O321" s="1"/>
      <c r="P321" s="1"/>
      <c r="Q321" s="1"/>
      <c r="R321" s="6" t="s">
        <v>780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16">
        <v>154</v>
      </c>
      <c r="B322" s="217">
        <v>44035</v>
      </c>
      <c r="C322" s="217"/>
      <c r="D322" s="218" t="s">
        <v>480</v>
      </c>
      <c r="E322" s="219" t="s">
        <v>619</v>
      </c>
      <c r="F322" s="189">
        <v>231</v>
      </c>
      <c r="G322" s="219"/>
      <c r="H322" s="219">
        <v>281</v>
      </c>
      <c r="I322" s="221">
        <v>281</v>
      </c>
      <c r="J322" s="191" t="s">
        <v>677</v>
      </c>
      <c r="K322" s="192">
        <f t="shared" si="146"/>
        <v>50</v>
      </c>
      <c r="L322" s="193">
        <f t="shared" si="147"/>
        <v>0.21645021645021645</v>
      </c>
      <c r="M322" s="188" t="s">
        <v>588</v>
      </c>
      <c r="N322" s="194">
        <v>44358</v>
      </c>
      <c r="O322" s="1"/>
      <c r="P322" s="1"/>
      <c r="Q322" s="1"/>
      <c r="R322" s="6" t="s">
        <v>780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16">
        <v>155</v>
      </c>
      <c r="B323" s="217">
        <v>44092</v>
      </c>
      <c r="C323" s="217"/>
      <c r="D323" s="218" t="s">
        <v>405</v>
      </c>
      <c r="E323" s="219" t="s">
        <v>619</v>
      </c>
      <c r="F323" s="219">
        <v>206</v>
      </c>
      <c r="G323" s="219"/>
      <c r="H323" s="219">
        <v>248</v>
      </c>
      <c r="I323" s="221">
        <v>248</v>
      </c>
      <c r="J323" s="191" t="s">
        <v>677</v>
      </c>
      <c r="K323" s="192">
        <f t="shared" si="146"/>
        <v>42</v>
      </c>
      <c r="L323" s="193">
        <f t="shared" si="147"/>
        <v>0.20388349514563106</v>
      </c>
      <c r="M323" s="188" t="s">
        <v>588</v>
      </c>
      <c r="N323" s="194">
        <v>44214</v>
      </c>
      <c r="O323" s="1"/>
      <c r="P323" s="1"/>
      <c r="Q323" s="1"/>
      <c r="R323" s="6" t="s">
        <v>780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16">
        <v>156</v>
      </c>
      <c r="B324" s="217">
        <v>44140</v>
      </c>
      <c r="C324" s="217"/>
      <c r="D324" s="218" t="s">
        <v>405</v>
      </c>
      <c r="E324" s="219" t="s">
        <v>619</v>
      </c>
      <c r="F324" s="219">
        <v>182.5</v>
      </c>
      <c r="G324" s="219"/>
      <c r="H324" s="219">
        <v>248</v>
      </c>
      <c r="I324" s="221">
        <v>248</v>
      </c>
      <c r="J324" s="191" t="s">
        <v>677</v>
      </c>
      <c r="K324" s="192">
        <f t="shared" si="146"/>
        <v>65.5</v>
      </c>
      <c r="L324" s="193">
        <f t="shared" si="147"/>
        <v>0.35890410958904112</v>
      </c>
      <c r="M324" s="188" t="s">
        <v>588</v>
      </c>
      <c r="N324" s="194">
        <v>44214</v>
      </c>
      <c r="O324" s="1"/>
      <c r="P324" s="1"/>
      <c r="Q324" s="1"/>
      <c r="R324" s="6" t="s">
        <v>780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16">
        <v>157</v>
      </c>
      <c r="B325" s="217">
        <v>44140</v>
      </c>
      <c r="C325" s="217"/>
      <c r="D325" s="218" t="s">
        <v>325</v>
      </c>
      <c r="E325" s="219" t="s">
        <v>619</v>
      </c>
      <c r="F325" s="219">
        <v>247.5</v>
      </c>
      <c r="G325" s="219"/>
      <c r="H325" s="219">
        <v>320</v>
      </c>
      <c r="I325" s="221">
        <v>320</v>
      </c>
      <c r="J325" s="191" t="s">
        <v>677</v>
      </c>
      <c r="K325" s="192">
        <f t="shared" si="146"/>
        <v>72.5</v>
      </c>
      <c r="L325" s="193">
        <f t="shared" si="147"/>
        <v>0.29292929292929293</v>
      </c>
      <c r="M325" s="188" t="s">
        <v>588</v>
      </c>
      <c r="N325" s="194">
        <v>44323</v>
      </c>
      <c r="O325" s="1"/>
      <c r="P325" s="1"/>
      <c r="Q325" s="1"/>
      <c r="R325" s="6" t="s">
        <v>780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16">
        <v>158</v>
      </c>
      <c r="B326" s="217">
        <v>44140</v>
      </c>
      <c r="C326" s="217"/>
      <c r="D326" s="218" t="s">
        <v>271</v>
      </c>
      <c r="E326" s="219" t="s">
        <v>619</v>
      </c>
      <c r="F326" s="189">
        <v>925</v>
      </c>
      <c r="G326" s="219"/>
      <c r="H326" s="219">
        <v>1095</v>
      </c>
      <c r="I326" s="221">
        <v>1093</v>
      </c>
      <c r="J326" s="191" t="s">
        <v>807</v>
      </c>
      <c r="K326" s="192">
        <f t="shared" si="146"/>
        <v>170</v>
      </c>
      <c r="L326" s="193">
        <f t="shared" si="147"/>
        <v>0.18378378378378379</v>
      </c>
      <c r="M326" s="188" t="s">
        <v>588</v>
      </c>
      <c r="N326" s="194">
        <v>44201</v>
      </c>
      <c r="O326" s="1"/>
      <c r="P326" s="1"/>
      <c r="Q326" s="1"/>
      <c r="R326" s="6" t="s">
        <v>780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16">
        <v>159</v>
      </c>
      <c r="B327" s="217">
        <v>44140</v>
      </c>
      <c r="C327" s="217"/>
      <c r="D327" s="218" t="s">
        <v>341</v>
      </c>
      <c r="E327" s="219" t="s">
        <v>619</v>
      </c>
      <c r="F327" s="189">
        <v>332.5</v>
      </c>
      <c r="G327" s="219"/>
      <c r="H327" s="219">
        <v>393</v>
      </c>
      <c r="I327" s="221">
        <v>406</v>
      </c>
      <c r="J327" s="191" t="s">
        <v>808</v>
      </c>
      <c r="K327" s="192">
        <f t="shared" si="146"/>
        <v>60.5</v>
      </c>
      <c r="L327" s="193">
        <f t="shared" si="147"/>
        <v>0.18195488721804512</v>
      </c>
      <c r="M327" s="188" t="s">
        <v>588</v>
      </c>
      <c r="N327" s="194">
        <v>44256</v>
      </c>
      <c r="O327" s="1"/>
      <c r="P327" s="1"/>
      <c r="Q327" s="1"/>
      <c r="R327" s="6" t="s">
        <v>780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16">
        <v>160</v>
      </c>
      <c r="B328" s="217">
        <v>44141</v>
      </c>
      <c r="C328" s="217"/>
      <c r="D328" s="218" t="s">
        <v>480</v>
      </c>
      <c r="E328" s="219" t="s">
        <v>619</v>
      </c>
      <c r="F328" s="189">
        <v>231</v>
      </c>
      <c r="G328" s="219"/>
      <c r="H328" s="219">
        <v>281</v>
      </c>
      <c r="I328" s="221">
        <v>281</v>
      </c>
      <c r="J328" s="191" t="s">
        <v>677</v>
      </c>
      <c r="K328" s="192">
        <f t="shared" si="146"/>
        <v>50</v>
      </c>
      <c r="L328" s="193">
        <f t="shared" si="147"/>
        <v>0.21645021645021645</v>
      </c>
      <c r="M328" s="188" t="s">
        <v>588</v>
      </c>
      <c r="N328" s="194">
        <v>44358</v>
      </c>
      <c r="O328" s="1"/>
      <c r="P328" s="1"/>
      <c r="Q328" s="1"/>
      <c r="R328" s="6" t="s">
        <v>780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42">
        <v>161</v>
      </c>
      <c r="B329" s="235">
        <v>44187</v>
      </c>
      <c r="C329" s="235"/>
      <c r="D329" s="236" t="s">
        <v>453</v>
      </c>
      <c r="E329" s="53" t="s">
        <v>619</v>
      </c>
      <c r="F329" s="237" t="s">
        <v>809</v>
      </c>
      <c r="G329" s="53"/>
      <c r="H329" s="53"/>
      <c r="I329" s="238">
        <v>239</v>
      </c>
      <c r="J329" s="234" t="s">
        <v>591</v>
      </c>
      <c r="K329" s="234"/>
      <c r="L329" s="239"/>
      <c r="M329" s="240"/>
      <c r="N329" s="241"/>
      <c r="O329" s="1"/>
      <c r="P329" s="1"/>
      <c r="Q329" s="1"/>
      <c r="R329" s="6" t="s">
        <v>780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16">
        <v>162</v>
      </c>
      <c r="B330" s="217">
        <v>44258</v>
      </c>
      <c r="C330" s="217"/>
      <c r="D330" s="218" t="s">
        <v>805</v>
      </c>
      <c r="E330" s="219" t="s">
        <v>619</v>
      </c>
      <c r="F330" s="189">
        <v>495</v>
      </c>
      <c r="G330" s="219"/>
      <c r="H330" s="219">
        <v>595</v>
      </c>
      <c r="I330" s="221">
        <v>590</v>
      </c>
      <c r="J330" s="191" t="s">
        <v>854</v>
      </c>
      <c r="K330" s="192">
        <f>H330-F330</f>
        <v>100</v>
      </c>
      <c r="L330" s="193">
        <f>K330/F330</f>
        <v>0.20202020202020202</v>
      </c>
      <c r="M330" s="188" t="s">
        <v>588</v>
      </c>
      <c r="N330" s="194">
        <v>44589</v>
      </c>
      <c r="O330" s="1"/>
      <c r="P330" s="1"/>
      <c r="R330" s="6" t="s">
        <v>780</v>
      </c>
    </row>
    <row r="331" spans="1:26" ht="12.75" customHeight="1">
      <c r="A331" s="216">
        <v>163</v>
      </c>
      <c r="B331" s="217">
        <v>44274</v>
      </c>
      <c r="C331" s="217"/>
      <c r="D331" s="218" t="s">
        <v>341</v>
      </c>
      <c r="E331" s="219" t="s">
        <v>619</v>
      </c>
      <c r="F331" s="189">
        <v>355</v>
      </c>
      <c r="G331" s="219"/>
      <c r="H331" s="219">
        <v>422.5</v>
      </c>
      <c r="I331" s="221">
        <v>420</v>
      </c>
      <c r="J331" s="191" t="s">
        <v>810</v>
      </c>
      <c r="K331" s="192">
        <f>H331-F331</f>
        <v>67.5</v>
      </c>
      <c r="L331" s="193">
        <f>K331/F331</f>
        <v>0.19014084507042253</v>
      </c>
      <c r="M331" s="188" t="s">
        <v>588</v>
      </c>
      <c r="N331" s="194">
        <v>44361</v>
      </c>
      <c r="O331" s="1"/>
      <c r="R331" s="243" t="s">
        <v>780</v>
      </c>
    </row>
    <row r="332" spans="1:26" ht="12.75" customHeight="1">
      <c r="A332" s="216">
        <v>164</v>
      </c>
      <c r="B332" s="217">
        <v>44295</v>
      </c>
      <c r="C332" s="217"/>
      <c r="D332" s="218" t="s">
        <v>811</v>
      </c>
      <c r="E332" s="219" t="s">
        <v>619</v>
      </c>
      <c r="F332" s="189">
        <v>555</v>
      </c>
      <c r="G332" s="219"/>
      <c r="H332" s="219">
        <v>663</v>
      </c>
      <c r="I332" s="221">
        <v>663</v>
      </c>
      <c r="J332" s="191" t="s">
        <v>812</v>
      </c>
      <c r="K332" s="192">
        <f>H332-F332</f>
        <v>108</v>
      </c>
      <c r="L332" s="193">
        <f>K332/F332</f>
        <v>0.19459459459459461</v>
      </c>
      <c r="M332" s="188" t="s">
        <v>588</v>
      </c>
      <c r="N332" s="194">
        <v>44321</v>
      </c>
      <c r="O332" s="1"/>
      <c r="P332" s="1"/>
      <c r="Q332" s="1"/>
      <c r="R332" s="243" t="s">
        <v>780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16">
        <v>165</v>
      </c>
      <c r="B333" s="217">
        <v>44308</v>
      </c>
      <c r="C333" s="217"/>
      <c r="D333" s="218" t="s">
        <v>374</v>
      </c>
      <c r="E333" s="219" t="s">
        <v>619</v>
      </c>
      <c r="F333" s="189">
        <v>126.5</v>
      </c>
      <c r="G333" s="219"/>
      <c r="H333" s="219">
        <v>155</v>
      </c>
      <c r="I333" s="221">
        <v>155</v>
      </c>
      <c r="J333" s="191" t="s">
        <v>677</v>
      </c>
      <c r="K333" s="192">
        <f>H333-F333</f>
        <v>28.5</v>
      </c>
      <c r="L333" s="193">
        <f>K333/F333</f>
        <v>0.22529644268774704</v>
      </c>
      <c r="M333" s="188" t="s">
        <v>588</v>
      </c>
      <c r="N333" s="194">
        <v>44362</v>
      </c>
      <c r="O333" s="1"/>
      <c r="R333" s="243" t="s">
        <v>780</v>
      </c>
    </row>
    <row r="334" spans="1:26" ht="12.75" customHeight="1">
      <c r="A334" s="286">
        <v>166</v>
      </c>
      <c r="B334" s="287">
        <v>44368</v>
      </c>
      <c r="C334" s="287"/>
      <c r="D334" s="288" t="s">
        <v>392</v>
      </c>
      <c r="E334" s="289" t="s">
        <v>619</v>
      </c>
      <c r="F334" s="290">
        <v>287.5</v>
      </c>
      <c r="G334" s="289"/>
      <c r="H334" s="289">
        <v>245</v>
      </c>
      <c r="I334" s="291">
        <v>344</v>
      </c>
      <c r="J334" s="201" t="s">
        <v>848</v>
      </c>
      <c r="K334" s="202">
        <f>H334-F334</f>
        <v>-42.5</v>
      </c>
      <c r="L334" s="203">
        <f>K334/F334</f>
        <v>-0.14782608695652175</v>
      </c>
      <c r="M334" s="199" t="s">
        <v>600</v>
      </c>
      <c r="N334" s="196">
        <v>44508</v>
      </c>
      <c r="O334" s="1"/>
      <c r="R334" s="243" t="s">
        <v>780</v>
      </c>
    </row>
    <row r="335" spans="1:26" ht="12.75" customHeight="1">
      <c r="A335" s="242">
        <v>167</v>
      </c>
      <c r="B335" s="235">
        <v>44368</v>
      </c>
      <c r="C335" s="235"/>
      <c r="D335" s="236" t="s">
        <v>480</v>
      </c>
      <c r="E335" s="53" t="s">
        <v>619</v>
      </c>
      <c r="F335" s="237" t="s">
        <v>813</v>
      </c>
      <c r="G335" s="53"/>
      <c r="H335" s="53"/>
      <c r="I335" s="238">
        <v>320</v>
      </c>
      <c r="J335" s="234" t="s">
        <v>591</v>
      </c>
      <c r="K335" s="242"/>
      <c r="L335" s="235"/>
      <c r="M335" s="235"/>
      <c r="N335" s="236"/>
      <c r="O335" s="41"/>
      <c r="R335" s="243" t="s">
        <v>780</v>
      </c>
    </row>
    <row r="336" spans="1:26" ht="12.75" customHeight="1">
      <c r="A336" s="216">
        <v>168</v>
      </c>
      <c r="B336" s="217">
        <v>44406</v>
      </c>
      <c r="C336" s="217"/>
      <c r="D336" s="218" t="s">
        <v>374</v>
      </c>
      <c r="E336" s="219" t="s">
        <v>619</v>
      </c>
      <c r="F336" s="189">
        <v>162.5</v>
      </c>
      <c r="G336" s="219"/>
      <c r="H336" s="219">
        <v>200</v>
      </c>
      <c r="I336" s="221">
        <v>200</v>
      </c>
      <c r="J336" s="191" t="s">
        <v>677</v>
      </c>
      <c r="K336" s="192">
        <f>H336-F336</f>
        <v>37.5</v>
      </c>
      <c r="L336" s="193">
        <f>K336/F336</f>
        <v>0.23076923076923078</v>
      </c>
      <c r="M336" s="188" t="s">
        <v>588</v>
      </c>
      <c r="N336" s="194">
        <v>44571</v>
      </c>
      <c r="O336" s="1"/>
      <c r="R336" s="243" t="s">
        <v>780</v>
      </c>
    </row>
    <row r="337" spans="1:18" ht="12.75" customHeight="1">
      <c r="A337" s="216">
        <v>169</v>
      </c>
      <c r="B337" s="217">
        <v>44462</v>
      </c>
      <c r="C337" s="217"/>
      <c r="D337" s="218" t="s">
        <v>818</v>
      </c>
      <c r="E337" s="219" t="s">
        <v>619</v>
      </c>
      <c r="F337" s="189">
        <v>1235</v>
      </c>
      <c r="G337" s="219"/>
      <c r="H337" s="219">
        <v>1505</v>
      </c>
      <c r="I337" s="221">
        <v>1500</v>
      </c>
      <c r="J337" s="191" t="s">
        <v>677</v>
      </c>
      <c r="K337" s="192">
        <f>H337-F337</f>
        <v>270</v>
      </c>
      <c r="L337" s="193">
        <f>K337/F337</f>
        <v>0.21862348178137653</v>
      </c>
      <c r="M337" s="188" t="s">
        <v>588</v>
      </c>
      <c r="N337" s="194">
        <v>44564</v>
      </c>
      <c r="O337" s="1"/>
      <c r="R337" s="243" t="s">
        <v>780</v>
      </c>
    </row>
    <row r="338" spans="1:18" ht="12.75" customHeight="1">
      <c r="A338" s="258">
        <v>170</v>
      </c>
      <c r="B338" s="259">
        <v>44480</v>
      </c>
      <c r="C338" s="259"/>
      <c r="D338" s="260" t="s">
        <v>820</v>
      </c>
      <c r="E338" s="261" t="s">
        <v>619</v>
      </c>
      <c r="F338" s="262" t="s">
        <v>825</v>
      </c>
      <c r="G338" s="261"/>
      <c r="H338" s="261"/>
      <c r="I338" s="261">
        <v>145</v>
      </c>
      <c r="J338" s="263" t="s">
        <v>591</v>
      </c>
      <c r="K338" s="258"/>
      <c r="L338" s="259"/>
      <c r="M338" s="259"/>
      <c r="N338" s="260"/>
      <c r="O338" s="41"/>
      <c r="R338" s="243" t="s">
        <v>780</v>
      </c>
    </row>
    <row r="339" spans="1:18" ht="12.75" customHeight="1">
      <c r="A339" s="264">
        <v>171</v>
      </c>
      <c r="B339" s="265">
        <v>44481</v>
      </c>
      <c r="C339" s="265"/>
      <c r="D339" s="266" t="s">
        <v>260</v>
      </c>
      <c r="E339" s="267" t="s">
        <v>619</v>
      </c>
      <c r="F339" s="268" t="s">
        <v>822</v>
      </c>
      <c r="G339" s="267"/>
      <c r="H339" s="267"/>
      <c r="I339" s="267">
        <v>380</v>
      </c>
      <c r="J339" s="269" t="s">
        <v>591</v>
      </c>
      <c r="K339" s="264"/>
      <c r="L339" s="265"/>
      <c r="M339" s="265"/>
      <c r="N339" s="266"/>
      <c r="O339" s="41"/>
      <c r="R339" s="243" t="s">
        <v>780</v>
      </c>
    </row>
    <row r="340" spans="1:18" ht="12.75" customHeight="1">
      <c r="A340" s="264">
        <v>172</v>
      </c>
      <c r="B340" s="265">
        <v>44481</v>
      </c>
      <c r="C340" s="265"/>
      <c r="D340" s="266" t="s">
        <v>400</v>
      </c>
      <c r="E340" s="267" t="s">
        <v>619</v>
      </c>
      <c r="F340" s="268" t="s">
        <v>823</v>
      </c>
      <c r="G340" s="267"/>
      <c r="H340" s="267"/>
      <c r="I340" s="267">
        <v>56</v>
      </c>
      <c r="J340" s="269" t="s">
        <v>591</v>
      </c>
      <c r="K340" s="264"/>
      <c r="L340" s="265"/>
      <c r="M340" s="265"/>
      <c r="N340" s="266"/>
      <c r="O340" s="41"/>
      <c r="R340" s="243"/>
    </row>
    <row r="341" spans="1:18" ht="12.75" customHeight="1">
      <c r="A341" s="216">
        <v>173</v>
      </c>
      <c r="B341" s="217">
        <v>44551</v>
      </c>
      <c r="C341" s="217"/>
      <c r="D341" s="218" t="s">
        <v>118</v>
      </c>
      <c r="E341" s="219" t="s">
        <v>619</v>
      </c>
      <c r="F341" s="189">
        <v>2300</v>
      </c>
      <c r="G341" s="219"/>
      <c r="H341" s="219">
        <f>(2820+2200)/2</f>
        <v>2510</v>
      </c>
      <c r="I341" s="221">
        <v>3000</v>
      </c>
      <c r="J341" s="191" t="s">
        <v>878</v>
      </c>
      <c r="K341" s="192">
        <f>H341-F341</f>
        <v>210</v>
      </c>
      <c r="L341" s="193">
        <f>K341/F341</f>
        <v>9.1304347826086957E-2</v>
      </c>
      <c r="M341" s="188" t="s">
        <v>588</v>
      </c>
      <c r="N341" s="194">
        <v>44649</v>
      </c>
      <c r="O341" s="1"/>
      <c r="R341" s="243"/>
    </row>
    <row r="342" spans="1:18" ht="12.75" customHeight="1">
      <c r="A342" s="270">
        <v>174</v>
      </c>
      <c r="B342" s="265">
        <v>44606</v>
      </c>
      <c r="C342" s="270"/>
      <c r="D342" s="270" t="s">
        <v>426</v>
      </c>
      <c r="E342" s="267" t="s">
        <v>619</v>
      </c>
      <c r="F342" s="267" t="s">
        <v>857</v>
      </c>
      <c r="G342" s="267"/>
      <c r="H342" s="267"/>
      <c r="I342" s="267">
        <v>764</v>
      </c>
      <c r="J342" s="267" t="s">
        <v>591</v>
      </c>
      <c r="K342" s="267"/>
      <c r="L342" s="267"/>
      <c r="M342" s="267"/>
      <c r="N342" s="270"/>
      <c r="O342" s="41"/>
      <c r="R342" s="243"/>
    </row>
    <row r="343" spans="1:18" ht="12.75" customHeight="1">
      <c r="A343" s="270">
        <v>175</v>
      </c>
      <c r="B343" s="265">
        <v>44613</v>
      </c>
      <c r="C343" s="270"/>
      <c r="D343" s="270" t="s">
        <v>818</v>
      </c>
      <c r="E343" s="267" t="s">
        <v>619</v>
      </c>
      <c r="F343" s="267" t="s">
        <v>858</v>
      </c>
      <c r="G343" s="267"/>
      <c r="H343" s="267"/>
      <c r="I343" s="267">
        <v>1510</v>
      </c>
      <c r="J343" s="267" t="s">
        <v>591</v>
      </c>
      <c r="K343" s="267"/>
      <c r="L343" s="267"/>
      <c r="M343" s="267"/>
      <c r="N343" s="270"/>
      <c r="O343" s="41"/>
      <c r="R343" s="243"/>
    </row>
    <row r="344" spans="1:18" ht="12.75" customHeight="1">
      <c r="A344">
        <v>176</v>
      </c>
      <c r="B344" s="265">
        <v>44670</v>
      </c>
      <c r="C344" s="265"/>
      <c r="D344" s="270" t="s">
        <v>552</v>
      </c>
      <c r="E344" s="451" t="s">
        <v>619</v>
      </c>
      <c r="F344" s="267" t="s">
        <v>1030</v>
      </c>
      <c r="G344" s="267"/>
      <c r="H344" s="267"/>
      <c r="I344" s="267">
        <v>553</v>
      </c>
      <c r="J344" s="267" t="s">
        <v>591</v>
      </c>
      <c r="K344" s="267"/>
      <c r="L344" s="267"/>
      <c r="M344" s="267"/>
      <c r="N344" s="267"/>
      <c r="O344" s="41"/>
      <c r="R344" s="243"/>
    </row>
    <row r="345" spans="1:18" ht="12.75" customHeight="1">
      <c r="A345" s="242"/>
      <c r="F345" s="56"/>
      <c r="G345" s="56"/>
      <c r="H345" s="56"/>
      <c r="I345" s="56"/>
      <c r="J345" s="41"/>
      <c r="K345" s="56"/>
      <c r="L345" s="56"/>
      <c r="M345" s="56"/>
      <c r="O345" s="41"/>
      <c r="R345" s="243"/>
    </row>
    <row r="346" spans="1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1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1:18" ht="12.75" customHeight="1">
      <c r="B348" s="244" t="s">
        <v>814</v>
      </c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1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1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1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1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1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1:18" ht="12.75" customHeight="1">
      <c r="A355" s="245"/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1:18" ht="12.75" customHeight="1">
      <c r="A356" s="245"/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1:18" ht="12.75" customHeight="1">
      <c r="A357" s="53"/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1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1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1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1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1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1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1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1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1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1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1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  <row r="528" spans="6:18" ht="12.75" customHeight="1">
      <c r="F528" s="56"/>
      <c r="G528" s="56"/>
      <c r="H528" s="56"/>
      <c r="I528" s="56"/>
      <c r="J528" s="41"/>
      <c r="K528" s="56"/>
      <c r="L528" s="56"/>
      <c r="M528" s="56"/>
      <c r="O528" s="41"/>
      <c r="R528" s="56"/>
    </row>
    <row r="529" spans="6:18" ht="12.75" customHeight="1">
      <c r="F529" s="56"/>
      <c r="G529" s="56"/>
      <c r="H529" s="56"/>
      <c r="I529" s="56"/>
      <c r="J529" s="41"/>
      <c r="K529" s="56"/>
      <c r="L529" s="56"/>
      <c r="M529" s="56"/>
      <c r="O529" s="41"/>
      <c r="R529" s="56"/>
    </row>
    <row r="530" spans="6:18" ht="12.75" customHeight="1">
      <c r="F530" s="56"/>
      <c r="G530" s="56"/>
      <c r="H530" s="56"/>
      <c r="I530" s="56"/>
      <c r="J530" s="41"/>
      <c r="K530" s="56"/>
      <c r="L530" s="56"/>
      <c r="M530" s="56"/>
      <c r="O530" s="41"/>
      <c r="R530" s="56"/>
    </row>
  </sheetData>
  <autoFilter ref="R1:R353"/>
  <mergeCells count="13">
    <mergeCell ref="O129:O130"/>
    <mergeCell ref="P129:P130"/>
    <mergeCell ref="N129:N130"/>
    <mergeCell ref="M129:M130"/>
    <mergeCell ref="A83:A84"/>
    <mergeCell ref="B83:B84"/>
    <mergeCell ref="J83:J84"/>
    <mergeCell ref="A129:A130"/>
    <mergeCell ref="B129:B130"/>
    <mergeCell ref="M83:M84"/>
    <mergeCell ref="N83:N84"/>
    <mergeCell ref="O83:O84"/>
    <mergeCell ref="P83:P84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5 K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2022-04-22T02:42:27Z</dcterms:modified>
</cp:coreProperties>
</file>