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F&amp;O)'!$R$1:$R$385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68" i="7"/>
  <c r="M168" s="1"/>
  <c r="K165"/>
  <c r="K164"/>
  <c r="L183"/>
  <c r="K183"/>
  <c r="M183" s="1"/>
  <c r="M163"/>
  <c r="K163"/>
  <c r="K162"/>
  <c r="M162" s="1"/>
  <c r="L117"/>
  <c r="K117"/>
  <c r="L10"/>
  <c r="K10"/>
  <c r="L19"/>
  <c r="K19"/>
  <c r="L18"/>
  <c r="K18"/>
  <c r="L17"/>
  <c r="K17"/>
  <c r="L63"/>
  <c r="K63"/>
  <c r="L115"/>
  <c r="K115"/>
  <c r="K161"/>
  <c r="M161" s="1"/>
  <c r="K160"/>
  <c r="M160" s="1"/>
  <c r="K158"/>
  <c r="M158" s="1"/>
  <c r="K156"/>
  <c r="M156" s="1"/>
  <c r="K159"/>
  <c r="M159" s="1"/>
  <c r="K157"/>
  <c r="M157" s="1"/>
  <c r="L116"/>
  <c r="K116"/>
  <c r="L66"/>
  <c r="K66"/>
  <c r="L44"/>
  <c r="K44"/>
  <c r="L65"/>
  <c r="K65"/>
  <c r="L62"/>
  <c r="K62"/>
  <c r="L64"/>
  <c r="K64"/>
  <c r="L114"/>
  <c r="K114"/>
  <c r="L110"/>
  <c r="K110"/>
  <c r="K155"/>
  <c r="M155" s="1"/>
  <c r="K154"/>
  <c r="M154" s="1"/>
  <c r="L113"/>
  <c r="K113"/>
  <c r="L112"/>
  <c r="K112"/>
  <c r="L111"/>
  <c r="K111"/>
  <c r="L109"/>
  <c r="K109"/>
  <c r="L108"/>
  <c r="K108"/>
  <c r="K153"/>
  <c r="M153" s="1"/>
  <c r="K152"/>
  <c r="M152" s="1"/>
  <c r="K149"/>
  <c r="M149" s="1"/>
  <c r="K148"/>
  <c r="M148" s="1"/>
  <c r="L107"/>
  <c r="K107"/>
  <c r="K151"/>
  <c r="M151" s="1"/>
  <c r="K150"/>
  <c r="M150" s="1"/>
  <c r="L105"/>
  <c r="K105"/>
  <c r="L182"/>
  <c r="K182"/>
  <c r="L106"/>
  <c r="K106"/>
  <c r="L104"/>
  <c r="K104"/>
  <c r="L102"/>
  <c r="K102"/>
  <c r="L101"/>
  <c r="K101"/>
  <c r="L54"/>
  <c r="K54"/>
  <c r="L60"/>
  <c r="K60"/>
  <c r="K145"/>
  <c r="M145" s="1"/>
  <c r="K147"/>
  <c r="M147" s="1"/>
  <c r="K146"/>
  <c r="M146" s="1"/>
  <c r="L61"/>
  <c r="K61"/>
  <c r="L59"/>
  <c r="K59"/>
  <c r="L57"/>
  <c r="K57"/>
  <c r="L53"/>
  <c r="K53"/>
  <c r="L103"/>
  <c r="K103"/>
  <c r="L58"/>
  <c r="K58"/>
  <c r="K144"/>
  <c r="M144" s="1"/>
  <c r="K143"/>
  <c r="M143" s="1"/>
  <c r="K142"/>
  <c r="M142" s="1"/>
  <c r="L100"/>
  <c r="K100"/>
  <c r="L99"/>
  <c r="K99"/>
  <c r="L56"/>
  <c r="K56"/>
  <c r="L98"/>
  <c r="K98"/>
  <c r="L97"/>
  <c r="K97"/>
  <c r="K141"/>
  <c r="M141" s="1"/>
  <c r="K139"/>
  <c r="M139" s="1"/>
  <c r="K138"/>
  <c r="M138" s="1"/>
  <c r="K140"/>
  <c r="M140" s="1"/>
  <c r="K137"/>
  <c r="M137" s="1"/>
  <c r="K133"/>
  <c r="M133" s="1"/>
  <c r="K136"/>
  <c r="M136" s="1"/>
  <c r="L55"/>
  <c r="K55"/>
  <c r="L96"/>
  <c r="K96"/>
  <c r="L95"/>
  <c r="K95"/>
  <c r="L94"/>
  <c r="K94"/>
  <c r="L49"/>
  <c r="K49"/>
  <c r="K52"/>
  <c r="L52"/>
  <c r="L51"/>
  <c r="K51"/>
  <c r="L50"/>
  <c r="K50"/>
  <c r="L93"/>
  <c r="K93"/>
  <c r="K14"/>
  <c r="L14"/>
  <c r="K130"/>
  <c r="M130" s="1"/>
  <c r="K132"/>
  <c r="M132" s="1"/>
  <c r="K131"/>
  <c r="M131" s="1"/>
  <c r="L48"/>
  <c r="K48"/>
  <c r="L39"/>
  <c r="K39"/>
  <c r="K363"/>
  <c r="L363" s="1"/>
  <c r="L47"/>
  <c r="K47"/>
  <c r="L46"/>
  <c r="K46"/>
  <c r="L45"/>
  <c r="K45"/>
  <c r="L92"/>
  <c r="K92"/>
  <c r="L91"/>
  <c r="K91"/>
  <c r="K129"/>
  <c r="M129" s="1"/>
  <c r="K128"/>
  <c r="M128" s="1"/>
  <c r="L90"/>
  <c r="K90"/>
  <c r="L40"/>
  <c r="K40"/>
  <c r="K127"/>
  <c r="M127" s="1"/>
  <c r="L89"/>
  <c r="K89"/>
  <c r="L88"/>
  <c r="K88"/>
  <c r="L84"/>
  <c r="K85"/>
  <c r="K84"/>
  <c r="L11"/>
  <c r="K11"/>
  <c r="L12"/>
  <c r="K12"/>
  <c r="L13"/>
  <c r="K13"/>
  <c r="K86"/>
  <c r="L86"/>
  <c r="K87"/>
  <c r="L87"/>
  <c r="K126"/>
  <c r="M126" s="1"/>
  <c r="K125"/>
  <c r="M125" s="1"/>
  <c r="L43"/>
  <c r="K43"/>
  <c r="L42"/>
  <c r="K42"/>
  <c r="L41"/>
  <c r="K41"/>
  <c r="M19" l="1"/>
  <c r="M117"/>
  <c r="M10"/>
  <c r="M18"/>
  <c r="M17"/>
  <c r="M63"/>
  <c r="M115"/>
  <c r="M114"/>
  <c r="M44"/>
  <c r="M64"/>
  <c r="M62"/>
  <c r="M65"/>
  <c r="M66"/>
  <c r="M110"/>
  <c r="M116"/>
  <c r="M112"/>
  <c r="M113"/>
  <c r="M111"/>
  <c r="M105"/>
  <c r="M182"/>
  <c r="M109"/>
  <c r="M107"/>
  <c r="M108"/>
  <c r="M101"/>
  <c r="M53"/>
  <c r="M54"/>
  <c r="M106"/>
  <c r="M102"/>
  <c r="M104"/>
  <c r="M60"/>
  <c r="M58"/>
  <c r="M61"/>
  <c r="M59"/>
  <c r="M57"/>
  <c r="M103"/>
  <c r="M100"/>
  <c r="M99"/>
  <c r="M56"/>
  <c r="M97"/>
  <c r="M98"/>
  <c r="M95"/>
  <c r="M96"/>
  <c r="M94"/>
  <c r="M55"/>
  <c r="M49"/>
  <c r="M50"/>
  <c r="M52"/>
  <c r="M51"/>
  <c r="M93"/>
  <c r="M14"/>
  <c r="M48"/>
  <c r="M39"/>
  <c r="M46"/>
  <c r="M47"/>
  <c r="M45"/>
  <c r="M92"/>
  <c r="M91"/>
  <c r="M13"/>
  <c r="M11"/>
  <c r="M40"/>
  <c r="M90"/>
  <c r="M89"/>
  <c r="M88"/>
  <c r="M87"/>
  <c r="M12"/>
  <c r="M86"/>
  <c r="M42"/>
  <c r="M41"/>
  <c r="M43"/>
  <c r="L83"/>
  <c r="K83"/>
  <c r="L82"/>
  <c r="K82"/>
  <c r="L181"/>
  <c r="K181"/>
  <c r="K355"/>
  <c r="L355" s="1"/>
  <c r="K335"/>
  <c r="L335" s="1"/>
  <c r="K360"/>
  <c r="L360" s="1"/>
  <c r="K359"/>
  <c r="L359" s="1"/>
  <c r="K362"/>
  <c r="L362" s="1"/>
  <c r="K357"/>
  <c r="L357" s="1"/>
  <c r="M7"/>
  <c r="F345"/>
  <c r="K345" s="1"/>
  <c r="L345" s="1"/>
  <c r="K346"/>
  <c r="L346" s="1"/>
  <c r="K337"/>
  <c r="L337" s="1"/>
  <c r="K340"/>
  <c r="L340" s="1"/>
  <c r="K348"/>
  <c r="L348" s="1"/>
  <c r="F339"/>
  <c r="F338"/>
  <c r="K338" s="1"/>
  <c r="L338" s="1"/>
  <c r="F336"/>
  <c r="K336" s="1"/>
  <c r="L336" s="1"/>
  <c r="F316"/>
  <c r="K316" s="1"/>
  <c r="L316" s="1"/>
  <c r="F268"/>
  <c r="K268" s="1"/>
  <c r="L268" s="1"/>
  <c r="K347"/>
  <c r="L347" s="1"/>
  <c r="K351"/>
  <c r="L351" s="1"/>
  <c r="K352"/>
  <c r="L352" s="1"/>
  <c r="K344"/>
  <c r="L344" s="1"/>
  <c r="K354"/>
  <c r="L354" s="1"/>
  <c r="K350"/>
  <c r="L350" s="1"/>
  <c r="K343"/>
  <c r="L343" s="1"/>
  <c r="K332"/>
  <c r="L332" s="1"/>
  <c r="K334"/>
  <c r="L334" s="1"/>
  <c r="K331"/>
  <c r="L331" s="1"/>
  <c r="K333"/>
  <c r="L333" s="1"/>
  <c r="K262"/>
  <c r="L262" s="1"/>
  <c r="K315"/>
  <c r="L315" s="1"/>
  <c r="K329"/>
  <c r="L329" s="1"/>
  <c r="K330"/>
  <c r="L330" s="1"/>
  <c r="K328"/>
  <c r="L328" s="1"/>
  <c r="K327"/>
  <c r="L327" s="1"/>
  <c r="K326"/>
  <c r="L326" s="1"/>
  <c r="K325"/>
  <c r="L325" s="1"/>
  <c r="K324"/>
  <c r="L324" s="1"/>
  <c r="K323"/>
  <c r="L323" s="1"/>
  <c r="K322"/>
  <c r="L322" s="1"/>
  <c r="K320"/>
  <c r="L320" s="1"/>
  <c r="K318"/>
  <c r="L318" s="1"/>
  <c r="K317"/>
  <c r="L317" s="1"/>
  <c r="K312"/>
  <c r="L312" s="1"/>
  <c r="K311"/>
  <c r="L311" s="1"/>
  <c r="K310"/>
  <c r="L310" s="1"/>
  <c r="K307"/>
  <c r="L307" s="1"/>
  <c r="K306"/>
  <c r="L306" s="1"/>
  <c r="K305"/>
  <c r="L305" s="1"/>
  <c r="K304"/>
  <c r="L304" s="1"/>
  <c r="K303"/>
  <c r="L303" s="1"/>
  <c r="K302"/>
  <c r="L302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2"/>
  <c r="L292" s="1"/>
  <c r="K290"/>
  <c r="L290" s="1"/>
  <c r="K288"/>
  <c r="L288" s="1"/>
  <c r="K286"/>
  <c r="L286" s="1"/>
  <c r="K284"/>
  <c r="L284" s="1"/>
  <c r="K283"/>
  <c r="L283" s="1"/>
  <c r="K282"/>
  <c r="L282" s="1"/>
  <c r="K280"/>
  <c r="L280" s="1"/>
  <c r="K279"/>
  <c r="L279" s="1"/>
  <c r="K278"/>
  <c r="L278" s="1"/>
  <c r="K277"/>
  <c r="K276"/>
  <c r="L276" s="1"/>
  <c r="K275"/>
  <c r="L275" s="1"/>
  <c r="K273"/>
  <c r="L273" s="1"/>
  <c r="K272"/>
  <c r="L272" s="1"/>
  <c r="K271"/>
  <c r="L271" s="1"/>
  <c r="K270"/>
  <c r="L270" s="1"/>
  <c r="K269"/>
  <c r="L269" s="1"/>
  <c r="H267"/>
  <c r="K267" s="1"/>
  <c r="L267" s="1"/>
  <c r="K264"/>
  <c r="L264" s="1"/>
  <c r="K263"/>
  <c r="L263" s="1"/>
  <c r="K261"/>
  <c r="L261" s="1"/>
  <c r="K260"/>
  <c r="L260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H233"/>
  <c r="K233" s="1"/>
  <c r="L233" s="1"/>
  <c r="F232"/>
  <c r="K232" s="1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D7" i="6"/>
  <c r="K6" i="4"/>
  <c r="K6" i="3"/>
  <c r="L6" i="2"/>
  <c r="M83" i="7" l="1"/>
  <c r="M82"/>
  <c r="M181"/>
</calcChain>
</file>

<file path=xl/sharedStrings.xml><?xml version="1.0" encoding="utf-8"?>
<sst xmlns="http://schemas.openxmlformats.org/spreadsheetml/2006/main" count="3169" uniqueCount="1218">
  <si>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</si>
  <si>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</si>
  <si>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</si>
  <si>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</si>
  <si>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</si>
  <si>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</si>
  <si>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</si>
  <si>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</si>
  <si>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</si>
  <si>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</si>
  <si>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</si>
  <si>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</si>
  <si>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</si>
  <si>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</si>
  <si>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</si>
  <si>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</si>
  <si>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</si>
  <si>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</si>
  <si>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</si>
  <si>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</si>
  <si>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</si>
  <si>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</si>
  <si>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</si>
  <si>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</si>
  <si>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</si>
  <si>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</si>
  <si>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</si>
  <si>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</si>
  <si>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</si>
  <si>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</si>
  <si>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</si>
  <si>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</si>
  <si>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</si>
  <si>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</si>
  <si>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</si>
  <si>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</si>
  <si>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</si>
  <si>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</si>
  <si>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</si>
  <si>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</si>
  <si>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</si>
  <si>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</si>
  <si>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</si>
  <si>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</si>
  <si>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</si>
  <si>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</si>
  <si>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</si>
  <si>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</si>
  <si>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</si>
  <si>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</si>
  <si>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</si>
  <si>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</si>
  <si>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</si>
  <si>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</si>
  <si>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</si>
  <si>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</si>
  <si>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</si>
  <si>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</si>
  <si>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</si>
  <si>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</si>
  <si>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</si>
  <si>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</si>
  <si>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</si>
  <si>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</si>
  <si>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</si>
  <si>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</si>
  <si>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</si>
  <si>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</si>
  <si>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</si>
  <si>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</si>
  <si>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</si>
  <si>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</si>
  <si>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</si>
  <si>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</si>
  <si>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</si>
  <si>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</si>
  <si>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</si>
  <si>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</si>
  <si>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</si>
  <si>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</si>
  <si>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</si>
  <si>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</si>
  <si>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</si>
  <si>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</si>
  <si>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</si>
  <si>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</si>
  <si>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</si>
  <si>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</si>
  <si>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</si>
  <si>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</si>
  <si>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</si>
  <si>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</si>
  <si>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</si>
  <si>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</si>
  <si>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</si>
  <si>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</si>
  <si>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</si>
  <si>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</si>
  <si>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</si>
  <si>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</si>
  <si>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</si>
  <si>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</si>
  <si>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</si>
  <si>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</si>
  <si>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</si>
  <si>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</si>
  <si>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</si>
  <si>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</si>
  <si>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</si>
  <si>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</si>
  <si>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</si>
  <si>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</si>
  <si>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</si>
  <si>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</si>
  <si>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</si>
  <si>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</si>
  <si>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</si>
  <si>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</si>
  <si>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</si>
  <si>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</si>
  <si>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</si>
  <si>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</si>
  <si>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</si>
  <si>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</si>
  <si>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</si>
  <si>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</si>
  <si>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</si>
  <si>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</si>
  <si>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</si>
  <si>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</si>
  <si>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</si>
  <si>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</si>
  <si>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</si>
  <si>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</si>
  <si>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</si>
  <si>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</si>
  <si>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</si>
  <si>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</si>
  <si>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</si>
  <si>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</si>
  <si>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</si>
  <si>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</si>
  <si>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</si>
  <si>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</si>
  <si>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</si>
  <si>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</si>
  <si>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</si>
  <si>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</si>
  <si>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</si>
  <si>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</si>
  <si>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</si>
  <si>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</si>
  <si>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</si>
  <si>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</si>
  <si>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</si>
  <si>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</si>
  <si>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</si>
  <si>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</si>
  <si>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</si>
  <si>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</si>
  <si>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</si>
  <si>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</si>
  <si>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</si>
  <si>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</si>
  <si>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</si>
  <si>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</si>
  <si>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</si>
  <si>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</si>
  <si>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</si>
  <si>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</si>
  <si>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</si>
  <si>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</si>
  <si>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</si>
  <si>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</si>
  <si>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</si>
  <si>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</si>
  <si>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</si>
  <si>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</si>
  <si>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</si>
  <si>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</si>
  <si>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</si>
  <si>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</si>
  <si>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</si>
  <si>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</si>
  <si>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</si>
  <si>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</si>
  <si>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</si>
  <si>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</si>
  <si>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</si>
  <si>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</si>
  <si>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</si>
  <si>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</si>
  <si>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</si>
  <si>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</si>
  <si>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</si>
  <si>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</si>
  <si>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</si>
  <si>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</si>
  <si>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</si>
  <si>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</si>
  <si>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</si>
  <si>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</si>
  <si>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</si>
  <si>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</si>
  <si>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</si>
  <si>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</si>
  <si>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</si>
  <si>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</si>
  <si>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</si>
  <si>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</si>
  <si>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</si>
  <si>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</si>
  <si>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</si>
  <si>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</si>
  <si>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</si>
  <si>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</si>
  <si>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</si>
  <si>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</si>
  <si>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</si>
  <si>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</si>
  <si>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</si>
  <si>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</si>
  <si>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</si>
  <si>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</si>
  <si>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</si>
  <si>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</si>
  <si>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</si>
  <si>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</si>
  <si>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</si>
  <si>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</si>
  <si>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</si>
  <si>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</si>
  <si>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</si>
  <si>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</si>
  <si>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</si>
  <si>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</si>
  <si>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</si>
  <si>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</si>
  <si>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</si>
  <si>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</si>
  <si>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</si>
  <si>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</si>
  <si>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</si>
  <si>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</si>
  <si>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</si>
  <si>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</si>
  <si>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</si>
  <si>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</si>
  <si>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</si>
  <si>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</si>
  <si>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</si>
  <si>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</si>
  <si>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</si>
  <si>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</si>
  <si>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</si>
  <si>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</si>
  <si>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</si>
  <si>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</si>
  <si>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</si>
  <si>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</si>
  <si>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</si>
  <si>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</si>
  <si>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</si>
  <si>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</si>
  <si>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</si>
  <si>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</si>
  <si>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</si>
  <si>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</si>
  <si>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</si>
  <si>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</si>
  <si>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</si>
  <si>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</si>
  <si>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</si>
  <si>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</si>
  <si>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</si>
  <si>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</si>
  <si>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</si>
  <si>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</si>
  <si>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</si>
  <si>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</si>
  <si>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</si>
  <si>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</si>
  <si>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</si>
  <si>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</si>
  <si>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</si>
  <si>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</si>
  <si>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</si>
  <si>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</si>
  <si>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</si>
  <si>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</si>
  <si>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</si>
  <si>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</si>
  <si>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</si>
  <si>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</si>
  <si>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</si>
  <si>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</si>
  <si>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</si>
  <si>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</si>
  <si>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</si>
  <si>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</si>
  <si>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</si>
  <si>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</si>
  <si>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</si>
  <si>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</si>
  <si>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</si>
  <si>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</si>
  <si>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</si>
  <si>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</si>
  <si>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</si>
  <si>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</si>
  <si>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</si>
  <si>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</si>
  <si>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</si>
  <si>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</si>
  <si>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</si>
  <si>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</si>
  <si>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</si>
  <si>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</si>
  <si>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</si>
  <si>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</si>
  <si>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</si>
  <si>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</si>
  <si>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</si>
  <si>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</si>
  <si>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</si>
  <si>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</si>
  <si>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</si>
  <si>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</si>
  <si>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</si>
  <si>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</si>
  <si>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</si>
  <si>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</si>
  <si>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</si>
  <si>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</si>
  <si>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</si>
  <si>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</si>
  <si>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</si>
  <si>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</si>
  <si>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</si>
  <si>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</si>
  <si>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</si>
  <si>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</si>
  <si>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</si>
  <si>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</si>
  <si>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</si>
  <si>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</si>
  <si>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</si>
  <si>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</si>
  <si>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</si>
  <si>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</si>
  <si>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</si>
  <si>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</si>
  <si>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</si>
  <si>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</si>
  <si>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</si>
  <si>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</si>
  <si>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</si>
  <si>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</si>
  <si>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</si>
  <si>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</si>
  <si>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</si>
  <si>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</si>
  <si>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</si>
  <si>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</si>
  <si>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</si>
  <si>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</si>
  <si>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</si>
  <si>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</si>
  <si>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</si>
  <si>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</si>
  <si>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</si>
  <si>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</si>
  <si>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</si>
  <si>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</si>
  <si>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</si>
  <si>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</si>
  <si>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</si>
  <si>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</si>
  <si>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</si>
  <si>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</si>
  <si>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</si>
  <si>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</si>
  <si>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</si>
  <si>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</si>
  <si>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</si>
  <si>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</si>
  <si>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</si>
  <si>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</si>
  <si>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</si>
  <si>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</si>
  <si>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</si>
  <si>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</si>
  <si>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</si>
  <si>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</si>
  <si>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</si>
  <si>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</si>
  <si>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</si>
  <si>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</si>
  <si>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</si>
  <si>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</si>
  <si>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</si>
  <si>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</si>
  <si>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</si>
  <si>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</si>
  <si>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</si>
  <si>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</si>
  <si>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</si>
  <si>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</si>
  <si>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</si>
  <si>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</si>
  <si>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</si>
  <si>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</si>
  <si>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</si>
  <si>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</si>
  <si>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</si>
  <si>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</si>
  <si>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</si>
  <si>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</si>
  <si>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</si>
  <si>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</si>
  <si>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</si>
  <si>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</si>
  <si>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</si>
  <si>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</si>
  <si>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</si>
  <si>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</si>
  <si>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</si>
  <si>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</si>
  <si>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</si>
  <si>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</si>
  <si>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</si>
  <si>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</si>
  <si>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</si>
  <si>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</si>
  <si>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</si>
  <si>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</si>
  <si>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</si>
  <si>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</si>
  <si>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</si>
  <si>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</si>
  <si>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</si>
  <si>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</si>
  <si>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</si>
  <si>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</si>
  <si>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</si>
  <si>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</si>
  <si>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</si>
  <si>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</si>
  <si>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</si>
  <si>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</si>
  <si>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</si>
  <si>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</si>
  <si>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</si>
  <si>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</si>
  <si>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</si>
  <si>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</si>
  <si>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</si>
  <si>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</si>
  <si>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</si>
  <si>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</si>
  <si>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</si>
  <si>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</si>
  <si>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</si>
  <si>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</si>
  <si>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</si>
  <si>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</si>
  <si>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</si>
  <si>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</si>
  <si>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</si>
  <si>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</si>
  <si>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</si>
  <si>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</si>
  <si>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</si>
  <si>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</si>
  <si>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</si>
  <si>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</si>
  <si>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</si>
  <si>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</si>
  <si>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</si>
  <si>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</si>
  <si>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</si>
  <si>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</si>
  <si>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</si>
  <si>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</si>
  <si>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</si>
  <si>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</si>
  <si>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</si>
  <si>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</si>
  <si>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</si>
  <si>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</si>
  <si>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</si>
  <si>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</si>
  <si>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</si>
  <si>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</si>
  <si>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</si>
  <si>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</si>
  <si>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</si>
  <si>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</si>
  <si>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</si>
  <si>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</si>
  <si>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</si>
  <si>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</si>
  <si>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</si>
  <si>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</si>
  <si>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</si>
  <si>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</si>
  <si>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</si>
  <si>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</si>
  <si>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</si>
  <si>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</si>
  <si>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</si>
  <si>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</si>
  <si>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</si>
  <si>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</si>
  <si>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</si>
  <si>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</si>
  <si>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</si>
  <si>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</si>
  <si>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</si>
  <si>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</si>
  <si>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</si>
  <si>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</si>
  <si>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</si>
  <si>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</si>
  <si>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</si>
  <si>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</si>
  <si>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</si>
  <si>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</si>
  <si>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</si>
  <si>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</si>
  <si>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</si>
  <si>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</si>
  <si>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</si>
  <si>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</si>
  <si>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</si>
  <si>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</si>
  <si>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</si>
  <si>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</si>
  <si>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</si>
  <si>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</si>
  <si>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</si>
  <si>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</si>
  <si>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</si>
  <si>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</si>
  <si>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</si>
  <si>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</si>
  <si>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</si>
  <si>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</si>
  <si>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</si>
  <si>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</si>
  <si>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</si>
  <si>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</si>
  <si>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</si>
  <si>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</si>
  <si>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</si>
  <si>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</si>
  <si>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</si>
  <si>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</si>
  <si>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</si>
  <si>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</si>
  <si>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</si>
  <si>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</si>
  <si>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</si>
  <si>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</si>
  <si>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</si>
  <si>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</si>
  <si>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</si>
  <si>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</si>
  <si>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</si>
  <si>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</si>
  <si>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</si>
  <si>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</si>
  <si>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</si>
  <si>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</si>
  <si>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</si>
  <si>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</si>
  <si>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</si>
  <si>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</si>
  <si>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</si>
  <si>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</si>
  <si>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</si>
  <si>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</si>
  <si>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</si>
  <si>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</si>
  <si>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</si>
  <si>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</si>
  <si>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</si>
  <si>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</si>
  <si>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</si>
  <si>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</si>
  <si>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</si>
  <si>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</si>
  <si>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</si>
  <si>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</si>
  <si>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</si>
  <si>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</si>
  <si>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</si>
  <si>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</si>
  <si>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</si>
  <si>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</si>
  <si>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</si>
  <si>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</si>
  <si>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</si>
  <si>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</si>
  <si>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</si>
  <si>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</si>
  <si>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</si>
  <si>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</si>
  <si>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</si>
  <si>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</si>
  <si>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</si>
  <si>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</si>
  <si>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</si>
  <si>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</si>
  <si>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</si>
  <si>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</si>
  <si>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</si>
  <si>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</si>
  <si>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</si>
  <si>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</si>
  <si>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</si>
  <si>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</si>
  <si>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</si>
  <si>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</si>
  <si>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</si>
  <si>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</si>
  <si>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</si>
  <si>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</si>
  <si>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</si>
  <si>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</si>
  <si>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</si>
  <si>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</si>
  <si>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</si>
  <si>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</si>
  <si>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</si>
  <si>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</si>
  <si>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</si>
  <si>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</si>
  <si>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</si>
  <si>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</si>
  <si>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</si>
  <si>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</si>
  <si>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</si>
  <si>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</si>
  <si>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</si>
  <si>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</si>
  <si>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</si>
  <si>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</si>
  <si>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</si>
  <si>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</si>
  <si>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</si>
  <si>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</si>
  <si>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</si>
  <si>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</si>
  <si>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</si>
  <si>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</si>
  <si>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</si>
  <si>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</si>
  <si>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</si>
  <si>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</si>
  <si>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</si>
  <si>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</si>
  <si>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</si>
  <si>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</si>
  <si>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</si>
  <si>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</si>
  <si>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</si>
  <si>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</si>
  <si>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</si>
  <si>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</si>
  <si>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</si>
  <si>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</si>
  <si>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</si>
  <si>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</si>
  <si>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</si>
  <si>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</si>
  <si>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</si>
  <si>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</si>
  <si>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</si>
  <si>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</si>
  <si>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</si>
  <si>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</si>
  <si>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</si>
  <si>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</si>
  <si>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</si>
  <si>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</si>
  <si>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</si>
  <si>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</si>
  <si>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</si>
  <si>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</si>
  <si>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</si>
  <si>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</si>
  <si>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</si>
  <si>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</si>
  <si>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</si>
  <si>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</si>
  <si>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</si>
  <si>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</si>
  <si>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</si>
  <si>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</si>
  <si>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</si>
  <si>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</si>
  <si>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</si>
  <si>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</si>
  <si>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</si>
  <si>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</si>
  <si>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</si>
  <si>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</si>
  <si>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</si>
  <si>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</si>
  <si>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</si>
  <si>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</si>
  <si>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</si>
  <si>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</si>
  <si>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</si>
  <si>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</si>
  <si>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</si>
  <si>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</si>
  <si>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</si>
  <si>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</si>
  <si>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</si>
  <si>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</si>
  <si>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</si>
  <si>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</si>
  <si>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</si>
  <si>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</si>
  <si>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</si>
  <si>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</si>
  <si>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</si>
  <si>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</si>
  <si>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</si>
  <si>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</si>
  <si>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</si>
  <si>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</si>
  <si>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</si>
  <si>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</si>
  <si>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</si>
  <si>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</si>
  <si>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</si>
  <si>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</si>
  <si>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</si>
  <si>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</si>
  <si>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</si>
  <si>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</si>
  <si>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</si>
  <si>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</si>
  <si>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</si>
  <si>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</si>
  <si>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</si>
  <si>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</si>
  <si>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</si>
  <si>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</si>
  <si>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</si>
  <si>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</si>
  <si>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</si>
  <si>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</si>
  <si>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</si>
  <si>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</si>
  <si>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</si>
  <si>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</si>
  <si>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</si>
  <si>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</si>
  <si>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</si>
  <si>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</si>
  <si>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</si>
  <si>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</si>
  <si>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</si>
  <si>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</si>
  <si>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</si>
  <si>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</si>
  <si>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</si>
  <si>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</si>
  <si>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</si>
  <si>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</si>
  <si>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</si>
  <si>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</si>
  <si>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</si>
  <si>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</si>
  <si>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</si>
  <si>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</si>
  <si>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</si>
  <si>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</si>
  <si>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</si>
  <si>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</si>
  <si>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</si>
  <si>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</si>
  <si>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</si>
  <si>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</si>
  <si>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</si>
  <si>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</si>
  <si>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</si>
  <si>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</si>
  <si>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</si>
  <si>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</si>
  <si>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</si>
  <si>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</si>
  <si>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</si>
  <si>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</si>
  <si>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</si>
  <si>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</si>
  <si>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</si>
  <si>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</si>
  <si>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</si>
  <si>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</si>
  <si>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</si>
  <si>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</si>
  <si>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</si>
  <si>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</si>
  <si>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</si>
  <si>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</si>
  <si>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</si>
  <si>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</si>
  <si>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</si>
  <si>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</si>
  <si>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</si>
  <si>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</si>
  <si>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</si>
  <si>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</si>
  <si>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</si>
  <si>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</si>
  <si>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</si>
  <si>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</si>
  <si>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</si>
  <si>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</si>
  <si>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</si>
  <si>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</si>
  <si>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</si>
  <si>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</si>
  <si>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</si>
  <si>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</si>
  <si>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</si>
  <si>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</si>
  <si>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</si>
  <si>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</si>
  <si>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</si>
  <si>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</si>
  <si>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</si>
  <si>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</si>
  <si>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2500-2550</t>
  </si>
  <si>
    <t>Profit of Rs.75.10</t>
  </si>
  <si>
    <t>2400-2500</t>
  </si>
  <si>
    <t>1800-1850</t>
  </si>
  <si>
    <t>Profit of Rs.65.5</t>
  </si>
  <si>
    <t>Profit of Rs.82.5</t>
  </si>
  <si>
    <t>Part profit of Rs.31/-</t>
  </si>
  <si>
    <t>NIFTY 14600 PE 4-MAR</t>
  </si>
  <si>
    <t>NIFTY MAR FUT</t>
  </si>
  <si>
    <t>Profit of Rs.7/-</t>
  </si>
  <si>
    <t>DRREDDY MAR FUT</t>
  </si>
  <si>
    <t>590-600</t>
  </si>
  <si>
    <t>3780-3820</t>
  </si>
  <si>
    <t>ESCORTS MAR FUT</t>
  </si>
  <si>
    <t>110-115</t>
  </si>
  <si>
    <t>4600-4700</t>
  </si>
  <si>
    <t>Chemical</t>
  </si>
  <si>
    <t>Profit of Rs.29/-</t>
  </si>
  <si>
    <t>Loss of Rs.18/-</t>
  </si>
  <si>
    <t>AXISBANK MAR FUT</t>
  </si>
  <si>
    <t>1720-1750</t>
  </si>
  <si>
    <t>Profit of Rs.47/-</t>
  </si>
  <si>
    <t>Profit of Rs.53/-</t>
  </si>
  <si>
    <t>BANKNIFTY 35000 PE 4-MAR</t>
  </si>
  <si>
    <t>Profit of Rs.120/-</t>
  </si>
  <si>
    <t>Profit of Rs.90/-</t>
  </si>
  <si>
    <t>COLPAL MAR FUT</t>
  </si>
  <si>
    <t>Profit of Rs.12.5/-</t>
  </si>
  <si>
    <t>PIIND MAR FUT</t>
  </si>
  <si>
    <t>Profit of Rs.305/-</t>
  </si>
  <si>
    <t>Retail Research Technical Calls &amp; Fundamental Performance Report for the month of March-2021</t>
  </si>
  <si>
    <t>Loss of Rs.100/-</t>
  </si>
  <si>
    <t>Part Profit of Rs.100/-</t>
  </si>
  <si>
    <t>Loss of Rs.110/-</t>
  </si>
  <si>
    <t>CONCOR MAR FUT</t>
  </si>
  <si>
    <t>Profit of Rs.8/-</t>
  </si>
  <si>
    <t>BANKNIFTY 35400 PE 4-MAR</t>
  </si>
  <si>
    <t>Profit of Rs.115/-</t>
  </si>
  <si>
    <t>SIEMENS MAR FUT</t>
  </si>
  <si>
    <t>Profit of Rs.17.5/-</t>
  </si>
  <si>
    <t>NIFTY 14800 PE 4-MAR</t>
  </si>
  <si>
    <t>Profit of Rs.22.5/-</t>
  </si>
  <si>
    <t>NSE</t>
  </si>
  <si>
    <t>Loss of Rs.48.5/-</t>
  </si>
  <si>
    <t>Loss of Rs. 105/-</t>
  </si>
  <si>
    <t>Loss of Rs. 10/-</t>
  </si>
  <si>
    <t>Profit of Rs.6/-</t>
  </si>
  <si>
    <t>107-110</t>
  </si>
  <si>
    <t>Profit of Rs.14/-</t>
  </si>
  <si>
    <t>Profit of Rs.2.3/-</t>
  </si>
  <si>
    <t>Profit of Rs.60.50/-</t>
  </si>
  <si>
    <t>Part Profit of Rs.4.50/-</t>
  </si>
  <si>
    <t>Profit of Rs.85/-</t>
  </si>
  <si>
    <t>625-640</t>
  </si>
  <si>
    <t>Profit of Rs.11.5/-</t>
  </si>
  <si>
    <t>250-255</t>
  </si>
  <si>
    <t>490-495</t>
  </si>
  <si>
    <t>BANKNIFTY 35000 PE 10-MAR</t>
  </si>
  <si>
    <t>BANKNIFTY 35500 PE 10-MAR</t>
  </si>
  <si>
    <t>2250-2270</t>
  </si>
  <si>
    <t>NIFTY 15150 PE 4-MAR</t>
  </si>
  <si>
    <t>Profit of Rs.13/-</t>
  </si>
  <si>
    <t>Profit of Rs.80/-</t>
  </si>
  <si>
    <t>Profit of Rs.12/-</t>
  </si>
  <si>
    <t xml:space="preserve"> Profit of Rs.24.5/-</t>
  </si>
  <si>
    <t xml:space="preserve">MARUTI MAR FUT </t>
  </si>
  <si>
    <t>NIFTY 14500 PE 10-MAR</t>
  </si>
  <si>
    <t>305-310</t>
  </si>
  <si>
    <t>370-365</t>
  </si>
  <si>
    <t>Loss of Rs.8/-</t>
  </si>
  <si>
    <t>Loss of Rs.7.5/-</t>
  </si>
  <si>
    <t>Profit of Rs.57.5/-</t>
  </si>
  <si>
    <t>GRANULES MAR FUT</t>
  </si>
  <si>
    <t>AMARAJABAT MAR FUT</t>
  </si>
  <si>
    <t>COALINDIA 150 CE MAR</t>
  </si>
  <si>
    <t>5.30-5.50</t>
  </si>
  <si>
    <t>COALINDIA 155 CE MAR</t>
  </si>
  <si>
    <t>4.00-4.20</t>
  </si>
  <si>
    <t>2650-2670</t>
  </si>
  <si>
    <t>2900-2930</t>
  </si>
  <si>
    <t>105-107</t>
  </si>
  <si>
    <t>Profit of Rs.3.2/-</t>
  </si>
  <si>
    <t>Profit of Rs.5/-</t>
  </si>
  <si>
    <t>Profit of Rs.21.5/-</t>
  </si>
  <si>
    <t xml:space="preserve">NIFTY 14900 PE 10-MAR </t>
  </si>
  <si>
    <t>Profit of Rs.16/-</t>
  </si>
  <si>
    <t>Loss of Rs.45/-</t>
  </si>
  <si>
    <t>NIFTY 15000 PE 10-MAR</t>
  </si>
  <si>
    <t>BANKNIFTY 35600 PE 10-MAR</t>
  </si>
  <si>
    <t>Profit of Rs.50/-</t>
  </si>
  <si>
    <t>Profit of Rs.65/-</t>
  </si>
  <si>
    <t>Loss of Rs.12/-</t>
  </si>
  <si>
    <t>Profit of Rs.1.95/-</t>
  </si>
  <si>
    <t>141-143</t>
  </si>
  <si>
    <t>154-158</t>
  </si>
  <si>
    <t>Profit of Rs.12.50/-</t>
  </si>
  <si>
    <t>Profit of Rs.20.50/-</t>
  </si>
  <si>
    <t>NIFTY 15200 PE 10-MAR</t>
  </si>
  <si>
    <t>BANKNIFTY 35500 PE 18-MAR</t>
  </si>
  <si>
    <t>Profit of Rs.15/-</t>
  </si>
  <si>
    <t>NIFTY 15150 PE 10-MAR</t>
  </si>
  <si>
    <t>Loss of Rs.21.5/-</t>
  </si>
  <si>
    <t>AUROPHARMA MAR FUT</t>
  </si>
  <si>
    <t>ZEEL 240 CE 25-MAR</t>
  </si>
  <si>
    <t>INFY MAR FUT</t>
  </si>
  <si>
    <t>Profit of Rs.19.50/-</t>
  </si>
  <si>
    <t>Loss of Rs.3/-</t>
  </si>
  <si>
    <t>Profit of Rs.9.5/-</t>
  </si>
  <si>
    <t>82-83</t>
  </si>
  <si>
    <t>Profit of Rs.1.85/-</t>
  </si>
  <si>
    <t>BANKNIFTY 35800 PE 18-MAR</t>
  </si>
  <si>
    <t>600-700</t>
  </si>
  <si>
    <t>NIFTY 15000 PE 18-MAR</t>
  </si>
  <si>
    <t>90-110</t>
  </si>
  <si>
    <t>Profit of Rs.0.80/-</t>
  </si>
  <si>
    <t>BRITANNIA MAR FUT</t>
  </si>
  <si>
    <t>3550-3570</t>
  </si>
  <si>
    <t xml:space="preserve">SIEMENS MAR FUT </t>
  </si>
  <si>
    <t>INFIBEAM</t>
  </si>
  <si>
    <t>Profit of Rs.2.50/-</t>
  </si>
  <si>
    <t>Loss of Rs.90/-</t>
  </si>
  <si>
    <t>Loss of Rs.4/-</t>
  </si>
  <si>
    <t>Loss of Rs.20/-</t>
  </si>
  <si>
    <t>Loss of Rs.18.5/-</t>
  </si>
  <si>
    <t>Loss of Rs.25/-</t>
  </si>
  <si>
    <t>TVSMOTOR 570 PE 25-MAR</t>
  </si>
  <si>
    <t>15-17</t>
  </si>
  <si>
    <t>VOLTAS 1020 PE 25-MAR</t>
  </si>
  <si>
    <t>28-30</t>
  </si>
  <si>
    <t>NIFTY 14800 PE 18-MAR</t>
  </si>
  <si>
    <t>Part profit of Rs.80/-</t>
  </si>
  <si>
    <t>Profit of Rs.37.50/-</t>
  </si>
  <si>
    <t xml:space="preserve">HDFCBANK 1560 CE 25-MAR </t>
  </si>
  <si>
    <t>Loss of Rs.38.5/-</t>
  </si>
  <si>
    <t>33-35</t>
  </si>
  <si>
    <t>Loss of Rs.8.5/-</t>
  </si>
  <si>
    <t>SBIN MAR FUT</t>
  </si>
  <si>
    <t>Loss of Rs.4.25/-</t>
  </si>
  <si>
    <t>Profit of Rs.0.50/-</t>
  </si>
  <si>
    <t>BANKNIFTY 35400 CE 18-MAR</t>
  </si>
  <si>
    <t>500-600</t>
  </si>
  <si>
    <t>SBIN 400 CE MAR</t>
  </si>
  <si>
    <t xml:space="preserve">ICICIBANK MAR FUT </t>
  </si>
  <si>
    <t>620-625</t>
  </si>
  <si>
    <t>Loss of Rs.9.5/-</t>
  </si>
  <si>
    <t>SIEMENS  MAR FUT</t>
  </si>
  <si>
    <t>1900-1910</t>
  </si>
  <si>
    <t>Profit of Rs.14.50/-</t>
  </si>
  <si>
    <t xml:space="preserve">PIIND MAR FUT </t>
  </si>
  <si>
    <t>AXISBANK  MAR FUT</t>
  </si>
  <si>
    <t>830-840</t>
  </si>
  <si>
    <t>Loss of Rs.10/-</t>
  </si>
  <si>
    <t>NIFTY  MAR FUT</t>
  </si>
  <si>
    <t>15000-15050</t>
  </si>
  <si>
    <t>630-635</t>
  </si>
  <si>
    <t>Loss of Rs.220/-</t>
  </si>
  <si>
    <t>Loss of Rs.1.40/-</t>
  </si>
  <si>
    <t>Loss of Rs.3.10/-</t>
  </si>
  <si>
    <t>Profit of Rs. 55/-</t>
  </si>
  <si>
    <t>220-218</t>
  </si>
  <si>
    <t>Profit of Rs.4.25/-</t>
  </si>
  <si>
    <t>Loss of Rs.26/-</t>
  </si>
  <si>
    <t>550-545</t>
  </si>
  <si>
    <t>Profit of Rs.11/-</t>
  </si>
  <si>
    <t>Loss of Rs.28/-</t>
  </si>
  <si>
    <t>Loss of Rs.2.7/-</t>
  </si>
  <si>
    <t xml:space="preserve">BRITANNIA MAR FUT </t>
  </si>
  <si>
    <t>HDFCBANK MAR FUT</t>
  </si>
  <si>
    <t>NIFTY 14700 PE 18-MAR</t>
  </si>
  <si>
    <t>BANKNIFTY 33000 PE 25-MAR</t>
  </si>
  <si>
    <t>NIFTY 14550 PE 18-MAR</t>
  </si>
  <si>
    <t>Profit of Rs.22/-</t>
  </si>
  <si>
    <t>Loss of Rs.55/-</t>
  </si>
  <si>
    <t>OLGA TRADING PRIVATE LIMITED</t>
  </si>
  <si>
    <t>NIFTY 14200 PE 01-APR</t>
  </si>
  <si>
    <t>Profit of Rs.18/-</t>
  </si>
  <si>
    <t>Profit of Rs.35/-</t>
  </si>
  <si>
    <t>COLPAL APR  FUT</t>
  </si>
  <si>
    <t>Loss of Rs.21/-</t>
  </si>
  <si>
    <t>570-580</t>
  </si>
  <si>
    <t>730-750</t>
  </si>
  <si>
    <t>2840-2860</t>
  </si>
  <si>
    <t>3050-3250</t>
  </si>
  <si>
    <t>5250-5300</t>
  </si>
  <si>
    <t>5700-5800</t>
  </si>
  <si>
    <t>Part Profit of Rs.87.50/-</t>
  </si>
  <si>
    <t>350-360</t>
  </si>
  <si>
    <t>AGOL</t>
  </si>
  <si>
    <t>GKP</t>
  </si>
  <si>
    <t>NAVRATRI SHARE TRADING PRIVATE LIMITED .</t>
  </si>
  <si>
    <t>RAVI OMPRAKASH AGRAWAL</t>
  </si>
  <si>
    <t>L7 HITECH PRIVATE LIMITED</t>
  </si>
  <si>
    <t>ORION STOCKS LTD</t>
  </si>
  <si>
    <t>SHANGAR</t>
  </si>
  <si>
    <t>TRANWAY</t>
  </si>
  <si>
    <t xml:space="preserve">WHIRLPOOL </t>
  </si>
  <si>
    <t>2310-2330</t>
  </si>
  <si>
    <t>2500-2600</t>
  </si>
  <si>
    <t xml:space="preserve">HDFCLIFE </t>
  </si>
  <si>
    <t>687-690</t>
  </si>
  <si>
    <t>715-725</t>
  </si>
  <si>
    <t xml:space="preserve">PETRONET </t>
  </si>
  <si>
    <t>229-231</t>
  </si>
  <si>
    <t xml:space="preserve">ICICIBANK </t>
  </si>
  <si>
    <t>581-583</t>
  </si>
  <si>
    <t>600-610</t>
  </si>
  <si>
    <t xml:space="preserve">RELIANCE </t>
  </si>
  <si>
    <t>2300-2400</t>
  </si>
  <si>
    <t xml:space="preserve">IGL </t>
  </si>
  <si>
    <t>505-509</t>
  </si>
  <si>
    <t>545-564</t>
  </si>
  <si>
    <t>Loss of Rs.17/-</t>
  </si>
  <si>
    <t>VOLTAS 1000 CE MAR</t>
  </si>
  <si>
    <t>VOLTAS 1010 CE MAR</t>
  </si>
  <si>
    <t xml:space="preserve">MANAPPURAM </t>
  </si>
  <si>
    <t>156-156.80</t>
  </si>
  <si>
    <t>164-167</t>
  </si>
  <si>
    <t>INDIACREDIT RISK MANAGEMENT LLP</t>
  </si>
  <si>
    <t>BEELINE BROKING LIMITED</t>
  </si>
  <si>
    <t>ANUPAM</t>
  </si>
  <si>
    <t>DINESH KHIMJIBHAI SAVLA</t>
  </si>
  <si>
    <t>REKHA KISHOR SHAH</t>
  </si>
  <si>
    <t>AXITA</t>
  </si>
  <si>
    <t>A B &amp; CO</t>
  </si>
  <si>
    <t>DIKSAT</t>
  </si>
  <si>
    <t>AMRISH VINOD MEHTA</t>
  </si>
  <si>
    <t>RAMESH SAWALRAM SARAOGI</t>
  </si>
  <si>
    <t>ANJANA ATUL PARIKH</t>
  </si>
  <si>
    <t>GOKUL</t>
  </si>
  <si>
    <t>KANUBHAI JIVATRAM THAKKAR</t>
  </si>
  <si>
    <t>HKG</t>
  </si>
  <si>
    <t>AMITA RAVI AGRAWAL</t>
  </si>
  <si>
    <t>PARLEIND</t>
  </si>
  <si>
    <t>PIL ENTERPRISE PRIVATE LIMITED</t>
  </si>
  <si>
    <t>RTL</t>
  </si>
  <si>
    <t>ANSHUGOEL</t>
  </si>
  <si>
    <t>WAA</t>
  </si>
  <si>
    <t>BCP</t>
  </si>
  <si>
    <t>B.C. Power Controls Ltd</t>
  </si>
  <si>
    <t>CHANDRIKAJAYANTILALJAIN</t>
  </si>
  <si>
    <t>COMFORT COMMOTRADE PRIVATE LIMITED</t>
  </si>
  <si>
    <t>PNC</t>
  </si>
  <si>
    <t>Pritish Nandy Comm. Ltd.</t>
  </si>
  <si>
    <t>NIMISH DEEPAK BROKER</t>
  </si>
  <si>
    <t>SICAL</t>
  </si>
  <si>
    <t>Sical Logistics Limited</t>
  </si>
  <si>
    <t>SOFTTECH</t>
  </si>
  <si>
    <t>Softtech Engineer Limited</t>
  </si>
  <si>
    <t>EAST INDIA UDYOG LTD</t>
  </si>
  <si>
    <t>VERTOZ</t>
  </si>
  <si>
    <t>Vertoz Advertising Ltd</t>
  </si>
  <si>
    <t>VIPCLOTHNG</t>
  </si>
  <si>
    <t>Vip Clothing Ltd.</t>
  </si>
  <si>
    <t>VT CAPITAL MARKET PVT LTD</t>
  </si>
  <si>
    <t>Gokul Refoils and Solvent</t>
  </si>
  <si>
    <t>ALPHA LEON ENTERPRISES LLP</t>
  </si>
  <si>
    <t>SANWARIA</t>
  </si>
  <si>
    <t>Sanwaria Consumer Ltd.</t>
  </si>
  <si>
    <t>BHUTADA RADHA SUNIL</t>
  </si>
  <si>
    <t>SUBHKAM PROPERTIES LLP</t>
  </si>
  <si>
    <t>2040-2060</t>
  </si>
  <si>
    <t>Profit of Rs.44/-</t>
  </si>
  <si>
    <t>Profit of Rs.36/-</t>
  </si>
  <si>
    <t>Part profit of Rs.245/-</t>
  </si>
  <si>
    <t>Profit of Rs. 2.25/-</t>
  </si>
  <si>
    <t>23-Mar</t>
  </si>
  <si>
    <t>BANKNIFTY 33400 PE 25-MAR</t>
  </si>
  <si>
    <t>HDFCBANK 1500 CE MAR</t>
  </si>
  <si>
    <t>14-15.0</t>
  </si>
  <si>
    <t>7.5-8.5</t>
  </si>
  <si>
    <t xml:space="preserve">PIDILITIND 1820 CE 25-MAR </t>
  </si>
  <si>
    <t>11-13.0</t>
  </si>
  <si>
    <t>20-25</t>
  </si>
  <si>
    <t>BANKNIFTY 33600 PE 25-MAR</t>
  </si>
  <si>
    <t>250-270</t>
  </si>
  <si>
    <t>HINDUNILVR APRIL FUT</t>
  </si>
  <si>
    <t>2353-2358</t>
  </si>
  <si>
    <t>2420-2440</t>
  </si>
  <si>
    <t>ABCINDQ</t>
  </si>
  <si>
    <t>MAHIMA STOCKS PRIVATE LIMITED</t>
  </si>
  <si>
    <t>MANSOUL COMMERCIAL PRIVATE LIMITED</t>
  </si>
  <si>
    <t>ACHINTYA SECURITIES PVT. LTD.</t>
  </si>
  <si>
    <t>SAUMIK KETAN DOSHI</t>
  </si>
  <si>
    <t>ANKIN</t>
  </si>
  <si>
    <t>NITIN DARA</t>
  </si>
  <si>
    <t>SEEMA LOKESH KAPOOR</t>
  </si>
  <si>
    <t>ARNOLD</t>
  </si>
  <si>
    <t>VEDINI VINIMAY PRIVATE LIMITED</t>
  </si>
  <si>
    <t>CHIRAG DILIP CHANDAN</t>
  </si>
  <si>
    <t>CHAITANYA DILIP CHANDAN</t>
  </si>
  <si>
    <t>AURIONPRO</t>
  </si>
  <si>
    <t>PARESH CHANDULAL ZAVERI</t>
  </si>
  <si>
    <t>BIBCL</t>
  </si>
  <si>
    <t>TOPGAIN FINANCE PRIVATE LIMITED</t>
  </si>
  <si>
    <t>HETAL SHASHANK DOSHI</t>
  </si>
  <si>
    <t>SHASHANK ASHOK SAWANT</t>
  </si>
  <si>
    <t>NILESH JALINDAR KADAM</t>
  </si>
  <si>
    <t>MAVERICK SHARE BROKERS PVT LTD.</t>
  </si>
  <si>
    <t>JASHODABEN COMMODITIES LLP .</t>
  </si>
  <si>
    <t>GORANIN</t>
  </si>
  <si>
    <t>ANIL GORANI</t>
  </si>
  <si>
    <t>BHUPENDRA SINGH CHOUHAN</t>
  </si>
  <si>
    <t>ICLORGANIC</t>
  </si>
  <si>
    <t>RAMAN TALWAR</t>
  </si>
  <si>
    <t>L. J. R. ENTERPRISE PRIVATE LIMITED</t>
  </si>
  <si>
    <t>KDML</t>
  </si>
  <si>
    <t>JYOTI RAKESH LAHOTI</t>
  </si>
  <si>
    <t>CLEAR SKY TRADELINK LLP</t>
  </si>
  <si>
    <t>LKPFIN</t>
  </si>
  <si>
    <t>NISHIL SURENDRABHAI MARFATIA</t>
  </si>
  <si>
    <t>GOENKA BUSINESS &amp; FINANCE LIMITED</t>
  </si>
  <si>
    <t>MEDICO</t>
  </si>
  <si>
    <t>VIJAYGOPAL PARASRAM ATAL</t>
  </si>
  <si>
    <t>VINOD HARILAL JHAVERI</t>
  </si>
  <si>
    <t>NIDL</t>
  </si>
  <si>
    <t>SVAKS BIOTECH INDIA PRIVATE LIMITED</t>
  </si>
  <si>
    <t>YOGESH HARISH PANDYA</t>
  </si>
  <si>
    <t>NKIND</t>
  </si>
  <si>
    <t>BHAVNA DARSHAN MEHTA</t>
  </si>
  <si>
    <t>MEHTA SECURITIES LIMITED</t>
  </si>
  <si>
    <t>OCTAWARE</t>
  </si>
  <si>
    <t>SK GROWTH FUND PRIVATE LIMITED</t>
  </si>
  <si>
    <t>NOPEA CAPITAL SERVICES PRIVATE LIMITED</t>
  </si>
  <si>
    <t>ARYAMAN BROKING LIMITED</t>
  </si>
  <si>
    <t>KAMAL KUMAR JALAN SEC. PVT. LTD</t>
  </si>
  <si>
    <t>PIFL</t>
  </si>
  <si>
    <t>PADAMCHAND BHAVARLAL DHOOT</t>
  </si>
  <si>
    <t>ALPESHBHAI RASIKLAL SHAH</t>
  </si>
  <si>
    <t>PIONRINV</t>
  </si>
  <si>
    <t>GAURANG MANHAR GANDHI</t>
  </si>
  <si>
    <t>PRIMEFRESH</t>
  </si>
  <si>
    <t>GURMEETSINGH BHAMRAH</t>
  </si>
  <si>
    <t>PURSHOTTAM</t>
  </si>
  <si>
    <t>SHIRAJ MARKETING PRIVATE LIMITED</t>
  </si>
  <si>
    <t>RIKHAV SECURITIES LIMITED</t>
  </si>
  <si>
    <t>SBC</t>
  </si>
  <si>
    <t>LAKSHMISHREE CAPITAL SERVICES PRIVATE LIMITED</t>
  </si>
  <si>
    <t>RAMASHREE COMMODITIES PVT LTD</t>
  </si>
  <si>
    <t>SEIL</t>
  </si>
  <si>
    <t>VINEETA CHIRIPAL</t>
  </si>
  <si>
    <t>VANSH JAIPRAKASH CHIRIPAL</t>
  </si>
  <si>
    <t>SHREE SHIVSHAKTI PROJECT CONSULTANT PRIVATE LIMITED</t>
  </si>
  <si>
    <t>SUPRBPA</t>
  </si>
  <si>
    <t>PARESH HARISHKUMAR THAKKER</t>
  </si>
  <si>
    <t>SYNTHFO</t>
  </si>
  <si>
    <t>SUSHILA DOLATRAI PAREKH</t>
  </si>
  <si>
    <t>URMILA RAMESH DADHIA</t>
  </si>
  <si>
    <t>TIAANC</t>
  </si>
  <si>
    <t>ASHOK DILIPKUMAR JAIN</t>
  </si>
  <si>
    <t>BIMLA CHOUDHARY</t>
  </si>
  <si>
    <t>VARIMAN</t>
  </si>
  <si>
    <t>JEETENDRA KUMAR PATIDAR</t>
  </si>
  <si>
    <t>DAADI EQUITY&amp; DERIVATIVE PVT LTD</t>
  </si>
  <si>
    <t>WALCHANNAG</t>
  </si>
  <si>
    <t>WHEELS</t>
  </si>
  <si>
    <t>INDIA MOTOR PARTS AND ACCESS LTD</t>
  </si>
  <si>
    <t>ROYAL SUNDARAM GENERAL INSURANCE CO LIMITED</t>
  </si>
  <si>
    <t>INTELLECT</t>
  </si>
  <si>
    <t>Intellect Design Arena</t>
  </si>
  <si>
    <t>VANGUARD FUNDS PUBLIC LIMITED COMPANY VANGUARD FTSE ALL WORLD ETF</t>
  </si>
  <si>
    <t>PENTAGOLD</t>
  </si>
  <si>
    <t>Penta Gold Limited</t>
  </si>
  <si>
    <t>TRIYAMB SECURITIES PRIVATE LIMITED</t>
  </si>
  <si>
    <t>ASHOK KUMAR CHAUDHARY</t>
  </si>
  <si>
    <t>Walchandnagar Ind. Ltd</t>
  </si>
  <si>
    <t>MBL  &amp; CO. LIMITED</t>
  </si>
  <si>
    <t>AMBIKCO</t>
  </si>
  <si>
    <t>Ambika Cotton Mills Limit</t>
  </si>
  <si>
    <t>KARVANSARAI INVESTMENTS PRIVATE LIMITED</t>
  </si>
  <si>
    <t>GSS</t>
  </si>
  <si>
    <t>GSS Infotech Limited</t>
  </si>
  <si>
    <t>ASPIRE EMERGING FUND</t>
  </si>
  <si>
    <t>MONTECARLO</t>
  </si>
  <si>
    <t>Monte Carlo Fashions Ltd.</t>
  </si>
  <si>
    <t>KANCHI INVESTMENTS LIMITED</t>
  </si>
  <si>
    <t>PROFIN COMMODITIES PRIVATE LIMITED</t>
  </si>
  <si>
    <t>PRINCEPIPE</t>
  </si>
  <si>
    <t>Prince Pipes Fittings Ltd</t>
  </si>
  <si>
    <t>OMAN INDIA JOINT INVESTMENT FUND II</t>
  </si>
  <si>
    <t>Profit of Rs.130/-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</si>
</sst>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4" fontId="47" fillId="0" borderId="0" applyFont="0" applyFill="0" applyBorder="0" applyAlignment="0" applyProtection="0"/>
  </cellStyleXfs>
  <cellXfs count="617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6" fillId="2" borderId="4" xfId="0" applyNumberFormat="1" applyFont="1" applyFill="1" applyBorder="1" applyAlignment="1">
      <alignment horizontal="left"/>
    </xf>
    <xf numFmtId="168" fontId="46" fillId="14" borderId="11" xfId="0" applyNumberFormat="1" applyFont="1" applyFill="1" applyBorder="1" applyAlignment="1">
      <alignment horizontal="left"/>
    </xf>
    <xf numFmtId="168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6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6" fillId="2" borderId="35" xfId="0" applyNumberFormat="1" applyFont="1" applyFill="1" applyBorder="1" applyAlignment="1">
      <alignment horizontal="center" vertical="center"/>
    </xf>
    <xf numFmtId="166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6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166" fontId="46" fillId="58" borderId="35" xfId="0" applyNumberFormat="1" applyFont="1" applyFill="1" applyBorder="1" applyAlignment="1">
      <alignment horizontal="center" vertical="center"/>
    </xf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5" fontId="46" fillId="58" borderId="35" xfId="0" applyNumberFormat="1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5" fontId="46" fillId="45" borderId="35" xfId="0" applyNumberFormat="1" applyFont="1" applyFill="1" applyBorder="1" applyAlignment="1">
      <alignment horizontal="center" vertical="center"/>
    </xf>
    <xf numFmtId="166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6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70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2" fontId="7" fillId="45" borderId="36" xfId="0" applyNumberFormat="1" applyFont="1" applyFill="1" applyBorder="1" applyAlignment="1">
      <alignment horizontal="center" vertical="center"/>
    </xf>
    <xf numFmtId="170" fontId="7" fillId="45" borderId="35" xfId="0" applyNumberFormat="1" applyFont="1" applyFill="1" applyBorder="1" applyAlignment="1">
      <alignment horizontal="center" vertical="center"/>
    </xf>
    <xf numFmtId="164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1" fontId="46" fillId="2" borderId="35" xfId="0" applyNumberFormat="1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9" borderId="37" xfId="0" applyNumberFormat="1" applyFont="1" applyFill="1" applyBorder="1" applyAlignment="1">
      <alignment horizontal="center" vertical="center"/>
    </xf>
    <xf numFmtId="165" fontId="46" fillId="49" borderId="35" xfId="0" applyNumberFormat="1" applyFont="1" applyFill="1" applyBorder="1" applyAlignment="1">
      <alignment horizontal="center" vertical="center"/>
    </xf>
    <xf numFmtId="166" fontId="46" fillId="49" borderId="35" xfId="0" applyNumberFormat="1" applyFont="1" applyFill="1" applyBorder="1" applyAlignment="1">
      <alignment horizontal="center" vertical="center"/>
    </xf>
    <xf numFmtId="0" fontId="49" fillId="49" borderId="35" xfId="0" applyFont="1" applyFill="1" applyBorder="1"/>
    <xf numFmtId="0" fontId="8" fillId="49" borderId="35" xfId="0" applyFont="1" applyFill="1" applyBorder="1" applyAlignment="1">
      <alignment horizontal="center" vertical="center"/>
    </xf>
    <xf numFmtId="0" fontId="46" fillId="49" borderId="35" xfId="0" applyFont="1" applyFill="1" applyBorder="1" applyAlignment="1">
      <alignment horizontal="center" vertical="center"/>
    </xf>
    <xf numFmtId="0" fontId="7" fillId="49" borderId="35" xfId="0" applyFont="1" applyFill="1" applyBorder="1" applyAlignment="1">
      <alignment horizontal="center" vertical="center"/>
    </xf>
    <xf numFmtId="0" fontId="7" fillId="49" borderId="36" xfId="0" applyFont="1" applyFill="1" applyBorder="1" applyAlignment="1">
      <alignment horizontal="center" vertical="center"/>
    </xf>
    <xf numFmtId="170" fontId="7" fillId="49" borderId="35" xfId="0" applyNumberFormat="1" applyFont="1" applyFill="1" applyBorder="1" applyAlignment="1">
      <alignment horizontal="center" vertical="center"/>
    </xf>
    <xf numFmtId="164" fontId="7" fillId="49" borderId="35" xfId="160" applyFont="1" applyFill="1" applyBorder="1" applyAlignment="1">
      <alignment horizontal="center" vertical="center"/>
    </xf>
    <xf numFmtId="16" fontId="7" fillId="49" borderId="35" xfId="16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5" borderId="0" xfId="0" applyFont="1" applyFill="1" applyAlignment="1">
      <alignment horizont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46" fillId="2" borderId="35" xfId="0" applyNumberFormat="1" applyFont="1" applyFill="1" applyBorder="1" applyAlignment="1">
      <alignment horizontal="center" vertical="center"/>
    </xf>
    <xf numFmtId="0" fontId="0" fillId="59" borderId="9" xfId="0" applyFont="1" applyFill="1" applyBorder="1" applyAlignment="1">
      <alignment horizontal="center"/>
    </xf>
    <xf numFmtId="15" fontId="0" fillId="59" borderId="0" xfId="0" applyNumberFormat="1" applyFill="1" applyBorder="1" applyAlignment="1">
      <alignment horizontal="center" vertical="center"/>
    </xf>
    <xf numFmtId="17" fontId="46" fillId="2" borderId="35" xfId="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46" fillId="2" borderId="36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165" fontId="46" fillId="2" borderId="36" xfId="0" applyNumberFormat="1" applyFont="1" applyFill="1" applyBorder="1" applyAlignment="1">
      <alignment horizontal="center" vertical="center"/>
    </xf>
    <xf numFmtId="165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  <xf numFmtId="0" fontId="46" fillId="45" borderId="36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165" fontId="46" fillId="45" borderId="36" xfId="0" applyNumberFormat="1" applyFont="1" applyFill="1" applyBorder="1" applyAlignment="1">
      <alignment horizontal="center" vertical="center"/>
    </xf>
    <xf numFmtId="165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164" fontId="7" fillId="45" borderId="36" xfId="160" applyFont="1" applyFill="1" applyBorder="1" applyAlignment="1">
      <alignment horizontal="center" vertical="center"/>
    </xf>
    <xf numFmtId="164" fontId="7" fillId="45" borderId="37" xfId="160" applyFont="1" applyFill="1" applyBorder="1" applyAlignment="1">
      <alignment horizontal="center" vertical="center"/>
    </xf>
    <xf numFmtId="0" fontId="0" fillId="58" borderId="36" xfId="0" applyFill="1" applyBorder="1" applyAlignment="1">
      <alignment horizontal="center" vertical="center"/>
    </xf>
    <xf numFmtId="0" fontId="0" fillId="58" borderId="37" xfId="0" applyFill="1" applyBorder="1" applyAlignment="1">
      <alignment horizontal="center" vertical="center"/>
    </xf>
    <xf numFmtId="0" fontId="46" fillId="58" borderId="36" xfId="0" applyNumberFormat="1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165" fontId="46" fillId="58" borderId="36" xfId="0" applyNumberFormat="1" applyFont="1" applyFill="1" applyBorder="1" applyAlignment="1">
      <alignment horizontal="center" vertical="center"/>
    </xf>
    <xf numFmtId="165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170" fontId="7" fillId="58" borderId="37" xfId="0" applyNumberFormat="1" applyFont="1" applyFill="1" applyBorder="1" applyAlignment="1">
      <alignment horizontal="center" vertical="center"/>
    </xf>
    <xf numFmtId="49" fontId="7" fillId="58" borderId="36" xfId="0" applyNumberFormat="1" applyFont="1" applyFill="1" applyBorder="1" applyAlignment="1">
      <alignment horizontal="center" vertical="center"/>
    </xf>
    <xf numFmtId="49" fontId="7" fillId="58" borderId="37" xfId="0" applyNumberFormat="1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170" fontId="7" fillId="2" borderId="36" xfId="0" applyNumberFormat="1" applyFont="1" applyFill="1" applyBorder="1" applyAlignment="1">
      <alignment horizontal="center" vertical="center"/>
    </xf>
    <xf numFmtId="170" fontId="7" fillId="2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1" sqref="B11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44279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D20" sqref="D20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44279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74" t="s">
        <v>16</v>
      </c>
      <c r="B9" s="576" t="s">
        <v>17</v>
      </c>
      <c r="C9" s="576" t="s">
        <v>18</v>
      </c>
      <c r="D9" s="576" t="s">
        <v>833</v>
      </c>
      <c r="E9" s="260" t="s">
        <v>19</v>
      </c>
      <c r="F9" s="260" t="s">
        <v>20</v>
      </c>
      <c r="G9" s="571" t="s">
        <v>21</v>
      </c>
      <c r="H9" s="572"/>
      <c r="I9" s="573"/>
      <c r="J9" s="571" t="s">
        <v>22</v>
      </c>
      <c r="K9" s="572"/>
      <c r="L9" s="573"/>
      <c r="M9" s="260"/>
      <c r="N9" s="267"/>
      <c r="O9" s="267"/>
      <c r="P9" s="267"/>
    </row>
    <row r="10" spans="1:16" ht="59.25" customHeight="1">
      <c r="A10" s="575"/>
      <c r="B10" s="577" t="s">
        <v>17</v>
      </c>
      <c r="C10" s="577"/>
      <c r="D10" s="577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8" t="s">
        <v>35</v>
      </c>
      <c r="D11" s="469">
        <v>44280</v>
      </c>
      <c r="E11" s="284">
        <v>34244.050000000003</v>
      </c>
      <c r="F11" s="284">
        <v>34101.316666666673</v>
      </c>
      <c r="G11" s="296">
        <v>33777.733333333344</v>
      </c>
      <c r="H11" s="296">
        <v>33311.416666666672</v>
      </c>
      <c r="I11" s="296">
        <v>32987.833333333343</v>
      </c>
      <c r="J11" s="296">
        <v>34567.633333333346</v>
      </c>
      <c r="K11" s="296">
        <v>34891.216666666674</v>
      </c>
      <c r="L11" s="296">
        <v>35357.533333333347</v>
      </c>
      <c r="M11" s="283">
        <v>34424.9</v>
      </c>
      <c r="N11" s="283">
        <v>33635</v>
      </c>
      <c r="O11" s="466">
        <v>3498150</v>
      </c>
      <c r="P11" s="467">
        <v>-2.429265504429837E-4</v>
      </c>
    </row>
    <row r="12" spans="1:16" ht="15">
      <c r="A12" s="263">
        <v>2</v>
      </c>
      <c r="B12" s="362" t="s">
        <v>34</v>
      </c>
      <c r="C12" s="468" t="s">
        <v>36</v>
      </c>
      <c r="D12" s="469">
        <v>44280</v>
      </c>
      <c r="E12" s="297">
        <v>14832.9</v>
      </c>
      <c r="F12" s="297">
        <v>14815.483333333332</v>
      </c>
      <c r="G12" s="298">
        <v>14730.966666666664</v>
      </c>
      <c r="H12" s="298">
        <v>14629.033333333331</v>
      </c>
      <c r="I12" s="298">
        <v>14544.516666666663</v>
      </c>
      <c r="J12" s="298">
        <v>14917.416666666664</v>
      </c>
      <c r="K12" s="298">
        <v>15001.933333333331</v>
      </c>
      <c r="L12" s="298">
        <v>15103.866666666665</v>
      </c>
      <c r="M12" s="285">
        <v>14900</v>
      </c>
      <c r="N12" s="285">
        <v>14713.55</v>
      </c>
      <c r="O12" s="300">
        <v>12442500</v>
      </c>
      <c r="P12" s="301">
        <v>-2.9183027380666755E-2</v>
      </c>
    </row>
    <row r="13" spans="1:16" ht="15">
      <c r="A13" s="263">
        <v>3</v>
      </c>
      <c r="B13" s="362" t="s">
        <v>34</v>
      </c>
      <c r="C13" s="468" t="s">
        <v>831</v>
      </c>
      <c r="D13" s="469">
        <v>44280</v>
      </c>
      <c r="E13" s="425">
        <v>15979.15</v>
      </c>
      <c r="F13" s="425">
        <v>15936.1</v>
      </c>
      <c r="G13" s="426">
        <v>15815.550000000001</v>
      </c>
      <c r="H13" s="426">
        <v>15651.95</v>
      </c>
      <c r="I13" s="426">
        <v>15531.400000000001</v>
      </c>
      <c r="J13" s="426">
        <v>16099.7</v>
      </c>
      <c r="K13" s="426">
        <v>16220.25</v>
      </c>
      <c r="L13" s="426">
        <v>16383.85</v>
      </c>
      <c r="M13" s="427">
        <v>16056.65</v>
      </c>
      <c r="N13" s="427">
        <v>15772.5</v>
      </c>
      <c r="O13" s="428">
        <v>23840</v>
      </c>
      <c r="P13" s="429">
        <v>0.16634050880626222</v>
      </c>
    </row>
    <row r="14" spans="1:16" ht="15">
      <c r="A14" s="263">
        <v>4</v>
      </c>
      <c r="B14" s="382" t="s">
        <v>854</v>
      </c>
      <c r="C14" s="468" t="s">
        <v>735</v>
      </c>
      <c r="D14" s="469">
        <v>44280</v>
      </c>
      <c r="E14" s="297">
        <v>1293.5</v>
      </c>
      <c r="F14" s="297">
        <v>1286</v>
      </c>
      <c r="G14" s="298">
        <v>1274</v>
      </c>
      <c r="H14" s="298">
        <v>1254.5</v>
      </c>
      <c r="I14" s="298">
        <v>1242.5</v>
      </c>
      <c r="J14" s="298">
        <v>1305.5</v>
      </c>
      <c r="K14" s="298">
        <v>1317.5</v>
      </c>
      <c r="L14" s="298">
        <v>1337</v>
      </c>
      <c r="M14" s="285">
        <v>1298</v>
      </c>
      <c r="N14" s="285">
        <v>1266.5</v>
      </c>
      <c r="O14" s="300">
        <v>411825</v>
      </c>
      <c r="P14" s="301">
        <v>0.15494636471990464</v>
      </c>
    </row>
    <row r="15" spans="1:16" ht="15">
      <c r="A15" s="263">
        <v>5</v>
      </c>
      <c r="B15" s="362" t="s">
        <v>37</v>
      </c>
      <c r="C15" s="468" t="s">
        <v>38</v>
      </c>
      <c r="D15" s="469">
        <v>44280</v>
      </c>
      <c r="E15" s="297">
        <v>1914.9</v>
      </c>
      <c r="F15" s="297">
        <v>1893.1000000000001</v>
      </c>
      <c r="G15" s="298">
        <v>1862.9500000000003</v>
      </c>
      <c r="H15" s="298">
        <v>1811.0000000000002</v>
      </c>
      <c r="I15" s="298">
        <v>1780.8500000000004</v>
      </c>
      <c r="J15" s="298">
        <v>1945.0500000000002</v>
      </c>
      <c r="K15" s="298">
        <v>1975.2000000000003</v>
      </c>
      <c r="L15" s="298">
        <v>2027.15</v>
      </c>
      <c r="M15" s="285">
        <v>1923.25</v>
      </c>
      <c r="N15" s="285">
        <v>1841.15</v>
      </c>
      <c r="O15" s="300">
        <v>3207000</v>
      </c>
      <c r="P15" s="301">
        <v>3.4418022528160202E-3</v>
      </c>
    </row>
    <row r="16" spans="1:16" ht="15">
      <c r="A16" s="263">
        <v>6</v>
      </c>
      <c r="B16" s="362" t="s">
        <v>39</v>
      </c>
      <c r="C16" s="468" t="s">
        <v>40</v>
      </c>
      <c r="D16" s="469">
        <v>44280</v>
      </c>
      <c r="E16" s="297">
        <v>1058.05</v>
      </c>
      <c r="F16" s="297">
        <v>1044.9000000000001</v>
      </c>
      <c r="G16" s="298">
        <v>1003.8000000000002</v>
      </c>
      <c r="H16" s="298">
        <v>949.55000000000007</v>
      </c>
      <c r="I16" s="298">
        <v>908.45000000000016</v>
      </c>
      <c r="J16" s="298">
        <v>1099.1500000000001</v>
      </c>
      <c r="K16" s="298">
        <v>1140.25</v>
      </c>
      <c r="L16" s="298">
        <v>1194.5000000000002</v>
      </c>
      <c r="M16" s="285">
        <v>1086</v>
      </c>
      <c r="N16" s="285">
        <v>990.65</v>
      </c>
      <c r="O16" s="300">
        <v>18418000</v>
      </c>
      <c r="P16" s="301">
        <v>-3.3885858161980698E-2</v>
      </c>
    </row>
    <row r="17" spans="1:16" ht="15">
      <c r="A17" s="263">
        <v>7</v>
      </c>
      <c r="B17" s="362" t="s">
        <v>39</v>
      </c>
      <c r="C17" s="468" t="s">
        <v>41</v>
      </c>
      <c r="D17" s="469">
        <v>44280</v>
      </c>
      <c r="E17" s="297">
        <v>739.2</v>
      </c>
      <c r="F17" s="297">
        <v>741.19999999999993</v>
      </c>
      <c r="G17" s="298">
        <v>725.99999999999989</v>
      </c>
      <c r="H17" s="298">
        <v>712.8</v>
      </c>
      <c r="I17" s="298">
        <v>697.59999999999991</v>
      </c>
      <c r="J17" s="298">
        <v>754.39999999999986</v>
      </c>
      <c r="K17" s="298">
        <v>769.59999999999991</v>
      </c>
      <c r="L17" s="298">
        <v>782.79999999999984</v>
      </c>
      <c r="M17" s="285">
        <v>756.4</v>
      </c>
      <c r="N17" s="285">
        <v>728</v>
      </c>
      <c r="O17" s="300">
        <v>60827500</v>
      </c>
      <c r="P17" s="301">
        <v>1.9398357633651751E-2</v>
      </c>
    </row>
    <row r="18" spans="1:16" ht="15">
      <c r="A18" s="263">
        <v>8</v>
      </c>
      <c r="B18" s="362" t="s">
        <v>51</v>
      </c>
      <c r="C18" s="468" t="s">
        <v>226</v>
      </c>
      <c r="D18" s="469">
        <v>44280</v>
      </c>
      <c r="E18" s="297">
        <v>2606</v>
      </c>
      <c r="F18" s="297">
        <v>2612.5833333333335</v>
      </c>
      <c r="G18" s="298">
        <v>2583.8666666666668</v>
      </c>
      <c r="H18" s="298">
        <v>2561.7333333333331</v>
      </c>
      <c r="I18" s="298">
        <v>2533.0166666666664</v>
      </c>
      <c r="J18" s="298">
        <v>2634.7166666666672</v>
      </c>
      <c r="K18" s="298">
        <v>2663.4333333333334</v>
      </c>
      <c r="L18" s="298">
        <v>2685.5666666666675</v>
      </c>
      <c r="M18" s="285">
        <v>2641.3</v>
      </c>
      <c r="N18" s="285">
        <v>2590.4499999999998</v>
      </c>
      <c r="O18" s="300">
        <v>265600</v>
      </c>
      <c r="P18" s="301">
        <v>8.8524590163934422E-2</v>
      </c>
    </row>
    <row r="19" spans="1:16" ht="15">
      <c r="A19" s="263">
        <v>9</v>
      </c>
      <c r="B19" s="362" t="s">
        <v>43</v>
      </c>
      <c r="C19" s="468" t="s">
        <v>44</v>
      </c>
      <c r="D19" s="469">
        <v>44280</v>
      </c>
      <c r="E19" s="297">
        <v>881.05</v>
      </c>
      <c r="F19" s="297">
        <v>881.11666666666667</v>
      </c>
      <c r="G19" s="298">
        <v>876.68333333333339</v>
      </c>
      <c r="H19" s="298">
        <v>872.31666666666672</v>
      </c>
      <c r="I19" s="298">
        <v>867.88333333333344</v>
      </c>
      <c r="J19" s="298">
        <v>885.48333333333335</v>
      </c>
      <c r="K19" s="298">
        <v>889.91666666666652</v>
      </c>
      <c r="L19" s="298">
        <v>894.2833333333333</v>
      </c>
      <c r="M19" s="285">
        <v>885.55</v>
      </c>
      <c r="N19" s="285">
        <v>876.75</v>
      </c>
      <c r="O19" s="300">
        <v>2475000</v>
      </c>
      <c r="P19" s="301">
        <v>-0.13035839775122979</v>
      </c>
    </row>
    <row r="20" spans="1:16" ht="15">
      <c r="A20" s="263">
        <v>10</v>
      </c>
      <c r="B20" s="362" t="s">
        <v>37</v>
      </c>
      <c r="C20" s="468" t="s">
        <v>45</v>
      </c>
      <c r="D20" s="469">
        <v>44280</v>
      </c>
      <c r="E20" s="297">
        <v>304.64999999999998</v>
      </c>
      <c r="F20" s="297">
        <v>301.59999999999997</v>
      </c>
      <c r="G20" s="298">
        <v>296.84999999999991</v>
      </c>
      <c r="H20" s="298">
        <v>289.04999999999995</v>
      </c>
      <c r="I20" s="298">
        <v>284.2999999999999</v>
      </c>
      <c r="J20" s="298">
        <v>309.39999999999992</v>
      </c>
      <c r="K20" s="298">
        <v>314.15000000000003</v>
      </c>
      <c r="L20" s="298">
        <v>321.94999999999993</v>
      </c>
      <c r="M20" s="285">
        <v>306.35000000000002</v>
      </c>
      <c r="N20" s="285">
        <v>293.8</v>
      </c>
      <c r="O20" s="300">
        <v>14718000</v>
      </c>
      <c r="P20" s="301">
        <v>5.9840138258803195E-2</v>
      </c>
    </row>
    <row r="21" spans="1:16" ht="15">
      <c r="A21" s="263">
        <v>11</v>
      </c>
      <c r="B21" s="362" t="s">
        <v>51</v>
      </c>
      <c r="C21" s="468" t="s">
        <v>294</v>
      </c>
      <c r="D21" s="469">
        <v>44280</v>
      </c>
      <c r="E21" s="297">
        <v>937.3</v>
      </c>
      <c r="F21" s="297">
        <v>931.98333333333323</v>
      </c>
      <c r="G21" s="298">
        <v>922.51666666666642</v>
      </c>
      <c r="H21" s="298">
        <v>907.73333333333323</v>
      </c>
      <c r="I21" s="298">
        <v>898.26666666666642</v>
      </c>
      <c r="J21" s="298">
        <v>946.76666666666642</v>
      </c>
      <c r="K21" s="298">
        <v>956.23333333333335</v>
      </c>
      <c r="L21" s="298">
        <v>971.01666666666642</v>
      </c>
      <c r="M21" s="285">
        <v>941.45</v>
      </c>
      <c r="N21" s="285">
        <v>917.2</v>
      </c>
      <c r="O21" s="300">
        <v>338800</v>
      </c>
      <c r="P21" s="301">
        <v>0.1039426523297491</v>
      </c>
    </row>
    <row r="22" spans="1:16" ht="15">
      <c r="A22" s="263">
        <v>12</v>
      </c>
      <c r="B22" s="362" t="s">
        <v>39</v>
      </c>
      <c r="C22" s="468" t="s">
        <v>46</v>
      </c>
      <c r="D22" s="469">
        <v>44280</v>
      </c>
      <c r="E22" s="297">
        <v>2948.95</v>
      </c>
      <c r="F22" s="297">
        <v>2928.9333333333329</v>
      </c>
      <c r="G22" s="298">
        <v>2887.8666666666659</v>
      </c>
      <c r="H22" s="298">
        <v>2826.7833333333328</v>
      </c>
      <c r="I22" s="298">
        <v>2785.7166666666658</v>
      </c>
      <c r="J22" s="298">
        <v>2990.016666666666</v>
      </c>
      <c r="K22" s="298">
        <v>3031.0833333333326</v>
      </c>
      <c r="L22" s="298">
        <v>3092.1666666666661</v>
      </c>
      <c r="M22" s="285">
        <v>2970</v>
      </c>
      <c r="N22" s="285">
        <v>2867.85</v>
      </c>
      <c r="O22" s="300">
        <v>1625500</v>
      </c>
      <c r="P22" s="301">
        <v>-3.930260047281324E-2</v>
      </c>
    </row>
    <row r="23" spans="1:16" ht="15">
      <c r="A23" s="263">
        <v>13</v>
      </c>
      <c r="B23" s="362" t="s">
        <v>43</v>
      </c>
      <c r="C23" s="468" t="s">
        <v>47</v>
      </c>
      <c r="D23" s="469">
        <v>44280</v>
      </c>
      <c r="E23" s="297">
        <v>229.8</v>
      </c>
      <c r="F23" s="297">
        <v>228.98333333333335</v>
      </c>
      <c r="G23" s="298">
        <v>226.1166666666667</v>
      </c>
      <c r="H23" s="298">
        <v>222.43333333333337</v>
      </c>
      <c r="I23" s="298">
        <v>219.56666666666672</v>
      </c>
      <c r="J23" s="298">
        <v>232.66666666666669</v>
      </c>
      <c r="K23" s="298">
        <v>235.53333333333336</v>
      </c>
      <c r="L23" s="298">
        <v>239.21666666666667</v>
      </c>
      <c r="M23" s="285">
        <v>231.85</v>
      </c>
      <c r="N23" s="285">
        <v>225.3</v>
      </c>
      <c r="O23" s="300">
        <v>11360000</v>
      </c>
      <c r="P23" s="301">
        <v>-5.765242637909581E-2</v>
      </c>
    </row>
    <row r="24" spans="1:16" ht="15">
      <c r="A24" s="263">
        <v>14</v>
      </c>
      <c r="B24" s="362" t="s">
        <v>43</v>
      </c>
      <c r="C24" s="468" t="s">
        <v>48</v>
      </c>
      <c r="D24" s="469">
        <v>44280</v>
      </c>
      <c r="E24" s="297">
        <v>114.95</v>
      </c>
      <c r="F24" s="297">
        <v>115.18333333333332</v>
      </c>
      <c r="G24" s="298">
        <v>113.61666666666665</v>
      </c>
      <c r="H24" s="298">
        <v>112.28333333333332</v>
      </c>
      <c r="I24" s="298">
        <v>110.71666666666664</v>
      </c>
      <c r="J24" s="298">
        <v>116.51666666666665</v>
      </c>
      <c r="K24" s="298">
        <v>118.08333333333334</v>
      </c>
      <c r="L24" s="298">
        <v>119.41666666666666</v>
      </c>
      <c r="M24" s="285">
        <v>116.75</v>
      </c>
      <c r="N24" s="285">
        <v>113.85</v>
      </c>
      <c r="O24" s="300">
        <v>46620000</v>
      </c>
      <c r="P24" s="301">
        <v>-1.0884093946916173E-2</v>
      </c>
    </row>
    <row r="25" spans="1:16" ht="15">
      <c r="A25" s="263">
        <v>15</v>
      </c>
      <c r="B25" s="362" t="s">
        <v>49</v>
      </c>
      <c r="C25" s="468" t="s">
        <v>50</v>
      </c>
      <c r="D25" s="469">
        <v>44280</v>
      </c>
      <c r="E25" s="297">
        <v>2414.15</v>
      </c>
      <c r="F25" s="297">
        <v>2416.0499999999997</v>
      </c>
      <c r="G25" s="298">
        <v>2399.5999999999995</v>
      </c>
      <c r="H25" s="298">
        <v>2385.0499999999997</v>
      </c>
      <c r="I25" s="298">
        <v>2368.5999999999995</v>
      </c>
      <c r="J25" s="298">
        <v>2430.5999999999995</v>
      </c>
      <c r="K25" s="298">
        <v>2447.0499999999993</v>
      </c>
      <c r="L25" s="298">
        <v>2461.5999999999995</v>
      </c>
      <c r="M25" s="285">
        <v>2432.5</v>
      </c>
      <c r="N25" s="285">
        <v>2401.5</v>
      </c>
      <c r="O25" s="300">
        <v>5644200</v>
      </c>
      <c r="P25" s="301">
        <v>1.7467957384673626E-2</v>
      </c>
    </row>
    <row r="26" spans="1:16" ht="15">
      <c r="A26" s="263">
        <v>16</v>
      </c>
      <c r="B26" s="362" t="s">
        <v>53</v>
      </c>
      <c r="C26" s="468" t="s">
        <v>222</v>
      </c>
      <c r="D26" s="469">
        <v>44280</v>
      </c>
      <c r="E26" s="297">
        <v>1249.3</v>
      </c>
      <c r="F26" s="297">
        <v>1247.3333333333333</v>
      </c>
      <c r="G26" s="298">
        <v>1222.7666666666664</v>
      </c>
      <c r="H26" s="298">
        <v>1196.2333333333331</v>
      </c>
      <c r="I26" s="298">
        <v>1171.6666666666663</v>
      </c>
      <c r="J26" s="298">
        <v>1273.8666666666666</v>
      </c>
      <c r="K26" s="298">
        <v>1298.4333333333336</v>
      </c>
      <c r="L26" s="298">
        <v>1324.9666666666667</v>
      </c>
      <c r="M26" s="285">
        <v>1271.9000000000001</v>
      </c>
      <c r="N26" s="285">
        <v>1220.8</v>
      </c>
      <c r="O26" s="300">
        <v>710000</v>
      </c>
      <c r="P26" s="301">
        <v>-7.5520833333333329E-2</v>
      </c>
    </row>
    <row r="27" spans="1:16" ht="15">
      <c r="A27" s="263">
        <v>17</v>
      </c>
      <c r="B27" s="362" t="s">
        <v>51</v>
      </c>
      <c r="C27" s="468" t="s">
        <v>52</v>
      </c>
      <c r="D27" s="469">
        <v>44280</v>
      </c>
      <c r="E27" s="297">
        <v>847.5</v>
      </c>
      <c r="F27" s="297">
        <v>842.65</v>
      </c>
      <c r="G27" s="298">
        <v>836.09999999999991</v>
      </c>
      <c r="H27" s="298">
        <v>824.69999999999993</v>
      </c>
      <c r="I27" s="298">
        <v>818.14999999999986</v>
      </c>
      <c r="J27" s="298">
        <v>854.05</v>
      </c>
      <c r="K27" s="298">
        <v>860.59999999999991</v>
      </c>
      <c r="L27" s="298">
        <v>872</v>
      </c>
      <c r="M27" s="285">
        <v>849.2</v>
      </c>
      <c r="N27" s="285">
        <v>831.25</v>
      </c>
      <c r="O27" s="300">
        <v>8819850</v>
      </c>
      <c r="P27" s="301">
        <v>-1.4883113111659648E-2</v>
      </c>
    </row>
    <row r="28" spans="1:16" ht="15">
      <c r="A28" s="263">
        <v>18</v>
      </c>
      <c r="B28" s="362" t="s">
        <v>53</v>
      </c>
      <c r="C28" s="468" t="s">
        <v>54</v>
      </c>
      <c r="D28" s="469">
        <v>44280</v>
      </c>
      <c r="E28" s="297">
        <v>731.5</v>
      </c>
      <c r="F28" s="297">
        <v>728.58333333333337</v>
      </c>
      <c r="G28" s="298">
        <v>717.66666666666674</v>
      </c>
      <c r="H28" s="298">
        <v>703.83333333333337</v>
      </c>
      <c r="I28" s="298">
        <v>692.91666666666674</v>
      </c>
      <c r="J28" s="298">
        <v>742.41666666666674</v>
      </c>
      <c r="K28" s="298">
        <v>753.33333333333348</v>
      </c>
      <c r="L28" s="298">
        <v>767.16666666666674</v>
      </c>
      <c r="M28" s="285">
        <v>739.5</v>
      </c>
      <c r="N28" s="285">
        <v>714.75</v>
      </c>
      <c r="O28" s="300">
        <v>34318800</v>
      </c>
      <c r="P28" s="301">
        <v>-1.7317802288423875E-2</v>
      </c>
    </row>
    <row r="29" spans="1:16" ht="15">
      <c r="A29" s="263">
        <v>19</v>
      </c>
      <c r="B29" s="362" t="s">
        <v>43</v>
      </c>
      <c r="C29" s="468" t="s">
        <v>55</v>
      </c>
      <c r="D29" s="469">
        <v>44280</v>
      </c>
      <c r="E29" s="297">
        <v>3685.25</v>
      </c>
      <c r="F29" s="297">
        <v>3681.7166666666672</v>
      </c>
      <c r="G29" s="298">
        <v>3649.8333333333344</v>
      </c>
      <c r="H29" s="298">
        <v>3614.4166666666674</v>
      </c>
      <c r="I29" s="298">
        <v>3582.5333333333347</v>
      </c>
      <c r="J29" s="298">
        <v>3717.1333333333341</v>
      </c>
      <c r="K29" s="298">
        <v>3749.0166666666673</v>
      </c>
      <c r="L29" s="298">
        <v>3784.4333333333338</v>
      </c>
      <c r="M29" s="285">
        <v>3713.6</v>
      </c>
      <c r="N29" s="285">
        <v>3646.3</v>
      </c>
      <c r="O29" s="300">
        <v>2257500</v>
      </c>
      <c r="P29" s="301">
        <v>-3.3190578158458245E-2</v>
      </c>
    </row>
    <row r="30" spans="1:16" ht="15">
      <c r="A30" s="263">
        <v>20</v>
      </c>
      <c r="B30" s="362" t="s">
        <v>56</v>
      </c>
      <c r="C30" s="468" t="s">
        <v>57</v>
      </c>
      <c r="D30" s="469">
        <v>44280</v>
      </c>
      <c r="E30" s="297">
        <v>9421.7000000000007</v>
      </c>
      <c r="F30" s="297">
        <v>9442.8666666666668</v>
      </c>
      <c r="G30" s="298">
        <v>9370.7333333333336</v>
      </c>
      <c r="H30" s="298">
        <v>9319.7666666666664</v>
      </c>
      <c r="I30" s="298">
        <v>9247.6333333333332</v>
      </c>
      <c r="J30" s="298">
        <v>9493.8333333333339</v>
      </c>
      <c r="K30" s="298">
        <v>9565.966666666669</v>
      </c>
      <c r="L30" s="298">
        <v>9616.9333333333343</v>
      </c>
      <c r="M30" s="285">
        <v>9515</v>
      </c>
      <c r="N30" s="285">
        <v>9391.9</v>
      </c>
      <c r="O30" s="300">
        <v>575125</v>
      </c>
      <c r="P30" s="301">
        <v>-2.2727272727272728E-2</v>
      </c>
    </row>
    <row r="31" spans="1:16" ht="15">
      <c r="A31" s="263">
        <v>21</v>
      </c>
      <c r="B31" s="362" t="s">
        <v>56</v>
      </c>
      <c r="C31" s="468" t="s">
        <v>58</v>
      </c>
      <c r="D31" s="469">
        <v>44280</v>
      </c>
      <c r="E31" s="297">
        <v>5398.5</v>
      </c>
      <c r="F31" s="297">
        <v>5403.3833333333341</v>
      </c>
      <c r="G31" s="298">
        <v>5358.6666666666679</v>
      </c>
      <c r="H31" s="298">
        <v>5318.8333333333339</v>
      </c>
      <c r="I31" s="298">
        <v>5274.1166666666677</v>
      </c>
      <c r="J31" s="298">
        <v>5443.2166666666681</v>
      </c>
      <c r="K31" s="298">
        <v>5487.9333333333334</v>
      </c>
      <c r="L31" s="298">
        <v>5527.7666666666682</v>
      </c>
      <c r="M31" s="285">
        <v>5448.1</v>
      </c>
      <c r="N31" s="285">
        <v>5363.55</v>
      </c>
      <c r="O31" s="300">
        <v>3744500</v>
      </c>
      <c r="P31" s="301">
        <v>-8.138607789021772E-2</v>
      </c>
    </row>
    <row r="32" spans="1:16" ht="15">
      <c r="A32" s="263">
        <v>22</v>
      </c>
      <c r="B32" s="362" t="s">
        <v>43</v>
      </c>
      <c r="C32" s="468" t="s">
        <v>59</v>
      </c>
      <c r="D32" s="469">
        <v>44280</v>
      </c>
      <c r="E32" s="297">
        <v>1632</v>
      </c>
      <c r="F32" s="297">
        <v>1629.3999999999999</v>
      </c>
      <c r="G32" s="298">
        <v>1619.2999999999997</v>
      </c>
      <c r="H32" s="298">
        <v>1606.6</v>
      </c>
      <c r="I32" s="298">
        <v>1596.4999999999998</v>
      </c>
      <c r="J32" s="298">
        <v>1642.0999999999997</v>
      </c>
      <c r="K32" s="298">
        <v>1652.1999999999996</v>
      </c>
      <c r="L32" s="298">
        <v>1664.8999999999996</v>
      </c>
      <c r="M32" s="285">
        <v>1639.5</v>
      </c>
      <c r="N32" s="285">
        <v>1616.7</v>
      </c>
      <c r="O32" s="300">
        <v>1942400</v>
      </c>
      <c r="P32" s="301">
        <v>6.0078723845038325E-3</v>
      </c>
    </row>
    <row r="33" spans="1:16" ht="15">
      <c r="A33" s="263">
        <v>23</v>
      </c>
      <c r="B33" s="362" t="s">
        <v>53</v>
      </c>
      <c r="C33" s="468" t="s">
        <v>229</v>
      </c>
      <c r="D33" s="469">
        <v>44280</v>
      </c>
      <c r="E33" s="297">
        <v>365.55</v>
      </c>
      <c r="F33" s="297">
        <v>362.2833333333333</v>
      </c>
      <c r="G33" s="298">
        <v>357.36666666666662</v>
      </c>
      <c r="H33" s="298">
        <v>349.18333333333334</v>
      </c>
      <c r="I33" s="298">
        <v>344.26666666666665</v>
      </c>
      <c r="J33" s="298">
        <v>370.46666666666658</v>
      </c>
      <c r="K33" s="298">
        <v>375.38333333333333</v>
      </c>
      <c r="L33" s="298">
        <v>383.56666666666655</v>
      </c>
      <c r="M33" s="285">
        <v>367.2</v>
      </c>
      <c r="N33" s="285">
        <v>354.1</v>
      </c>
      <c r="O33" s="300">
        <v>17605800</v>
      </c>
      <c r="P33" s="301">
        <v>-6.5271406727828746E-2</v>
      </c>
    </row>
    <row r="34" spans="1:16" ht="15">
      <c r="A34" s="263">
        <v>24</v>
      </c>
      <c r="B34" s="362" t="s">
        <v>53</v>
      </c>
      <c r="C34" s="468" t="s">
        <v>60</v>
      </c>
      <c r="D34" s="469">
        <v>44280</v>
      </c>
      <c r="E34" s="297">
        <v>74.45</v>
      </c>
      <c r="F34" s="297">
        <v>74.5</v>
      </c>
      <c r="G34" s="298">
        <v>72.95</v>
      </c>
      <c r="H34" s="298">
        <v>71.45</v>
      </c>
      <c r="I34" s="298">
        <v>69.900000000000006</v>
      </c>
      <c r="J34" s="298">
        <v>76</v>
      </c>
      <c r="K34" s="298">
        <v>77.550000000000011</v>
      </c>
      <c r="L34" s="298">
        <v>79.05</v>
      </c>
      <c r="M34" s="285">
        <v>76.05</v>
      </c>
      <c r="N34" s="285">
        <v>73</v>
      </c>
      <c r="O34" s="300">
        <v>114039900</v>
      </c>
      <c r="P34" s="301">
        <v>-4.1404405979543667E-2</v>
      </c>
    </row>
    <row r="35" spans="1:16" ht="15">
      <c r="A35" s="263">
        <v>25</v>
      </c>
      <c r="B35" s="362" t="s">
        <v>49</v>
      </c>
      <c r="C35" s="468" t="s">
        <v>62</v>
      </c>
      <c r="D35" s="469">
        <v>44280</v>
      </c>
      <c r="E35" s="297">
        <v>1492.65</v>
      </c>
      <c r="F35" s="297">
        <v>1493.95</v>
      </c>
      <c r="G35" s="298">
        <v>1483.5</v>
      </c>
      <c r="H35" s="298">
        <v>1474.35</v>
      </c>
      <c r="I35" s="298">
        <v>1463.8999999999999</v>
      </c>
      <c r="J35" s="298">
        <v>1503.1000000000001</v>
      </c>
      <c r="K35" s="298">
        <v>1513.5500000000004</v>
      </c>
      <c r="L35" s="298">
        <v>1522.7000000000003</v>
      </c>
      <c r="M35" s="285">
        <v>1504.4</v>
      </c>
      <c r="N35" s="285">
        <v>1484.8</v>
      </c>
      <c r="O35" s="300">
        <v>1240250</v>
      </c>
      <c r="P35" s="301">
        <v>-4.0017028522775652E-2</v>
      </c>
    </row>
    <row r="36" spans="1:16" ht="15">
      <c r="A36" s="263">
        <v>26</v>
      </c>
      <c r="B36" s="362" t="s">
        <v>63</v>
      </c>
      <c r="C36" s="468" t="s">
        <v>64</v>
      </c>
      <c r="D36" s="469">
        <v>44280</v>
      </c>
      <c r="E36" s="297">
        <v>126.8</v>
      </c>
      <c r="F36" s="297">
        <v>127.51666666666667</v>
      </c>
      <c r="G36" s="298">
        <v>125.48333333333332</v>
      </c>
      <c r="H36" s="298">
        <v>124.16666666666666</v>
      </c>
      <c r="I36" s="298">
        <v>122.13333333333331</v>
      </c>
      <c r="J36" s="298">
        <v>128.83333333333331</v>
      </c>
      <c r="K36" s="298">
        <v>130.86666666666667</v>
      </c>
      <c r="L36" s="298">
        <v>132.18333333333334</v>
      </c>
      <c r="M36" s="285">
        <v>129.55000000000001</v>
      </c>
      <c r="N36" s="285">
        <v>126.2</v>
      </c>
      <c r="O36" s="300">
        <v>44938800</v>
      </c>
      <c r="P36" s="301">
        <v>8.463100880162492E-4</v>
      </c>
    </row>
    <row r="37" spans="1:16" ht="15">
      <c r="A37" s="263">
        <v>27</v>
      </c>
      <c r="B37" s="362" t="s">
        <v>49</v>
      </c>
      <c r="C37" s="468" t="s">
        <v>65</v>
      </c>
      <c r="D37" s="469">
        <v>44280</v>
      </c>
      <c r="E37" s="297">
        <v>745.65</v>
      </c>
      <c r="F37" s="297">
        <v>744.68333333333339</v>
      </c>
      <c r="G37" s="298">
        <v>737.36666666666679</v>
      </c>
      <c r="H37" s="298">
        <v>729.08333333333337</v>
      </c>
      <c r="I37" s="298">
        <v>721.76666666666677</v>
      </c>
      <c r="J37" s="298">
        <v>752.96666666666681</v>
      </c>
      <c r="K37" s="298">
        <v>760.28333333333342</v>
      </c>
      <c r="L37" s="298">
        <v>768.56666666666683</v>
      </c>
      <c r="M37" s="285">
        <v>752</v>
      </c>
      <c r="N37" s="285">
        <v>736.4</v>
      </c>
      <c r="O37" s="300">
        <v>3045900</v>
      </c>
      <c r="P37" s="301">
        <v>5.3252187143400534E-2</v>
      </c>
    </row>
    <row r="38" spans="1:16" ht="15">
      <c r="A38" s="263">
        <v>28</v>
      </c>
      <c r="B38" s="362" t="s">
        <v>43</v>
      </c>
      <c r="C38" s="468" t="s">
        <v>66</v>
      </c>
      <c r="D38" s="469">
        <v>44280</v>
      </c>
      <c r="E38" s="297">
        <v>595.20000000000005</v>
      </c>
      <c r="F38" s="297">
        <v>594.7166666666667</v>
      </c>
      <c r="G38" s="298">
        <v>588.83333333333337</v>
      </c>
      <c r="H38" s="298">
        <v>582.4666666666667</v>
      </c>
      <c r="I38" s="298">
        <v>576.58333333333337</v>
      </c>
      <c r="J38" s="298">
        <v>601.08333333333337</v>
      </c>
      <c r="K38" s="298">
        <v>606.96666666666658</v>
      </c>
      <c r="L38" s="298">
        <v>613.33333333333337</v>
      </c>
      <c r="M38" s="285">
        <v>600.6</v>
      </c>
      <c r="N38" s="285">
        <v>588.35</v>
      </c>
      <c r="O38" s="300">
        <v>5152500</v>
      </c>
      <c r="P38" s="301">
        <v>-5.2675124103695535E-2</v>
      </c>
    </row>
    <row r="39" spans="1:16" ht="15">
      <c r="A39" s="263">
        <v>29</v>
      </c>
      <c r="B39" s="362" t="s">
        <v>67</v>
      </c>
      <c r="C39" s="468" t="s">
        <v>68</v>
      </c>
      <c r="D39" s="469">
        <v>44280</v>
      </c>
      <c r="E39" s="297">
        <v>531.1</v>
      </c>
      <c r="F39" s="297">
        <v>529.33333333333337</v>
      </c>
      <c r="G39" s="298">
        <v>524.86666666666679</v>
      </c>
      <c r="H39" s="298">
        <v>518.63333333333344</v>
      </c>
      <c r="I39" s="298">
        <v>514.16666666666686</v>
      </c>
      <c r="J39" s="298">
        <v>535.56666666666672</v>
      </c>
      <c r="K39" s="298">
        <v>540.03333333333319</v>
      </c>
      <c r="L39" s="298">
        <v>546.26666666666665</v>
      </c>
      <c r="M39" s="285">
        <v>533.79999999999995</v>
      </c>
      <c r="N39" s="285">
        <v>523.1</v>
      </c>
      <c r="O39" s="300">
        <v>101766129</v>
      </c>
      <c r="P39" s="301">
        <v>4.8800994297411903E-3</v>
      </c>
    </row>
    <row r="40" spans="1:16" ht="15">
      <c r="A40" s="263">
        <v>30</v>
      </c>
      <c r="B40" s="362" t="s">
        <v>63</v>
      </c>
      <c r="C40" s="468" t="s">
        <v>69</v>
      </c>
      <c r="D40" s="469">
        <v>44280</v>
      </c>
      <c r="E40" s="297">
        <v>51.8</v>
      </c>
      <c r="F40" s="297">
        <v>52</v>
      </c>
      <c r="G40" s="298">
        <v>51.25</v>
      </c>
      <c r="H40" s="298">
        <v>50.7</v>
      </c>
      <c r="I40" s="298">
        <v>49.95</v>
      </c>
      <c r="J40" s="298">
        <v>52.55</v>
      </c>
      <c r="K40" s="298">
        <v>53.3</v>
      </c>
      <c r="L40" s="298">
        <v>53.849999999999994</v>
      </c>
      <c r="M40" s="285">
        <v>52.75</v>
      </c>
      <c r="N40" s="285">
        <v>51.45</v>
      </c>
      <c r="O40" s="300">
        <v>110124000</v>
      </c>
      <c r="P40" s="301">
        <v>5.0270378529941921E-2</v>
      </c>
    </row>
    <row r="41" spans="1:16" ht="15">
      <c r="A41" s="263">
        <v>31</v>
      </c>
      <c r="B41" s="362" t="s">
        <v>51</v>
      </c>
      <c r="C41" s="468" t="s">
        <v>70</v>
      </c>
      <c r="D41" s="469">
        <v>44280</v>
      </c>
      <c r="E41" s="297">
        <v>401.95</v>
      </c>
      <c r="F41" s="297">
        <v>402.01666666666665</v>
      </c>
      <c r="G41" s="298">
        <v>398.63333333333333</v>
      </c>
      <c r="H41" s="298">
        <v>395.31666666666666</v>
      </c>
      <c r="I41" s="298">
        <v>391.93333333333334</v>
      </c>
      <c r="J41" s="298">
        <v>405.33333333333331</v>
      </c>
      <c r="K41" s="298">
        <v>408.71666666666664</v>
      </c>
      <c r="L41" s="298">
        <v>412.0333333333333</v>
      </c>
      <c r="M41" s="285">
        <v>405.4</v>
      </c>
      <c r="N41" s="285">
        <v>398.7</v>
      </c>
      <c r="O41" s="300">
        <v>14142700</v>
      </c>
      <c r="P41" s="301">
        <v>-7.4253430185633575E-3</v>
      </c>
    </row>
    <row r="42" spans="1:16" ht="15">
      <c r="A42" s="263">
        <v>32</v>
      </c>
      <c r="B42" s="362" t="s">
        <v>43</v>
      </c>
      <c r="C42" s="468" t="s">
        <v>71</v>
      </c>
      <c r="D42" s="469">
        <v>44280</v>
      </c>
      <c r="E42" s="297">
        <v>14374.65</v>
      </c>
      <c r="F42" s="297">
        <v>14354.616666666667</v>
      </c>
      <c r="G42" s="298">
        <v>14271.583333333334</v>
      </c>
      <c r="H42" s="298">
        <v>14168.516666666666</v>
      </c>
      <c r="I42" s="298">
        <v>14085.483333333334</v>
      </c>
      <c r="J42" s="298">
        <v>14457.683333333334</v>
      </c>
      <c r="K42" s="298">
        <v>14540.716666666667</v>
      </c>
      <c r="L42" s="298">
        <v>14643.783333333335</v>
      </c>
      <c r="M42" s="285">
        <v>14437.65</v>
      </c>
      <c r="N42" s="285">
        <v>14251.55</v>
      </c>
      <c r="O42" s="300">
        <v>91050</v>
      </c>
      <c r="P42" s="301">
        <v>-1.8328840970350403E-2</v>
      </c>
    </row>
    <row r="43" spans="1:16" ht="15">
      <c r="A43" s="263">
        <v>33</v>
      </c>
      <c r="B43" s="362" t="s">
        <v>72</v>
      </c>
      <c r="C43" s="468" t="s">
        <v>73</v>
      </c>
      <c r="D43" s="469">
        <v>44280</v>
      </c>
      <c r="E43" s="297">
        <v>433.05</v>
      </c>
      <c r="F43" s="297">
        <v>434.43333333333334</v>
      </c>
      <c r="G43" s="298">
        <v>429.86666666666667</v>
      </c>
      <c r="H43" s="298">
        <v>426.68333333333334</v>
      </c>
      <c r="I43" s="298">
        <v>422.11666666666667</v>
      </c>
      <c r="J43" s="298">
        <v>437.61666666666667</v>
      </c>
      <c r="K43" s="298">
        <v>442.18333333333339</v>
      </c>
      <c r="L43" s="298">
        <v>445.36666666666667</v>
      </c>
      <c r="M43" s="285">
        <v>439</v>
      </c>
      <c r="N43" s="285">
        <v>431.25</v>
      </c>
      <c r="O43" s="300">
        <v>49703400</v>
      </c>
      <c r="P43" s="301">
        <v>1.3135204549623922E-2</v>
      </c>
    </row>
    <row r="44" spans="1:16" ht="15">
      <c r="A44" s="263">
        <v>34</v>
      </c>
      <c r="B44" s="362" t="s">
        <v>49</v>
      </c>
      <c r="C44" s="468" t="s">
        <v>74</v>
      </c>
      <c r="D44" s="469">
        <v>44280</v>
      </c>
      <c r="E44" s="297">
        <v>3567.9</v>
      </c>
      <c r="F44" s="297">
        <v>3558.35</v>
      </c>
      <c r="G44" s="298">
        <v>3534.5499999999997</v>
      </c>
      <c r="H44" s="298">
        <v>3501.2</v>
      </c>
      <c r="I44" s="298">
        <v>3477.3999999999996</v>
      </c>
      <c r="J44" s="298">
        <v>3591.7</v>
      </c>
      <c r="K44" s="298">
        <v>3615.5</v>
      </c>
      <c r="L44" s="298">
        <v>3648.85</v>
      </c>
      <c r="M44" s="285">
        <v>3582.15</v>
      </c>
      <c r="N44" s="285">
        <v>3525</v>
      </c>
      <c r="O44" s="300">
        <v>2394600</v>
      </c>
      <c r="P44" s="301">
        <v>3.8872017353579175E-2</v>
      </c>
    </row>
    <row r="45" spans="1:16" ht="15">
      <c r="A45" s="263">
        <v>35</v>
      </c>
      <c r="B45" s="362" t="s">
        <v>51</v>
      </c>
      <c r="C45" s="468" t="s">
        <v>75</v>
      </c>
      <c r="D45" s="469">
        <v>44280</v>
      </c>
      <c r="E45" s="297">
        <v>432.85</v>
      </c>
      <c r="F45" s="297">
        <v>432.63333333333338</v>
      </c>
      <c r="G45" s="298">
        <v>429.26666666666677</v>
      </c>
      <c r="H45" s="298">
        <v>425.68333333333339</v>
      </c>
      <c r="I45" s="298">
        <v>422.31666666666678</v>
      </c>
      <c r="J45" s="298">
        <v>436.21666666666675</v>
      </c>
      <c r="K45" s="298">
        <v>439.58333333333343</v>
      </c>
      <c r="L45" s="298">
        <v>443.16666666666674</v>
      </c>
      <c r="M45" s="285">
        <v>436</v>
      </c>
      <c r="N45" s="285">
        <v>429.05</v>
      </c>
      <c r="O45" s="300">
        <v>10560000</v>
      </c>
      <c r="P45" s="301">
        <v>-3.5950994175537258E-2</v>
      </c>
    </row>
    <row r="46" spans="1:16" ht="15">
      <c r="A46" s="263">
        <v>36</v>
      </c>
      <c r="B46" s="362" t="s">
        <v>53</v>
      </c>
      <c r="C46" s="468" t="s">
        <v>76</v>
      </c>
      <c r="D46" s="469">
        <v>44280</v>
      </c>
      <c r="E46" s="297">
        <v>153.94999999999999</v>
      </c>
      <c r="F46" s="297">
        <v>153.15</v>
      </c>
      <c r="G46" s="298">
        <v>149.5</v>
      </c>
      <c r="H46" s="298">
        <v>145.04999999999998</v>
      </c>
      <c r="I46" s="298">
        <v>141.39999999999998</v>
      </c>
      <c r="J46" s="298">
        <v>157.60000000000002</v>
      </c>
      <c r="K46" s="298">
        <v>161.25000000000006</v>
      </c>
      <c r="L46" s="298">
        <v>165.70000000000005</v>
      </c>
      <c r="M46" s="285">
        <v>156.80000000000001</v>
      </c>
      <c r="N46" s="285">
        <v>148.69999999999999</v>
      </c>
      <c r="O46" s="300">
        <v>55857600</v>
      </c>
      <c r="P46" s="301">
        <v>-1.4480162177816392E-3</v>
      </c>
    </row>
    <row r="47" spans="1:16" ht="15">
      <c r="A47" s="263">
        <v>37</v>
      </c>
      <c r="B47" s="362" t="s">
        <v>56</v>
      </c>
      <c r="C47" s="468" t="s">
        <v>81</v>
      </c>
      <c r="D47" s="469">
        <v>44280</v>
      </c>
      <c r="E47" s="297">
        <v>560.9</v>
      </c>
      <c r="F47" s="297">
        <v>564.43333333333328</v>
      </c>
      <c r="G47" s="298">
        <v>554.46666666666658</v>
      </c>
      <c r="H47" s="298">
        <v>548.0333333333333</v>
      </c>
      <c r="I47" s="298">
        <v>538.06666666666661</v>
      </c>
      <c r="J47" s="298">
        <v>570.86666666666656</v>
      </c>
      <c r="K47" s="298">
        <v>580.83333333333326</v>
      </c>
      <c r="L47" s="298">
        <v>587.26666666666654</v>
      </c>
      <c r="M47" s="285">
        <v>574.4</v>
      </c>
      <c r="N47" s="285">
        <v>558</v>
      </c>
      <c r="O47" s="300">
        <v>4932500</v>
      </c>
      <c r="P47" s="301">
        <v>-0.1723993288590604</v>
      </c>
    </row>
    <row r="48" spans="1:16" ht="15">
      <c r="A48" s="263">
        <v>38</v>
      </c>
      <c r="B48" s="382" t="s">
        <v>51</v>
      </c>
      <c r="C48" s="468" t="s">
        <v>82</v>
      </c>
      <c r="D48" s="469">
        <v>44280</v>
      </c>
      <c r="E48" s="297">
        <v>778.1</v>
      </c>
      <c r="F48" s="297">
        <v>775.63333333333333</v>
      </c>
      <c r="G48" s="298">
        <v>771.4666666666667</v>
      </c>
      <c r="H48" s="298">
        <v>764.83333333333337</v>
      </c>
      <c r="I48" s="298">
        <v>760.66666666666674</v>
      </c>
      <c r="J48" s="298">
        <v>782.26666666666665</v>
      </c>
      <c r="K48" s="298">
        <v>786.43333333333339</v>
      </c>
      <c r="L48" s="298">
        <v>793.06666666666661</v>
      </c>
      <c r="M48" s="285">
        <v>779.8</v>
      </c>
      <c r="N48" s="285">
        <v>769</v>
      </c>
      <c r="O48" s="300">
        <v>11180000</v>
      </c>
      <c r="P48" s="301">
        <v>-1.3934045517882026E-3</v>
      </c>
    </row>
    <row r="49" spans="1:16" ht="15">
      <c r="A49" s="263">
        <v>39</v>
      </c>
      <c r="B49" s="362" t="s">
        <v>39</v>
      </c>
      <c r="C49" s="468" t="s">
        <v>83</v>
      </c>
      <c r="D49" s="469">
        <v>44280</v>
      </c>
      <c r="E49" s="297">
        <v>135.5</v>
      </c>
      <c r="F49" s="297">
        <v>135.45000000000002</v>
      </c>
      <c r="G49" s="298">
        <v>134.05000000000004</v>
      </c>
      <c r="H49" s="298">
        <v>132.60000000000002</v>
      </c>
      <c r="I49" s="298">
        <v>131.20000000000005</v>
      </c>
      <c r="J49" s="298">
        <v>136.90000000000003</v>
      </c>
      <c r="K49" s="298">
        <v>138.30000000000001</v>
      </c>
      <c r="L49" s="298">
        <v>139.75000000000003</v>
      </c>
      <c r="M49" s="285">
        <v>136.85</v>
      </c>
      <c r="N49" s="285">
        <v>134</v>
      </c>
      <c r="O49" s="300">
        <v>46809000</v>
      </c>
      <c r="P49" s="301">
        <v>4.3637044667103664E-2</v>
      </c>
    </row>
    <row r="50" spans="1:16" ht="15">
      <c r="A50" s="263">
        <v>40</v>
      </c>
      <c r="B50" s="362" t="s">
        <v>106</v>
      </c>
      <c r="C50" s="468" t="s">
        <v>823</v>
      </c>
      <c r="D50" s="469">
        <v>44280</v>
      </c>
      <c r="E50" s="297">
        <v>2877.35</v>
      </c>
      <c r="F50" s="297">
        <v>2902.7333333333336</v>
      </c>
      <c r="G50" s="298">
        <v>2836.7166666666672</v>
      </c>
      <c r="H50" s="298">
        <v>2796.0833333333335</v>
      </c>
      <c r="I50" s="298">
        <v>2730.0666666666671</v>
      </c>
      <c r="J50" s="298">
        <v>2943.3666666666672</v>
      </c>
      <c r="K50" s="298">
        <v>3009.3833333333337</v>
      </c>
      <c r="L50" s="298">
        <v>3050.0166666666673</v>
      </c>
      <c r="M50" s="285">
        <v>2968.75</v>
      </c>
      <c r="N50" s="285">
        <v>2862.1</v>
      </c>
      <c r="O50" s="300">
        <v>568875</v>
      </c>
      <c r="P50" s="301">
        <v>6.6357000663570011E-3</v>
      </c>
    </row>
    <row r="51" spans="1:16" ht="15">
      <c r="A51" s="263">
        <v>41</v>
      </c>
      <c r="B51" s="362" t="s">
        <v>49</v>
      </c>
      <c r="C51" s="468" t="s">
        <v>84</v>
      </c>
      <c r="D51" s="469">
        <v>44280</v>
      </c>
      <c r="E51" s="297">
        <v>1574.35</v>
      </c>
      <c r="F51" s="297">
        <v>1578.45</v>
      </c>
      <c r="G51" s="298">
        <v>1567.0500000000002</v>
      </c>
      <c r="H51" s="298">
        <v>1559.7500000000002</v>
      </c>
      <c r="I51" s="298">
        <v>1548.3500000000004</v>
      </c>
      <c r="J51" s="298">
        <v>1585.75</v>
      </c>
      <c r="K51" s="298">
        <v>1597.15</v>
      </c>
      <c r="L51" s="298">
        <v>1604.4499999999998</v>
      </c>
      <c r="M51" s="285">
        <v>1589.85</v>
      </c>
      <c r="N51" s="285">
        <v>1571.15</v>
      </c>
      <c r="O51" s="300">
        <v>3415300</v>
      </c>
      <c r="P51" s="301">
        <v>4.7364085667215812E-3</v>
      </c>
    </row>
    <row r="52" spans="1:16" ht="15">
      <c r="A52" s="263">
        <v>42</v>
      </c>
      <c r="B52" s="362" t="s">
        <v>39</v>
      </c>
      <c r="C52" s="468" t="s">
        <v>85</v>
      </c>
      <c r="D52" s="469">
        <v>44280</v>
      </c>
      <c r="E52" s="297">
        <v>569.1</v>
      </c>
      <c r="F52" s="297">
        <v>568.7166666666667</v>
      </c>
      <c r="G52" s="298">
        <v>560.83333333333337</v>
      </c>
      <c r="H52" s="298">
        <v>552.56666666666672</v>
      </c>
      <c r="I52" s="298">
        <v>544.68333333333339</v>
      </c>
      <c r="J52" s="298">
        <v>576.98333333333335</v>
      </c>
      <c r="K52" s="298">
        <v>584.86666666666656</v>
      </c>
      <c r="L52" s="298">
        <v>593.13333333333333</v>
      </c>
      <c r="M52" s="285">
        <v>576.6</v>
      </c>
      <c r="N52" s="285">
        <v>560.45000000000005</v>
      </c>
      <c r="O52" s="300">
        <v>6345780</v>
      </c>
      <c r="P52" s="301">
        <v>-3.6087369420702751E-2</v>
      </c>
    </row>
    <row r="53" spans="1:16" ht="15">
      <c r="A53" s="263">
        <v>43</v>
      </c>
      <c r="B53" s="362" t="s">
        <v>53</v>
      </c>
      <c r="C53" s="468" t="s">
        <v>231</v>
      </c>
      <c r="D53" s="469">
        <v>44280</v>
      </c>
      <c r="E53" s="297">
        <v>169.1</v>
      </c>
      <c r="F53" s="297">
        <v>169.89999999999998</v>
      </c>
      <c r="G53" s="298">
        <v>167.34999999999997</v>
      </c>
      <c r="H53" s="298">
        <v>165.6</v>
      </c>
      <c r="I53" s="298">
        <v>163.04999999999998</v>
      </c>
      <c r="J53" s="298">
        <v>171.64999999999995</v>
      </c>
      <c r="K53" s="298">
        <v>174.19999999999996</v>
      </c>
      <c r="L53" s="298">
        <v>175.94999999999993</v>
      </c>
      <c r="M53" s="285">
        <v>172.45</v>
      </c>
      <c r="N53" s="285">
        <v>168.15</v>
      </c>
      <c r="O53" s="300">
        <v>7926700</v>
      </c>
      <c r="P53" s="301">
        <v>5.1100628930817607E-3</v>
      </c>
    </row>
    <row r="54" spans="1:16" ht="15">
      <c r="A54" s="263">
        <v>44</v>
      </c>
      <c r="B54" s="362" t="s">
        <v>63</v>
      </c>
      <c r="C54" s="468" t="s">
        <v>86</v>
      </c>
      <c r="D54" s="469">
        <v>44280</v>
      </c>
      <c r="E54" s="297">
        <v>893.05</v>
      </c>
      <c r="F54" s="297">
        <v>888.11666666666667</v>
      </c>
      <c r="G54" s="298">
        <v>878.93333333333339</v>
      </c>
      <c r="H54" s="298">
        <v>864.81666666666672</v>
      </c>
      <c r="I54" s="298">
        <v>855.63333333333344</v>
      </c>
      <c r="J54" s="298">
        <v>902.23333333333335</v>
      </c>
      <c r="K54" s="298">
        <v>911.41666666666652</v>
      </c>
      <c r="L54" s="298">
        <v>925.5333333333333</v>
      </c>
      <c r="M54" s="285">
        <v>897.3</v>
      </c>
      <c r="N54" s="285">
        <v>874</v>
      </c>
      <c r="O54" s="300">
        <v>2095200</v>
      </c>
      <c r="P54" s="301">
        <v>8.3126550868486346E-2</v>
      </c>
    </row>
    <row r="55" spans="1:16" ht="15">
      <c r="A55" s="263">
        <v>45</v>
      </c>
      <c r="B55" s="362" t="s">
        <v>49</v>
      </c>
      <c r="C55" s="468" t="s">
        <v>87</v>
      </c>
      <c r="D55" s="469">
        <v>44280</v>
      </c>
      <c r="E55" s="297">
        <v>534.29999999999995</v>
      </c>
      <c r="F55" s="297">
        <v>535.08333333333337</v>
      </c>
      <c r="G55" s="298">
        <v>532.16666666666674</v>
      </c>
      <c r="H55" s="298">
        <v>530.03333333333342</v>
      </c>
      <c r="I55" s="298">
        <v>527.11666666666679</v>
      </c>
      <c r="J55" s="298">
        <v>537.2166666666667</v>
      </c>
      <c r="K55" s="298">
        <v>540.13333333333344</v>
      </c>
      <c r="L55" s="298">
        <v>542.26666666666665</v>
      </c>
      <c r="M55" s="285">
        <v>538</v>
      </c>
      <c r="N55" s="285">
        <v>532.95000000000005</v>
      </c>
      <c r="O55" s="300">
        <v>8577500</v>
      </c>
      <c r="P55" s="301">
        <v>-2.5284090909090909E-2</v>
      </c>
    </row>
    <row r="56" spans="1:16" ht="15">
      <c r="A56" s="263">
        <v>46</v>
      </c>
      <c r="B56" s="362" t="s">
        <v>854</v>
      </c>
      <c r="C56" s="468" t="s">
        <v>342</v>
      </c>
      <c r="D56" s="469">
        <v>44280</v>
      </c>
      <c r="E56" s="297">
        <v>1583.15</v>
      </c>
      <c r="F56" s="297">
        <v>1575.45</v>
      </c>
      <c r="G56" s="298">
        <v>1543.9</v>
      </c>
      <c r="H56" s="298">
        <v>1504.65</v>
      </c>
      <c r="I56" s="298">
        <v>1473.1000000000001</v>
      </c>
      <c r="J56" s="298">
        <v>1614.7</v>
      </c>
      <c r="K56" s="298">
        <v>1646.2499999999998</v>
      </c>
      <c r="L56" s="298">
        <v>1685.5</v>
      </c>
      <c r="M56" s="285">
        <v>1607</v>
      </c>
      <c r="N56" s="285">
        <v>1536.2</v>
      </c>
      <c r="O56" s="300">
        <v>770500</v>
      </c>
      <c r="P56" s="301">
        <v>3.4228187919463089E-2</v>
      </c>
    </row>
    <row r="57" spans="1:16" ht="15">
      <c r="A57" s="263">
        <v>47</v>
      </c>
      <c r="B57" s="362" t="s">
        <v>51</v>
      </c>
      <c r="C57" s="468" t="s">
        <v>90</v>
      </c>
      <c r="D57" s="469">
        <v>44280</v>
      </c>
      <c r="E57" s="297">
        <v>3496.75</v>
      </c>
      <c r="F57" s="297">
        <v>3471.7000000000003</v>
      </c>
      <c r="G57" s="298">
        <v>3434.9500000000007</v>
      </c>
      <c r="H57" s="298">
        <v>3373.1500000000005</v>
      </c>
      <c r="I57" s="298">
        <v>3336.400000000001</v>
      </c>
      <c r="J57" s="298">
        <v>3533.5000000000005</v>
      </c>
      <c r="K57" s="298">
        <v>3570.2499999999995</v>
      </c>
      <c r="L57" s="298">
        <v>3632.05</v>
      </c>
      <c r="M57" s="285">
        <v>3508.45</v>
      </c>
      <c r="N57" s="285">
        <v>3409.9</v>
      </c>
      <c r="O57" s="300">
        <v>2688800</v>
      </c>
      <c r="P57" s="301">
        <v>-8.0060216231011352E-2</v>
      </c>
    </row>
    <row r="58" spans="1:16" ht="15">
      <c r="A58" s="263">
        <v>48</v>
      </c>
      <c r="B58" s="362" t="s">
        <v>91</v>
      </c>
      <c r="C58" s="468" t="s">
        <v>92</v>
      </c>
      <c r="D58" s="469">
        <v>44280</v>
      </c>
      <c r="E58" s="297">
        <v>297.89999999999998</v>
      </c>
      <c r="F58" s="297">
        <v>296.96666666666664</v>
      </c>
      <c r="G58" s="298">
        <v>290.93333333333328</v>
      </c>
      <c r="H58" s="298">
        <v>283.96666666666664</v>
      </c>
      <c r="I58" s="298">
        <v>277.93333333333328</v>
      </c>
      <c r="J58" s="298">
        <v>303.93333333333328</v>
      </c>
      <c r="K58" s="298">
        <v>309.9666666666667</v>
      </c>
      <c r="L58" s="298">
        <v>316.93333333333328</v>
      </c>
      <c r="M58" s="285">
        <v>303</v>
      </c>
      <c r="N58" s="285">
        <v>290</v>
      </c>
      <c r="O58" s="300">
        <v>26070000</v>
      </c>
      <c r="P58" s="301">
        <v>1.8697614442295292E-2</v>
      </c>
    </row>
    <row r="59" spans="1:16" ht="15">
      <c r="A59" s="263">
        <v>49</v>
      </c>
      <c r="B59" s="362" t="s">
        <v>51</v>
      </c>
      <c r="C59" s="468" t="s">
        <v>93</v>
      </c>
      <c r="D59" s="469">
        <v>44280</v>
      </c>
      <c r="E59" s="297">
        <v>4376.2</v>
      </c>
      <c r="F59" s="297">
        <v>4371.7166666666672</v>
      </c>
      <c r="G59" s="298">
        <v>4337.4333333333343</v>
      </c>
      <c r="H59" s="298">
        <v>4298.666666666667</v>
      </c>
      <c r="I59" s="298">
        <v>4264.3833333333341</v>
      </c>
      <c r="J59" s="298">
        <v>4410.4833333333345</v>
      </c>
      <c r="K59" s="298">
        <v>4444.7666666666673</v>
      </c>
      <c r="L59" s="298">
        <v>4483.5333333333347</v>
      </c>
      <c r="M59" s="285">
        <v>4406</v>
      </c>
      <c r="N59" s="285">
        <v>4332.95</v>
      </c>
      <c r="O59" s="300">
        <v>3353500</v>
      </c>
      <c r="P59" s="301">
        <v>-2.198242863913091E-2</v>
      </c>
    </row>
    <row r="60" spans="1:16" ht="15">
      <c r="A60" s="263">
        <v>50</v>
      </c>
      <c r="B60" s="362" t="s">
        <v>43</v>
      </c>
      <c r="C60" s="468" t="s">
        <v>94</v>
      </c>
      <c r="D60" s="469">
        <v>44280</v>
      </c>
      <c r="E60" s="297">
        <v>2702.2</v>
      </c>
      <c r="F60" s="297">
        <v>2695.3833333333332</v>
      </c>
      <c r="G60" s="298">
        <v>2672.0666666666666</v>
      </c>
      <c r="H60" s="298">
        <v>2641.9333333333334</v>
      </c>
      <c r="I60" s="298">
        <v>2618.6166666666668</v>
      </c>
      <c r="J60" s="298">
        <v>2725.5166666666664</v>
      </c>
      <c r="K60" s="298">
        <v>2748.833333333333</v>
      </c>
      <c r="L60" s="298">
        <v>2778.9666666666662</v>
      </c>
      <c r="M60" s="285">
        <v>2718.7</v>
      </c>
      <c r="N60" s="285">
        <v>2665.25</v>
      </c>
      <c r="O60" s="300">
        <v>2137450</v>
      </c>
      <c r="P60" s="301">
        <v>-1.1652370933808059E-2</v>
      </c>
    </row>
    <row r="61" spans="1:16" ht="15">
      <c r="A61" s="263">
        <v>51</v>
      </c>
      <c r="B61" s="362" t="s">
        <v>43</v>
      </c>
      <c r="C61" s="468" t="s">
        <v>96</v>
      </c>
      <c r="D61" s="469">
        <v>44280</v>
      </c>
      <c r="E61" s="297">
        <v>1367.5</v>
      </c>
      <c r="F61" s="297">
        <v>1366.6666666666667</v>
      </c>
      <c r="G61" s="298">
        <v>1353.3333333333335</v>
      </c>
      <c r="H61" s="298">
        <v>1339.1666666666667</v>
      </c>
      <c r="I61" s="298">
        <v>1325.8333333333335</v>
      </c>
      <c r="J61" s="298">
        <v>1380.8333333333335</v>
      </c>
      <c r="K61" s="298">
        <v>1394.166666666667</v>
      </c>
      <c r="L61" s="298">
        <v>1408.3333333333335</v>
      </c>
      <c r="M61" s="285">
        <v>1380</v>
      </c>
      <c r="N61" s="285">
        <v>1352.5</v>
      </c>
      <c r="O61" s="300">
        <v>1908500</v>
      </c>
      <c r="P61" s="301">
        <v>-1.4484521442771939E-2</v>
      </c>
    </row>
    <row r="62" spans="1:16" ht="15">
      <c r="A62" s="263">
        <v>52</v>
      </c>
      <c r="B62" s="362" t="s">
        <v>43</v>
      </c>
      <c r="C62" s="468" t="s">
        <v>97</v>
      </c>
      <c r="D62" s="469">
        <v>44280</v>
      </c>
      <c r="E62" s="297">
        <v>190.1</v>
      </c>
      <c r="F62" s="297">
        <v>189.89999999999998</v>
      </c>
      <c r="G62" s="298">
        <v>188.84999999999997</v>
      </c>
      <c r="H62" s="298">
        <v>187.6</v>
      </c>
      <c r="I62" s="298">
        <v>186.54999999999998</v>
      </c>
      <c r="J62" s="298">
        <v>191.14999999999995</v>
      </c>
      <c r="K62" s="298">
        <v>192.19999999999996</v>
      </c>
      <c r="L62" s="298">
        <v>193.44999999999993</v>
      </c>
      <c r="M62" s="285">
        <v>190.95</v>
      </c>
      <c r="N62" s="285">
        <v>188.65</v>
      </c>
      <c r="O62" s="300">
        <v>14047200</v>
      </c>
      <c r="P62" s="301">
        <v>-2.3523523523523524E-2</v>
      </c>
    </row>
    <row r="63" spans="1:16" ht="15">
      <c r="A63" s="263">
        <v>53</v>
      </c>
      <c r="B63" s="362" t="s">
        <v>53</v>
      </c>
      <c r="C63" s="468" t="s">
        <v>98</v>
      </c>
      <c r="D63" s="469">
        <v>44280</v>
      </c>
      <c r="E63" s="297">
        <v>78.2</v>
      </c>
      <c r="F63" s="297">
        <v>78.3</v>
      </c>
      <c r="G63" s="298">
        <v>77.149999999999991</v>
      </c>
      <c r="H63" s="298">
        <v>76.099999999999994</v>
      </c>
      <c r="I63" s="298">
        <v>74.949999999999989</v>
      </c>
      <c r="J63" s="298">
        <v>79.349999999999994</v>
      </c>
      <c r="K63" s="298">
        <v>80.5</v>
      </c>
      <c r="L63" s="298">
        <v>81.55</v>
      </c>
      <c r="M63" s="285">
        <v>79.45</v>
      </c>
      <c r="N63" s="285">
        <v>77.25</v>
      </c>
      <c r="O63" s="300">
        <v>73540000</v>
      </c>
      <c r="P63" s="301">
        <v>-3.1603897814063732E-2</v>
      </c>
    </row>
    <row r="64" spans="1:16" ht="15">
      <c r="A64" s="263">
        <v>54</v>
      </c>
      <c r="B64" s="382" t="s">
        <v>72</v>
      </c>
      <c r="C64" s="468" t="s">
        <v>99</v>
      </c>
      <c r="D64" s="469">
        <v>44280</v>
      </c>
      <c r="E64" s="297">
        <v>134.69999999999999</v>
      </c>
      <c r="F64" s="297">
        <v>135.79999999999998</v>
      </c>
      <c r="G64" s="298">
        <v>132.99999999999997</v>
      </c>
      <c r="H64" s="298">
        <v>131.29999999999998</v>
      </c>
      <c r="I64" s="298">
        <v>128.49999999999997</v>
      </c>
      <c r="J64" s="298">
        <v>137.49999999999997</v>
      </c>
      <c r="K64" s="298">
        <v>140.29999999999998</v>
      </c>
      <c r="L64" s="298">
        <v>141.99999999999997</v>
      </c>
      <c r="M64" s="285">
        <v>138.6</v>
      </c>
      <c r="N64" s="285">
        <v>134.1</v>
      </c>
      <c r="O64" s="300">
        <v>28206400</v>
      </c>
      <c r="P64" s="301">
        <v>7.9365079365079361E-2</v>
      </c>
    </row>
    <row r="65" spans="1:16" ht="15">
      <c r="A65" s="263">
        <v>55</v>
      </c>
      <c r="B65" s="362" t="s">
        <v>51</v>
      </c>
      <c r="C65" s="468" t="s">
        <v>100</v>
      </c>
      <c r="D65" s="469">
        <v>44280</v>
      </c>
      <c r="E65" s="297">
        <v>465.75</v>
      </c>
      <c r="F65" s="297">
        <v>466.15000000000003</v>
      </c>
      <c r="G65" s="298">
        <v>460.80000000000007</v>
      </c>
      <c r="H65" s="298">
        <v>455.85</v>
      </c>
      <c r="I65" s="298">
        <v>450.50000000000006</v>
      </c>
      <c r="J65" s="298">
        <v>471.10000000000008</v>
      </c>
      <c r="K65" s="298">
        <v>476.4500000000001</v>
      </c>
      <c r="L65" s="298">
        <v>481.40000000000009</v>
      </c>
      <c r="M65" s="285">
        <v>471.5</v>
      </c>
      <c r="N65" s="285">
        <v>461.2</v>
      </c>
      <c r="O65" s="300">
        <v>5743100</v>
      </c>
      <c r="P65" s="301">
        <v>-2.0207965469884244E-2</v>
      </c>
    </row>
    <row r="66" spans="1:16" ht="15">
      <c r="A66" s="263">
        <v>56</v>
      </c>
      <c r="B66" s="362" t="s">
        <v>101</v>
      </c>
      <c r="C66" s="468" t="s">
        <v>102</v>
      </c>
      <c r="D66" s="469">
        <v>44280</v>
      </c>
      <c r="E66" s="297">
        <v>25.5</v>
      </c>
      <c r="F66" s="297">
        <v>25.400000000000002</v>
      </c>
      <c r="G66" s="298">
        <v>25.050000000000004</v>
      </c>
      <c r="H66" s="298">
        <v>24.6</v>
      </c>
      <c r="I66" s="298">
        <v>24.250000000000004</v>
      </c>
      <c r="J66" s="298">
        <v>25.850000000000005</v>
      </c>
      <c r="K66" s="298">
        <v>26.200000000000006</v>
      </c>
      <c r="L66" s="298">
        <v>26.650000000000006</v>
      </c>
      <c r="M66" s="285">
        <v>25.75</v>
      </c>
      <c r="N66" s="285">
        <v>24.95</v>
      </c>
      <c r="O66" s="300">
        <v>165690000</v>
      </c>
      <c r="P66" s="301">
        <v>-1.1410927641294134E-2</v>
      </c>
    </row>
    <row r="67" spans="1:16" ht="15">
      <c r="A67" s="263">
        <v>57</v>
      </c>
      <c r="B67" s="362" t="s">
        <v>49</v>
      </c>
      <c r="C67" s="468" t="s">
        <v>103</v>
      </c>
      <c r="D67" s="469">
        <v>44280</v>
      </c>
      <c r="E67" s="425">
        <v>690.75</v>
      </c>
      <c r="F67" s="425">
        <v>694.76666666666677</v>
      </c>
      <c r="G67" s="426">
        <v>685.58333333333348</v>
      </c>
      <c r="H67" s="426">
        <v>680.41666666666674</v>
      </c>
      <c r="I67" s="426">
        <v>671.23333333333346</v>
      </c>
      <c r="J67" s="426">
        <v>699.93333333333351</v>
      </c>
      <c r="K67" s="426">
        <v>709.11666666666667</v>
      </c>
      <c r="L67" s="426">
        <v>714.28333333333353</v>
      </c>
      <c r="M67" s="427">
        <v>703.95</v>
      </c>
      <c r="N67" s="427">
        <v>689.6</v>
      </c>
      <c r="O67" s="428">
        <v>6275000</v>
      </c>
      <c r="P67" s="429">
        <v>-3.8019316265521998E-2</v>
      </c>
    </row>
    <row r="68" spans="1:16" ht="15">
      <c r="A68" s="263">
        <v>58</v>
      </c>
      <c r="B68" s="362" t="s">
        <v>91</v>
      </c>
      <c r="C68" s="468" t="s">
        <v>244</v>
      </c>
      <c r="D68" s="469">
        <v>44280</v>
      </c>
      <c r="E68" s="297">
        <v>1437.9</v>
      </c>
      <c r="F68" s="297">
        <v>1430.1833333333334</v>
      </c>
      <c r="G68" s="298">
        <v>1410.3666666666668</v>
      </c>
      <c r="H68" s="298">
        <v>1382.8333333333335</v>
      </c>
      <c r="I68" s="298">
        <v>1363.0166666666669</v>
      </c>
      <c r="J68" s="298">
        <v>1457.7166666666667</v>
      </c>
      <c r="K68" s="298">
        <v>1477.5333333333333</v>
      </c>
      <c r="L68" s="298">
        <v>1505.0666666666666</v>
      </c>
      <c r="M68" s="285">
        <v>1450</v>
      </c>
      <c r="N68" s="285">
        <v>1402.65</v>
      </c>
      <c r="O68" s="300">
        <v>2164500</v>
      </c>
      <c r="P68" s="301">
        <v>-8.9417555373256769E-2</v>
      </c>
    </row>
    <row r="69" spans="1:16" ht="15">
      <c r="A69" s="263">
        <v>59</v>
      </c>
      <c r="B69" s="382" t="s">
        <v>51</v>
      </c>
      <c r="C69" s="468" t="s">
        <v>367</v>
      </c>
      <c r="D69" s="469">
        <v>44280</v>
      </c>
      <c r="E69" s="297">
        <v>318.75</v>
      </c>
      <c r="F69" s="297">
        <v>316.41666666666669</v>
      </c>
      <c r="G69" s="298">
        <v>312.53333333333336</v>
      </c>
      <c r="H69" s="298">
        <v>306.31666666666666</v>
      </c>
      <c r="I69" s="298">
        <v>302.43333333333334</v>
      </c>
      <c r="J69" s="298">
        <v>322.63333333333338</v>
      </c>
      <c r="K69" s="298">
        <v>326.51666666666671</v>
      </c>
      <c r="L69" s="298">
        <v>332.73333333333341</v>
      </c>
      <c r="M69" s="285">
        <v>320.3</v>
      </c>
      <c r="N69" s="285">
        <v>310.2</v>
      </c>
      <c r="O69" s="300">
        <v>5758250</v>
      </c>
      <c r="P69" s="301">
        <v>6.2296858071505959E-3</v>
      </c>
    </row>
    <row r="70" spans="1:16" ht="15">
      <c r="A70" s="263">
        <v>60</v>
      </c>
      <c r="B70" s="362" t="s">
        <v>37</v>
      </c>
      <c r="C70" s="468" t="s">
        <v>104</v>
      </c>
      <c r="D70" s="469">
        <v>44280</v>
      </c>
      <c r="E70" s="297">
        <v>1415.35</v>
      </c>
      <c r="F70" s="297">
        <v>1411.9333333333332</v>
      </c>
      <c r="G70" s="298">
        <v>1399.2666666666664</v>
      </c>
      <c r="H70" s="298">
        <v>1383.1833333333332</v>
      </c>
      <c r="I70" s="298">
        <v>1370.5166666666664</v>
      </c>
      <c r="J70" s="298">
        <v>1428.0166666666664</v>
      </c>
      <c r="K70" s="298">
        <v>1440.6833333333329</v>
      </c>
      <c r="L70" s="298">
        <v>1456.7666666666664</v>
      </c>
      <c r="M70" s="285">
        <v>1424.6</v>
      </c>
      <c r="N70" s="285">
        <v>1395.85</v>
      </c>
      <c r="O70" s="300">
        <v>17683300</v>
      </c>
      <c r="P70" s="301">
        <v>-1.12610219908637E-2</v>
      </c>
    </row>
    <row r="71" spans="1:16" ht="15">
      <c r="A71" s="263">
        <v>61</v>
      </c>
      <c r="B71" s="362" t="s">
        <v>72</v>
      </c>
      <c r="C71" s="468" t="s">
        <v>372</v>
      </c>
      <c r="D71" s="469">
        <v>44280</v>
      </c>
      <c r="E71" s="297">
        <v>512.5</v>
      </c>
      <c r="F71" s="297">
        <v>514.66666666666663</v>
      </c>
      <c r="G71" s="298">
        <v>507.08333333333326</v>
      </c>
      <c r="H71" s="298">
        <v>501.66666666666663</v>
      </c>
      <c r="I71" s="298">
        <v>494.08333333333326</v>
      </c>
      <c r="J71" s="298">
        <v>520.08333333333326</v>
      </c>
      <c r="K71" s="298">
        <v>527.66666666666652</v>
      </c>
      <c r="L71" s="298">
        <v>533.08333333333326</v>
      </c>
      <c r="M71" s="285">
        <v>522.25</v>
      </c>
      <c r="N71" s="285">
        <v>509.25</v>
      </c>
      <c r="O71" s="300">
        <v>1168750</v>
      </c>
      <c r="P71" s="301">
        <v>1.8518518518518517E-2</v>
      </c>
    </row>
    <row r="72" spans="1:16" ht="15">
      <c r="A72" s="263">
        <v>62</v>
      </c>
      <c r="B72" s="362" t="s">
        <v>63</v>
      </c>
      <c r="C72" s="468" t="s">
        <v>105</v>
      </c>
      <c r="D72" s="469">
        <v>44280</v>
      </c>
      <c r="E72" s="297">
        <v>1043.75</v>
      </c>
      <c r="F72" s="297">
        <v>1044.8499999999999</v>
      </c>
      <c r="G72" s="298">
        <v>1031.2499999999998</v>
      </c>
      <c r="H72" s="298">
        <v>1018.7499999999998</v>
      </c>
      <c r="I72" s="298">
        <v>1005.1499999999996</v>
      </c>
      <c r="J72" s="298">
        <v>1057.3499999999999</v>
      </c>
      <c r="K72" s="298">
        <v>1070.9500000000003</v>
      </c>
      <c r="L72" s="298">
        <v>1083.45</v>
      </c>
      <c r="M72" s="285">
        <v>1058.45</v>
      </c>
      <c r="N72" s="285">
        <v>1032.3499999999999</v>
      </c>
      <c r="O72" s="300">
        <v>5319000</v>
      </c>
      <c r="P72" s="301">
        <v>0</v>
      </c>
    </row>
    <row r="73" spans="1:16" ht="15">
      <c r="A73" s="263">
        <v>63</v>
      </c>
      <c r="B73" s="362" t="s">
        <v>106</v>
      </c>
      <c r="C73" s="468" t="s">
        <v>107</v>
      </c>
      <c r="D73" s="469">
        <v>44280</v>
      </c>
      <c r="E73" s="297">
        <v>980.9</v>
      </c>
      <c r="F73" s="297">
        <v>981.51666666666677</v>
      </c>
      <c r="G73" s="298">
        <v>970.63333333333355</v>
      </c>
      <c r="H73" s="298">
        <v>960.36666666666679</v>
      </c>
      <c r="I73" s="298">
        <v>949.48333333333358</v>
      </c>
      <c r="J73" s="298">
        <v>991.78333333333353</v>
      </c>
      <c r="K73" s="298">
        <v>1002.6666666666667</v>
      </c>
      <c r="L73" s="298">
        <v>1012.9333333333335</v>
      </c>
      <c r="M73" s="285">
        <v>992.4</v>
      </c>
      <c r="N73" s="285">
        <v>971.25</v>
      </c>
      <c r="O73" s="300">
        <v>17597300</v>
      </c>
      <c r="P73" s="301">
        <v>-1.1287658302524975E-2</v>
      </c>
    </row>
    <row r="74" spans="1:16" ht="15">
      <c r="A74" s="263">
        <v>64</v>
      </c>
      <c r="B74" s="362" t="s">
        <v>56</v>
      </c>
      <c r="C74" s="468" t="s">
        <v>108</v>
      </c>
      <c r="D74" s="469">
        <v>44280</v>
      </c>
      <c r="E74" s="297">
        <v>2513.75</v>
      </c>
      <c r="F74" s="297">
        <v>2518.65</v>
      </c>
      <c r="G74" s="298">
        <v>2491.9500000000003</v>
      </c>
      <c r="H74" s="298">
        <v>2470.15</v>
      </c>
      <c r="I74" s="298">
        <v>2443.4500000000003</v>
      </c>
      <c r="J74" s="298">
        <v>2540.4500000000003</v>
      </c>
      <c r="K74" s="298">
        <v>2567.15</v>
      </c>
      <c r="L74" s="298">
        <v>2588.9500000000003</v>
      </c>
      <c r="M74" s="285">
        <v>2545.35</v>
      </c>
      <c r="N74" s="285">
        <v>2496.85</v>
      </c>
      <c r="O74" s="300">
        <v>14602500</v>
      </c>
      <c r="P74" s="301">
        <v>-1.6686531585220502E-2</v>
      </c>
    </row>
    <row r="75" spans="1:16" ht="15">
      <c r="A75" s="263">
        <v>65</v>
      </c>
      <c r="B75" s="362" t="s">
        <v>56</v>
      </c>
      <c r="C75" s="468" t="s">
        <v>248</v>
      </c>
      <c r="D75" s="469">
        <v>44280</v>
      </c>
      <c r="E75" s="297">
        <v>2896.65</v>
      </c>
      <c r="F75" s="297">
        <v>2906.75</v>
      </c>
      <c r="G75" s="298">
        <v>2873.55</v>
      </c>
      <c r="H75" s="298">
        <v>2850.4500000000003</v>
      </c>
      <c r="I75" s="298">
        <v>2817.2500000000005</v>
      </c>
      <c r="J75" s="298">
        <v>2929.85</v>
      </c>
      <c r="K75" s="298">
        <v>2963.0499999999997</v>
      </c>
      <c r="L75" s="298">
        <v>2986.1499999999996</v>
      </c>
      <c r="M75" s="285">
        <v>2939.95</v>
      </c>
      <c r="N75" s="285">
        <v>2883.65</v>
      </c>
      <c r="O75" s="300">
        <v>511000</v>
      </c>
      <c r="P75" s="301">
        <v>-1.3894249324585103E-2</v>
      </c>
    </row>
    <row r="76" spans="1:16" ht="15">
      <c r="A76" s="263">
        <v>66</v>
      </c>
      <c r="B76" s="362" t="s">
        <v>53</v>
      </c>
      <c r="C76" t="s">
        <v>109</v>
      </c>
      <c r="D76" s="469">
        <v>44280</v>
      </c>
      <c r="E76" s="425">
        <v>1502.05</v>
      </c>
      <c r="F76" s="425">
        <v>1493.8500000000001</v>
      </c>
      <c r="G76" s="426">
        <v>1477.7000000000003</v>
      </c>
      <c r="H76" s="426">
        <v>1453.3500000000001</v>
      </c>
      <c r="I76" s="426">
        <v>1437.2000000000003</v>
      </c>
      <c r="J76" s="426">
        <v>1518.2000000000003</v>
      </c>
      <c r="K76" s="426">
        <v>1534.3500000000004</v>
      </c>
      <c r="L76" s="426">
        <v>1558.7000000000003</v>
      </c>
      <c r="M76" s="427">
        <v>1510</v>
      </c>
      <c r="N76" s="427">
        <v>1469.5</v>
      </c>
      <c r="O76" s="428">
        <v>23969550</v>
      </c>
      <c r="P76" s="429">
        <v>-4.1058815763416724E-2</v>
      </c>
    </row>
    <row r="77" spans="1:16" ht="15">
      <c r="A77" s="263">
        <v>67</v>
      </c>
      <c r="B77" s="362" t="s">
        <v>56</v>
      </c>
      <c r="C77" s="468" t="s">
        <v>249</v>
      </c>
      <c r="D77" s="469">
        <v>44280</v>
      </c>
      <c r="E77" s="297">
        <v>685.7</v>
      </c>
      <c r="F77" s="297">
        <v>685.93333333333339</v>
      </c>
      <c r="G77" s="298">
        <v>681.91666666666674</v>
      </c>
      <c r="H77" s="298">
        <v>678.13333333333333</v>
      </c>
      <c r="I77" s="298">
        <v>674.11666666666667</v>
      </c>
      <c r="J77" s="298">
        <v>689.71666666666681</v>
      </c>
      <c r="K77" s="298">
        <v>693.73333333333346</v>
      </c>
      <c r="L77" s="298">
        <v>697.51666666666688</v>
      </c>
      <c r="M77" s="285">
        <v>689.95</v>
      </c>
      <c r="N77" s="285">
        <v>682.15</v>
      </c>
      <c r="O77" s="300">
        <v>8624000</v>
      </c>
      <c r="P77" s="301">
        <v>-2.3904382470119521E-2</v>
      </c>
    </row>
    <row r="78" spans="1:16" ht="15">
      <c r="A78" s="263">
        <v>68</v>
      </c>
      <c r="B78" s="382" t="s">
        <v>43</v>
      </c>
      <c r="C78" s="468" t="s">
        <v>110</v>
      </c>
      <c r="D78" s="469">
        <v>44280</v>
      </c>
      <c r="E78" s="297">
        <v>3078.1</v>
      </c>
      <c r="F78" s="297">
        <v>3094.7333333333331</v>
      </c>
      <c r="G78" s="298">
        <v>3055.2666666666664</v>
      </c>
      <c r="H78" s="298">
        <v>3032.4333333333334</v>
      </c>
      <c r="I78" s="298">
        <v>2992.9666666666667</v>
      </c>
      <c r="J78" s="298">
        <v>3117.5666666666662</v>
      </c>
      <c r="K78" s="298">
        <v>3157.0333333333324</v>
      </c>
      <c r="L78" s="298">
        <v>3179.8666666666659</v>
      </c>
      <c r="M78" s="285">
        <v>3134.2</v>
      </c>
      <c r="N78" s="285">
        <v>3071.9</v>
      </c>
      <c r="O78" s="300">
        <v>4006800</v>
      </c>
      <c r="P78" s="301">
        <v>6.1347743165924985E-2</v>
      </c>
    </row>
    <row r="79" spans="1:16" ht="15">
      <c r="A79" s="263">
        <v>69</v>
      </c>
      <c r="B79" s="362" t="s">
        <v>111</v>
      </c>
      <c r="C79" s="468" t="s">
        <v>112</v>
      </c>
      <c r="D79" s="469">
        <v>44280</v>
      </c>
      <c r="E79" s="297">
        <v>332.05</v>
      </c>
      <c r="F79" s="297">
        <v>335.59999999999997</v>
      </c>
      <c r="G79" s="298">
        <v>327.49999999999994</v>
      </c>
      <c r="H79" s="298">
        <v>322.95</v>
      </c>
      <c r="I79" s="298">
        <v>314.84999999999997</v>
      </c>
      <c r="J79" s="298">
        <v>340.14999999999992</v>
      </c>
      <c r="K79" s="298">
        <v>348.24999999999994</v>
      </c>
      <c r="L79" s="298">
        <v>352.7999999999999</v>
      </c>
      <c r="M79" s="285">
        <v>343.7</v>
      </c>
      <c r="N79" s="285">
        <v>331.05</v>
      </c>
      <c r="O79" s="300">
        <v>28405800</v>
      </c>
      <c r="P79" s="301">
        <v>-5.8706184098033624E-2</v>
      </c>
    </row>
    <row r="80" spans="1:16" ht="15">
      <c r="A80" s="263">
        <v>70</v>
      </c>
      <c r="B80" s="362" t="s">
        <v>72</v>
      </c>
      <c r="C80" s="468" t="s">
        <v>113</v>
      </c>
      <c r="D80" s="469">
        <v>44280</v>
      </c>
      <c r="E80" s="297">
        <v>238.8</v>
      </c>
      <c r="F80" s="297">
        <v>237.5</v>
      </c>
      <c r="G80" s="298">
        <v>235.8</v>
      </c>
      <c r="H80" s="298">
        <v>232.8</v>
      </c>
      <c r="I80" s="298">
        <v>231.10000000000002</v>
      </c>
      <c r="J80" s="298">
        <v>240.5</v>
      </c>
      <c r="K80" s="298">
        <v>242.2</v>
      </c>
      <c r="L80" s="298">
        <v>245.2</v>
      </c>
      <c r="M80" s="285">
        <v>239.2</v>
      </c>
      <c r="N80" s="285">
        <v>234.5</v>
      </c>
      <c r="O80" s="300">
        <v>32205600</v>
      </c>
      <c r="P80" s="301">
        <v>-3.4873371632009063E-2</v>
      </c>
    </row>
    <row r="81" spans="1:16" ht="15">
      <c r="A81" s="263">
        <v>71</v>
      </c>
      <c r="B81" s="362" t="s">
        <v>49</v>
      </c>
      <c r="C81" s="468" t="s">
        <v>114</v>
      </c>
      <c r="D81" s="469">
        <v>44280</v>
      </c>
      <c r="E81" s="297">
        <v>2341.25</v>
      </c>
      <c r="F81" s="297">
        <v>2349.9833333333336</v>
      </c>
      <c r="G81" s="298">
        <v>2328.916666666667</v>
      </c>
      <c r="H81" s="298">
        <v>2316.5833333333335</v>
      </c>
      <c r="I81" s="298">
        <v>2295.5166666666669</v>
      </c>
      <c r="J81" s="298">
        <v>2362.3166666666671</v>
      </c>
      <c r="K81" s="298">
        <v>2383.3833333333337</v>
      </c>
      <c r="L81" s="298">
        <v>2395.7166666666672</v>
      </c>
      <c r="M81" s="285">
        <v>2371.0500000000002</v>
      </c>
      <c r="N81" s="285">
        <v>2337.65</v>
      </c>
      <c r="O81" s="300">
        <v>6198300</v>
      </c>
      <c r="P81" s="301">
        <v>-4.3826360607182528E-2</v>
      </c>
    </row>
    <row r="82" spans="1:16" ht="15">
      <c r="A82" s="263">
        <v>72</v>
      </c>
      <c r="B82" s="362" t="s">
        <v>56</v>
      </c>
      <c r="C82" s="468" t="s">
        <v>115</v>
      </c>
      <c r="D82" s="469">
        <v>44280</v>
      </c>
      <c r="E82" s="297">
        <v>213.35</v>
      </c>
      <c r="F82" s="297">
        <v>213.76666666666665</v>
      </c>
      <c r="G82" s="298">
        <v>211.08333333333331</v>
      </c>
      <c r="H82" s="298">
        <v>208.81666666666666</v>
      </c>
      <c r="I82" s="298">
        <v>206.13333333333333</v>
      </c>
      <c r="J82" s="298">
        <v>216.0333333333333</v>
      </c>
      <c r="K82" s="298">
        <v>218.71666666666664</v>
      </c>
      <c r="L82" s="298">
        <v>220.98333333333329</v>
      </c>
      <c r="M82" s="285">
        <v>216.45</v>
      </c>
      <c r="N82" s="285">
        <v>211.5</v>
      </c>
      <c r="O82" s="300">
        <v>31443300</v>
      </c>
      <c r="P82" s="301">
        <v>1.4097180563887222E-2</v>
      </c>
    </row>
    <row r="83" spans="1:16" ht="15">
      <c r="A83" s="263">
        <v>73</v>
      </c>
      <c r="B83" s="362" t="s">
        <v>53</v>
      </c>
      <c r="C83" s="468" t="s">
        <v>116</v>
      </c>
      <c r="D83" s="469">
        <v>44280</v>
      </c>
      <c r="E83" s="297">
        <v>587</v>
      </c>
      <c r="F83" s="297">
        <v>583.94999999999993</v>
      </c>
      <c r="G83" s="298">
        <v>577.89999999999986</v>
      </c>
      <c r="H83" s="298">
        <v>568.79999999999995</v>
      </c>
      <c r="I83" s="298">
        <v>562.74999999999989</v>
      </c>
      <c r="J83" s="298">
        <v>593.04999999999984</v>
      </c>
      <c r="K83" s="298">
        <v>599.0999999999998</v>
      </c>
      <c r="L83" s="298">
        <v>608.19999999999982</v>
      </c>
      <c r="M83" s="285">
        <v>590</v>
      </c>
      <c r="N83" s="285">
        <v>574.85</v>
      </c>
      <c r="O83" s="300">
        <v>93977125</v>
      </c>
      <c r="P83" s="301">
        <v>-1.0453314801140888E-2</v>
      </c>
    </row>
    <row r="84" spans="1:16" ht="15">
      <c r="A84" s="263">
        <v>74</v>
      </c>
      <c r="B84" s="362" t="s">
        <v>56</v>
      </c>
      <c r="C84" s="468" t="s">
        <v>252</v>
      </c>
      <c r="D84" s="469">
        <v>44280</v>
      </c>
      <c r="E84" s="297">
        <v>1442.4</v>
      </c>
      <c r="F84" s="297">
        <v>1446.8333333333333</v>
      </c>
      <c r="G84" s="298">
        <v>1431.6666666666665</v>
      </c>
      <c r="H84" s="298">
        <v>1420.9333333333332</v>
      </c>
      <c r="I84" s="298">
        <v>1405.7666666666664</v>
      </c>
      <c r="J84" s="298">
        <v>1457.5666666666666</v>
      </c>
      <c r="K84" s="298">
        <v>1472.7333333333331</v>
      </c>
      <c r="L84" s="298">
        <v>1483.4666666666667</v>
      </c>
      <c r="M84" s="285">
        <v>1462</v>
      </c>
      <c r="N84" s="285">
        <v>1436.1</v>
      </c>
      <c r="O84" s="300">
        <v>1002150</v>
      </c>
      <c r="P84" s="301">
        <v>6.4020486555697821E-3</v>
      </c>
    </row>
    <row r="85" spans="1:16" ht="15">
      <c r="A85" s="263">
        <v>75</v>
      </c>
      <c r="B85" s="362" t="s">
        <v>56</v>
      </c>
      <c r="C85" s="468" t="s">
        <v>117</v>
      </c>
      <c r="D85" s="469">
        <v>44280</v>
      </c>
      <c r="E85" s="297">
        <v>437.05</v>
      </c>
      <c r="F85" s="297">
        <v>438.8</v>
      </c>
      <c r="G85" s="298">
        <v>434.05</v>
      </c>
      <c r="H85" s="298">
        <v>431.05</v>
      </c>
      <c r="I85" s="298">
        <v>426.3</v>
      </c>
      <c r="J85" s="298">
        <v>441.8</v>
      </c>
      <c r="K85" s="298">
        <v>446.55</v>
      </c>
      <c r="L85" s="298">
        <v>449.55</v>
      </c>
      <c r="M85" s="285">
        <v>443.55</v>
      </c>
      <c r="N85" s="285">
        <v>435.8</v>
      </c>
      <c r="O85" s="300">
        <v>8452500</v>
      </c>
      <c r="P85" s="301">
        <v>-8.0150179562520407E-2</v>
      </c>
    </row>
    <row r="86" spans="1:16" ht="15">
      <c r="A86" s="263">
        <v>76</v>
      </c>
      <c r="B86" s="362" t="s">
        <v>67</v>
      </c>
      <c r="C86" s="468" t="s">
        <v>118</v>
      </c>
      <c r="D86" s="469">
        <v>44280</v>
      </c>
      <c r="E86" s="297">
        <v>10.199999999999999</v>
      </c>
      <c r="F86" s="297">
        <v>10.183333333333334</v>
      </c>
      <c r="G86" s="298">
        <v>10.066666666666666</v>
      </c>
      <c r="H86" s="298">
        <v>9.9333333333333336</v>
      </c>
      <c r="I86" s="298">
        <v>9.8166666666666664</v>
      </c>
      <c r="J86" s="298">
        <v>10.316666666666666</v>
      </c>
      <c r="K86" s="298">
        <v>10.433333333333334</v>
      </c>
      <c r="L86" s="298">
        <v>10.566666666666666</v>
      </c>
      <c r="M86" s="285">
        <v>10.3</v>
      </c>
      <c r="N86" s="285">
        <v>10.050000000000001</v>
      </c>
      <c r="O86" s="300">
        <v>893340000</v>
      </c>
      <c r="P86" s="301">
        <v>-7.4345397838543562E-2</v>
      </c>
    </row>
    <row r="87" spans="1:16" ht="15">
      <c r="A87" s="263">
        <v>77</v>
      </c>
      <c r="B87" s="362" t="s">
        <v>53</v>
      </c>
      <c r="C87" s="468" t="s">
        <v>119</v>
      </c>
      <c r="D87" s="469">
        <v>44280</v>
      </c>
      <c r="E87" s="297">
        <v>61.4</v>
      </c>
      <c r="F87" s="297">
        <v>60.9</v>
      </c>
      <c r="G87" s="298">
        <v>60.099999999999994</v>
      </c>
      <c r="H87" s="298">
        <v>58.8</v>
      </c>
      <c r="I87" s="298">
        <v>57.999999999999993</v>
      </c>
      <c r="J87" s="298">
        <v>62.199999999999996</v>
      </c>
      <c r="K87" s="298">
        <v>62.999999999999993</v>
      </c>
      <c r="L87" s="298">
        <v>64.3</v>
      </c>
      <c r="M87" s="285">
        <v>61.7</v>
      </c>
      <c r="N87" s="285">
        <v>59.6</v>
      </c>
      <c r="O87" s="300">
        <v>179208000</v>
      </c>
      <c r="P87" s="301">
        <v>-2.7428335739327698E-2</v>
      </c>
    </row>
    <row r="88" spans="1:16" ht="15">
      <c r="A88" s="263">
        <v>78</v>
      </c>
      <c r="B88" s="362" t="s">
        <v>72</v>
      </c>
      <c r="C88" s="468" t="s">
        <v>120</v>
      </c>
      <c r="D88" s="469">
        <v>44280</v>
      </c>
      <c r="E88" s="297">
        <v>519.20000000000005</v>
      </c>
      <c r="F88" s="297">
        <v>520.03333333333342</v>
      </c>
      <c r="G88" s="298">
        <v>515.61666666666679</v>
      </c>
      <c r="H88" s="298">
        <v>512.03333333333342</v>
      </c>
      <c r="I88" s="298">
        <v>507.61666666666679</v>
      </c>
      <c r="J88" s="298">
        <v>523.61666666666679</v>
      </c>
      <c r="K88" s="298">
        <v>528.03333333333353</v>
      </c>
      <c r="L88" s="298">
        <v>531.61666666666679</v>
      </c>
      <c r="M88" s="285">
        <v>524.45000000000005</v>
      </c>
      <c r="N88" s="285">
        <v>516.45000000000005</v>
      </c>
      <c r="O88" s="300">
        <v>5270375</v>
      </c>
      <c r="P88" s="301">
        <v>-8.7380952380952379E-2</v>
      </c>
    </row>
    <row r="89" spans="1:16" ht="15">
      <c r="A89" s="263">
        <v>79</v>
      </c>
      <c r="B89" s="362" t="s">
        <v>39</v>
      </c>
      <c r="C89" s="468" t="s">
        <v>121</v>
      </c>
      <c r="D89" s="469">
        <v>44280</v>
      </c>
      <c r="E89" s="297">
        <v>1773.1</v>
      </c>
      <c r="F89" s="297">
        <v>1755.8666666666668</v>
      </c>
      <c r="G89" s="298">
        <v>1727.8333333333335</v>
      </c>
      <c r="H89" s="298">
        <v>1682.5666666666666</v>
      </c>
      <c r="I89" s="298">
        <v>1654.5333333333333</v>
      </c>
      <c r="J89" s="298">
        <v>1801.1333333333337</v>
      </c>
      <c r="K89" s="298">
        <v>1829.166666666667</v>
      </c>
      <c r="L89" s="298">
        <v>1874.4333333333338</v>
      </c>
      <c r="M89" s="285">
        <v>1783.9</v>
      </c>
      <c r="N89" s="285">
        <v>1710.6</v>
      </c>
      <c r="O89" s="300">
        <v>3542500</v>
      </c>
      <c r="P89" s="301">
        <v>5.7462686567164176E-2</v>
      </c>
    </row>
    <row r="90" spans="1:16" ht="15">
      <c r="A90" s="263">
        <v>80</v>
      </c>
      <c r="B90" s="362" t="s">
        <v>53</v>
      </c>
      <c r="C90" s="468" t="s">
        <v>122</v>
      </c>
      <c r="D90" s="469">
        <v>44280</v>
      </c>
      <c r="E90" s="297">
        <v>991</v>
      </c>
      <c r="F90" s="297">
        <v>985.1</v>
      </c>
      <c r="G90" s="298">
        <v>974.65000000000009</v>
      </c>
      <c r="H90" s="298">
        <v>958.30000000000007</v>
      </c>
      <c r="I90" s="298">
        <v>947.85000000000014</v>
      </c>
      <c r="J90" s="298">
        <v>1001.45</v>
      </c>
      <c r="K90" s="298">
        <v>1011.9000000000001</v>
      </c>
      <c r="L90" s="298">
        <v>1028.25</v>
      </c>
      <c r="M90" s="285">
        <v>995.55</v>
      </c>
      <c r="N90" s="285">
        <v>968.75</v>
      </c>
      <c r="O90" s="300">
        <v>23697000</v>
      </c>
      <c r="P90" s="301">
        <v>-8.8089143201325101E-3</v>
      </c>
    </row>
    <row r="91" spans="1:16" ht="15">
      <c r="A91" s="263">
        <v>81</v>
      </c>
      <c r="B91" s="362" t="s">
        <v>67</v>
      </c>
      <c r="C91" s="468" t="s">
        <v>827</v>
      </c>
      <c r="D91" s="469">
        <v>44280</v>
      </c>
      <c r="E91" s="297">
        <v>256.2</v>
      </c>
      <c r="F91" s="297">
        <v>258.5</v>
      </c>
      <c r="G91" s="298">
        <v>253</v>
      </c>
      <c r="H91" s="298">
        <v>249.8</v>
      </c>
      <c r="I91" s="298">
        <v>244.3</v>
      </c>
      <c r="J91" s="298">
        <v>261.7</v>
      </c>
      <c r="K91" s="298">
        <v>267.2</v>
      </c>
      <c r="L91" s="298">
        <v>270.39999999999998</v>
      </c>
      <c r="M91" s="285">
        <v>264</v>
      </c>
      <c r="N91" s="285">
        <v>255.3</v>
      </c>
      <c r="O91" s="300">
        <v>12177200</v>
      </c>
      <c r="P91" s="301">
        <v>-6.8933823529411769E-4</v>
      </c>
    </row>
    <row r="92" spans="1:16" ht="15">
      <c r="A92" s="263">
        <v>82</v>
      </c>
      <c r="B92" s="362" t="s">
        <v>106</v>
      </c>
      <c r="C92" s="468" t="s">
        <v>124</v>
      </c>
      <c r="D92" s="469">
        <v>44280</v>
      </c>
      <c r="E92" s="425">
        <v>1373.55</v>
      </c>
      <c r="F92" s="425">
        <v>1373.3999999999999</v>
      </c>
      <c r="G92" s="426">
        <v>1361.8999999999996</v>
      </c>
      <c r="H92" s="426">
        <v>1350.2499999999998</v>
      </c>
      <c r="I92" s="426">
        <v>1338.7499999999995</v>
      </c>
      <c r="J92" s="426">
        <v>1385.0499999999997</v>
      </c>
      <c r="K92" s="426">
        <v>1396.5500000000002</v>
      </c>
      <c r="L92" s="426">
        <v>1408.1999999999998</v>
      </c>
      <c r="M92" s="427">
        <v>1384.9</v>
      </c>
      <c r="N92" s="427">
        <v>1361.75</v>
      </c>
      <c r="O92" s="428">
        <v>31678800</v>
      </c>
      <c r="P92" s="429">
        <v>2.4050583808526319E-2</v>
      </c>
    </row>
    <row r="93" spans="1:16" ht="15">
      <c r="A93" s="263">
        <v>83</v>
      </c>
      <c r="B93" s="362" t="s">
        <v>72</v>
      </c>
      <c r="C93" s="468" t="s">
        <v>125</v>
      </c>
      <c r="D93" s="469">
        <v>44280</v>
      </c>
      <c r="E93" s="297">
        <v>96.95</v>
      </c>
      <c r="F93" s="297">
        <v>96.88333333333334</v>
      </c>
      <c r="G93" s="298">
        <v>96.366666666666674</v>
      </c>
      <c r="H93" s="298">
        <v>95.783333333333331</v>
      </c>
      <c r="I93" s="298">
        <v>95.266666666666666</v>
      </c>
      <c r="J93" s="298">
        <v>97.466666666666683</v>
      </c>
      <c r="K93" s="298">
        <v>97.983333333333363</v>
      </c>
      <c r="L93" s="298">
        <v>98.566666666666691</v>
      </c>
      <c r="M93" s="285">
        <v>97.4</v>
      </c>
      <c r="N93" s="285">
        <v>96.3</v>
      </c>
      <c r="O93" s="300">
        <v>67164500</v>
      </c>
      <c r="P93" s="301">
        <v>-5.8496583143507974E-2</v>
      </c>
    </row>
    <row r="94" spans="1:16" ht="15">
      <c r="A94" s="263">
        <v>84</v>
      </c>
      <c r="B94" s="382" t="s">
        <v>39</v>
      </c>
      <c r="C94" s="468" t="s">
        <v>772</v>
      </c>
      <c r="D94" s="469">
        <v>44280</v>
      </c>
      <c r="E94" s="297">
        <v>1840.4</v>
      </c>
      <c r="F94" s="297">
        <v>1843.1499999999999</v>
      </c>
      <c r="G94" s="298">
        <v>1826.2999999999997</v>
      </c>
      <c r="H94" s="298">
        <v>1812.1999999999998</v>
      </c>
      <c r="I94" s="298">
        <v>1795.3499999999997</v>
      </c>
      <c r="J94" s="298">
        <v>1857.2499999999998</v>
      </c>
      <c r="K94" s="298">
        <v>1874.0999999999997</v>
      </c>
      <c r="L94" s="298">
        <v>1888.1999999999998</v>
      </c>
      <c r="M94" s="285">
        <v>1860</v>
      </c>
      <c r="N94" s="285">
        <v>1829.05</v>
      </c>
      <c r="O94" s="300">
        <v>1912950</v>
      </c>
      <c r="P94" s="301">
        <v>-3.1270572745227126E-2</v>
      </c>
    </row>
    <row r="95" spans="1:16" ht="15">
      <c r="A95" s="263">
        <v>85</v>
      </c>
      <c r="B95" s="362" t="s">
        <v>49</v>
      </c>
      <c r="C95" s="468" t="s">
        <v>126</v>
      </c>
      <c r="D95" s="469">
        <v>44280</v>
      </c>
      <c r="E95" s="297">
        <v>222.9</v>
      </c>
      <c r="F95" s="297">
        <v>224.15</v>
      </c>
      <c r="G95" s="298">
        <v>220.45000000000002</v>
      </c>
      <c r="H95" s="298">
        <v>218</v>
      </c>
      <c r="I95" s="298">
        <v>214.3</v>
      </c>
      <c r="J95" s="298">
        <v>226.60000000000002</v>
      </c>
      <c r="K95" s="298">
        <v>230.3</v>
      </c>
      <c r="L95" s="298">
        <v>232.75000000000003</v>
      </c>
      <c r="M95" s="285">
        <v>227.85</v>
      </c>
      <c r="N95" s="285">
        <v>221.7</v>
      </c>
      <c r="O95" s="300">
        <v>107638400</v>
      </c>
      <c r="P95" s="301">
        <v>-1.7213236385220359E-3</v>
      </c>
    </row>
    <row r="96" spans="1:16" ht="15">
      <c r="A96" s="263">
        <v>86</v>
      </c>
      <c r="B96" s="362" t="s">
        <v>111</v>
      </c>
      <c r="C96" s="468" t="s">
        <v>127</v>
      </c>
      <c r="D96" s="469">
        <v>44280</v>
      </c>
      <c r="E96" s="297">
        <v>315.5</v>
      </c>
      <c r="F96" s="297">
        <v>318.26666666666665</v>
      </c>
      <c r="G96" s="298">
        <v>311.23333333333329</v>
      </c>
      <c r="H96" s="298">
        <v>306.96666666666664</v>
      </c>
      <c r="I96" s="298">
        <v>299.93333333333328</v>
      </c>
      <c r="J96" s="298">
        <v>322.5333333333333</v>
      </c>
      <c r="K96" s="298">
        <v>329.56666666666661</v>
      </c>
      <c r="L96" s="298">
        <v>333.83333333333331</v>
      </c>
      <c r="M96" s="285">
        <v>325.3</v>
      </c>
      <c r="N96" s="285">
        <v>314</v>
      </c>
      <c r="O96" s="300">
        <v>28850000</v>
      </c>
      <c r="P96" s="301">
        <v>-6.5426997245179065E-3</v>
      </c>
    </row>
    <row r="97" spans="1:16" ht="15">
      <c r="A97" s="263">
        <v>87</v>
      </c>
      <c r="B97" s="362" t="s">
        <v>111</v>
      </c>
      <c r="C97" s="468" t="s">
        <v>128</v>
      </c>
      <c r="D97" s="469">
        <v>44280</v>
      </c>
      <c r="E97" s="297">
        <v>442.5</v>
      </c>
      <c r="F97" s="297">
        <v>443.2</v>
      </c>
      <c r="G97" s="298">
        <v>438.9</v>
      </c>
      <c r="H97" s="298">
        <v>435.3</v>
      </c>
      <c r="I97" s="298">
        <v>431</v>
      </c>
      <c r="J97" s="298">
        <v>446.79999999999995</v>
      </c>
      <c r="K97" s="298">
        <v>451.1</v>
      </c>
      <c r="L97" s="298">
        <v>454.69999999999993</v>
      </c>
      <c r="M97" s="285">
        <v>447.5</v>
      </c>
      <c r="N97" s="285">
        <v>439.6</v>
      </c>
      <c r="O97" s="300">
        <v>32283900</v>
      </c>
      <c r="P97" s="301">
        <v>-2.3200718895515074E-2</v>
      </c>
    </row>
    <row r="98" spans="1:16" ht="15">
      <c r="A98" s="263">
        <v>88</v>
      </c>
      <c r="B98" s="362" t="s">
        <v>39</v>
      </c>
      <c r="C98" s="468" t="s">
        <v>129</v>
      </c>
      <c r="D98" s="469">
        <v>44280</v>
      </c>
      <c r="E98" s="297">
        <v>2930.45</v>
      </c>
      <c r="F98" s="297">
        <v>2916.8833333333332</v>
      </c>
      <c r="G98" s="298">
        <v>2885.7666666666664</v>
      </c>
      <c r="H98" s="298">
        <v>2841.083333333333</v>
      </c>
      <c r="I98" s="298">
        <v>2809.9666666666662</v>
      </c>
      <c r="J98" s="298">
        <v>2961.5666666666666</v>
      </c>
      <c r="K98" s="298">
        <v>2992.6833333333334</v>
      </c>
      <c r="L98" s="298">
        <v>3037.3666666666668</v>
      </c>
      <c r="M98" s="285">
        <v>2948</v>
      </c>
      <c r="N98" s="285">
        <v>2872.2</v>
      </c>
      <c r="O98" s="300">
        <v>1293500</v>
      </c>
      <c r="P98" s="301">
        <v>-4.2915279319274878E-2</v>
      </c>
    </row>
    <row r="99" spans="1:16" ht="15">
      <c r="A99" s="263">
        <v>89</v>
      </c>
      <c r="B99" s="362" t="s">
        <v>53</v>
      </c>
      <c r="C99" s="468" t="s">
        <v>131</v>
      </c>
      <c r="D99" s="469">
        <v>44280</v>
      </c>
      <c r="E99" s="297">
        <v>1819.65</v>
      </c>
      <c r="F99" s="297">
        <v>1820.8166666666666</v>
      </c>
      <c r="G99" s="298">
        <v>1801.8333333333333</v>
      </c>
      <c r="H99" s="298">
        <v>1784.0166666666667</v>
      </c>
      <c r="I99" s="298">
        <v>1765.0333333333333</v>
      </c>
      <c r="J99" s="298">
        <v>1838.6333333333332</v>
      </c>
      <c r="K99" s="298">
        <v>1857.6166666666668</v>
      </c>
      <c r="L99" s="298">
        <v>1875.4333333333332</v>
      </c>
      <c r="M99" s="285">
        <v>1839.8</v>
      </c>
      <c r="N99" s="285">
        <v>1803</v>
      </c>
      <c r="O99" s="300">
        <v>13289200</v>
      </c>
      <c r="P99" s="301">
        <v>5.4664931272023112E-2</v>
      </c>
    </row>
    <row r="100" spans="1:16" ht="15">
      <c r="A100" s="263">
        <v>90</v>
      </c>
      <c r="B100" s="362" t="s">
        <v>56</v>
      </c>
      <c r="C100" s="468" t="s">
        <v>132</v>
      </c>
      <c r="D100" s="469">
        <v>44280</v>
      </c>
      <c r="E100" s="297">
        <v>100.75</v>
      </c>
      <c r="F100" s="297">
        <v>100.61666666666667</v>
      </c>
      <c r="G100" s="298">
        <v>99.283333333333346</v>
      </c>
      <c r="H100" s="298">
        <v>97.816666666666677</v>
      </c>
      <c r="I100" s="298">
        <v>96.483333333333348</v>
      </c>
      <c r="J100" s="298">
        <v>102.08333333333334</v>
      </c>
      <c r="K100" s="298">
        <v>103.41666666666666</v>
      </c>
      <c r="L100" s="298">
        <v>104.88333333333334</v>
      </c>
      <c r="M100" s="285">
        <v>101.95</v>
      </c>
      <c r="N100" s="285">
        <v>99.15</v>
      </c>
      <c r="O100" s="300">
        <v>29600908</v>
      </c>
      <c r="P100" s="301">
        <v>-3.4914169333721268E-2</v>
      </c>
    </row>
    <row r="101" spans="1:16" ht="15">
      <c r="A101" s="263">
        <v>91</v>
      </c>
      <c r="B101" s="362" t="s">
        <v>39</v>
      </c>
      <c r="C101" s="468" t="s">
        <v>348</v>
      </c>
      <c r="D101" s="469">
        <v>44280</v>
      </c>
      <c r="E101" s="297">
        <v>2565</v>
      </c>
      <c r="F101" s="297">
        <v>2576.4666666666667</v>
      </c>
      <c r="G101" s="298">
        <v>2537.9333333333334</v>
      </c>
      <c r="H101" s="298">
        <v>2510.8666666666668</v>
      </c>
      <c r="I101" s="298">
        <v>2472.3333333333335</v>
      </c>
      <c r="J101" s="298">
        <v>2603.5333333333333</v>
      </c>
      <c r="K101" s="298">
        <v>2642.0666666666671</v>
      </c>
      <c r="L101" s="298">
        <v>2669.1333333333332</v>
      </c>
      <c r="M101" s="285">
        <v>2615</v>
      </c>
      <c r="N101" s="285">
        <v>2549.4</v>
      </c>
      <c r="O101" s="300">
        <v>216500</v>
      </c>
      <c r="P101" s="301">
        <v>0.14701986754966886</v>
      </c>
    </row>
    <row r="102" spans="1:16" ht="15">
      <c r="A102" s="263">
        <v>92</v>
      </c>
      <c r="B102" s="362" t="s">
        <v>56</v>
      </c>
      <c r="C102" s="468" t="s">
        <v>133</v>
      </c>
      <c r="D102" s="469">
        <v>44280</v>
      </c>
      <c r="E102" s="297">
        <v>419.6</v>
      </c>
      <c r="F102" s="297">
        <v>420.11666666666662</v>
      </c>
      <c r="G102" s="298">
        <v>414.48333333333323</v>
      </c>
      <c r="H102" s="298">
        <v>409.36666666666662</v>
      </c>
      <c r="I102" s="298">
        <v>403.73333333333323</v>
      </c>
      <c r="J102" s="298">
        <v>425.23333333333323</v>
      </c>
      <c r="K102" s="298">
        <v>430.86666666666656</v>
      </c>
      <c r="L102" s="298">
        <v>435.98333333333323</v>
      </c>
      <c r="M102" s="285">
        <v>425.75</v>
      </c>
      <c r="N102" s="285">
        <v>415</v>
      </c>
      <c r="O102" s="300">
        <v>7948000</v>
      </c>
      <c r="P102" s="301">
        <v>-1.5361744301288404E-2</v>
      </c>
    </row>
    <row r="103" spans="1:16" ht="15">
      <c r="A103" s="263">
        <v>93</v>
      </c>
      <c r="B103" s="362" t="s">
        <v>63</v>
      </c>
      <c r="C103" s="468" t="s">
        <v>134</v>
      </c>
      <c r="D103" s="469">
        <v>44280</v>
      </c>
      <c r="E103" s="297">
        <v>1406.75</v>
      </c>
      <c r="F103" s="297">
        <v>1408.2833333333335</v>
      </c>
      <c r="G103" s="298">
        <v>1398.8166666666671</v>
      </c>
      <c r="H103" s="298">
        <v>1390.8833333333334</v>
      </c>
      <c r="I103" s="298">
        <v>1381.416666666667</v>
      </c>
      <c r="J103" s="298">
        <v>1416.2166666666672</v>
      </c>
      <c r="K103" s="298">
        <v>1425.6833333333338</v>
      </c>
      <c r="L103" s="298">
        <v>1433.6166666666672</v>
      </c>
      <c r="M103" s="285">
        <v>1417.75</v>
      </c>
      <c r="N103" s="285">
        <v>1400.35</v>
      </c>
      <c r="O103" s="300">
        <v>13312975</v>
      </c>
      <c r="P103" s="301">
        <v>-1.4849800017019828E-2</v>
      </c>
    </row>
    <row r="104" spans="1:16" ht="15">
      <c r="A104" s="263">
        <v>94</v>
      </c>
      <c r="B104" s="362" t="s">
        <v>106</v>
      </c>
      <c r="C104" s="468" t="s">
        <v>260</v>
      </c>
      <c r="D104" s="469">
        <v>44280</v>
      </c>
      <c r="E104" s="297">
        <v>4047.6</v>
      </c>
      <c r="F104" s="297">
        <v>4075.5166666666664</v>
      </c>
      <c r="G104" s="298">
        <v>4006.8833333333332</v>
      </c>
      <c r="H104" s="298">
        <v>3966.166666666667</v>
      </c>
      <c r="I104" s="298">
        <v>3897.5333333333338</v>
      </c>
      <c r="J104" s="298">
        <v>4116.2333333333327</v>
      </c>
      <c r="K104" s="298">
        <v>4184.8666666666659</v>
      </c>
      <c r="L104" s="298">
        <v>4225.5833333333321</v>
      </c>
      <c r="M104" s="285">
        <v>4144.1499999999996</v>
      </c>
      <c r="N104" s="285">
        <v>4034.8</v>
      </c>
      <c r="O104" s="300">
        <v>256950</v>
      </c>
      <c r="P104" s="301">
        <v>2.2686567164179106E-2</v>
      </c>
    </row>
    <row r="105" spans="1:16" ht="15">
      <c r="A105" s="263">
        <v>95</v>
      </c>
      <c r="B105" s="362" t="s">
        <v>106</v>
      </c>
      <c r="C105" s="468" t="s">
        <v>259</v>
      </c>
      <c r="D105" s="469">
        <v>44280</v>
      </c>
      <c r="E105" s="297">
        <v>2577.6</v>
      </c>
      <c r="F105" s="297">
        <v>2601.9999999999995</v>
      </c>
      <c r="G105" s="298">
        <v>2540.0499999999993</v>
      </c>
      <c r="H105" s="298">
        <v>2502.4999999999995</v>
      </c>
      <c r="I105" s="298">
        <v>2440.5499999999993</v>
      </c>
      <c r="J105" s="298">
        <v>2639.5499999999993</v>
      </c>
      <c r="K105" s="298">
        <v>2701.4999999999991</v>
      </c>
      <c r="L105" s="298">
        <v>2739.0499999999993</v>
      </c>
      <c r="M105" s="285">
        <v>2663.95</v>
      </c>
      <c r="N105" s="285">
        <v>2564.4499999999998</v>
      </c>
      <c r="O105" s="300">
        <v>538400</v>
      </c>
      <c r="P105" s="301">
        <v>-1.2472487160674981E-2</v>
      </c>
    </row>
    <row r="106" spans="1:16" ht="15">
      <c r="A106" s="263">
        <v>96</v>
      </c>
      <c r="B106" s="362" t="s">
        <v>51</v>
      </c>
      <c r="C106" s="468" t="s">
        <v>135</v>
      </c>
      <c r="D106" s="469">
        <v>44280</v>
      </c>
      <c r="E106" s="297">
        <v>1014.9</v>
      </c>
      <c r="F106" s="297">
        <v>1012.9</v>
      </c>
      <c r="G106" s="298">
        <v>1004.8499999999999</v>
      </c>
      <c r="H106" s="298">
        <v>994.8</v>
      </c>
      <c r="I106" s="298">
        <v>986.74999999999989</v>
      </c>
      <c r="J106" s="298">
        <v>1022.9499999999999</v>
      </c>
      <c r="K106" s="298">
        <v>1031</v>
      </c>
      <c r="L106" s="298">
        <v>1041.05</v>
      </c>
      <c r="M106" s="285">
        <v>1020.95</v>
      </c>
      <c r="N106" s="285">
        <v>1002.85</v>
      </c>
      <c r="O106" s="300">
        <v>6579850</v>
      </c>
      <c r="P106" s="301">
        <v>6.2394384505394512E-3</v>
      </c>
    </row>
    <row r="107" spans="1:16" ht="15">
      <c r="A107" s="263">
        <v>97</v>
      </c>
      <c r="B107" s="362" t="s">
        <v>43</v>
      </c>
      <c r="C107" s="468" t="s">
        <v>136</v>
      </c>
      <c r="D107" s="469">
        <v>44280</v>
      </c>
      <c r="E107" s="297">
        <v>847</v>
      </c>
      <c r="F107" s="297">
        <v>852.35</v>
      </c>
      <c r="G107" s="298">
        <v>838.7</v>
      </c>
      <c r="H107" s="298">
        <v>830.4</v>
      </c>
      <c r="I107" s="298">
        <v>816.75</v>
      </c>
      <c r="J107" s="298">
        <v>860.65000000000009</v>
      </c>
      <c r="K107" s="298">
        <v>874.3</v>
      </c>
      <c r="L107" s="298">
        <v>882.60000000000014</v>
      </c>
      <c r="M107" s="285">
        <v>866</v>
      </c>
      <c r="N107" s="285">
        <v>844.05</v>
      </c>
      <c r="O107" s="300">
        <v>7758800</v>
      </c>
      <c r="P107" s="301">
        <v>-7.8768349445041182E-3</v>
      </c>
    </row>
    <row r="108" spans="1:16" ht="15">
      <c r="A108" s="263">
        <v>98</v>
      </c>
      <c r="B108" s="362" t="s">
        <v>56</v>
      </c>
      <c r="C108" s="468" t="s">
        <v>137</v>
      </c>
      <c r="D108" s="469">
        <v>44280</v>
      </c>
      <c r="E108" s="297">
        <v>210.9</v>
      </c>
      <c r="F108" s="297">
        <v>211.16666666666666</v>
      </c>
      <c r="G108" s="298">
        <v>208.23333333333332</v>
      </c>
      <c r="H108" s="298">
        <v>205.56666666666666</v>
      </c>
      <c r="I108" s="298">
        <v>202.63333333333333</v>
      </c>
      <c r="J108" s="298">
        <v>213.83333333333331</v>
      </c>
      <c r="K108" s="298">
        <v>216.76666666666665</v>
      </c>
      <c r="L108" s="298">
        <v>219.43333333333331</v>
      </c>
      <c r="M108" s="285">
        <v>214.1</v>
      </c>
      <c r="N108" s="285">
        <v>208.5</v>
      </c>
      <c r="O108" s="300">
        <v>15440000</v>
      </c>
      <c r="P108" s="301">
        <v>0.10887675955185291</v>
      </c>
    </row>
    <row r="109" spans="1:16" ht="15">
      <c r="A109" s="263">
        <v>99</v>
      </c>
      <c r="B109" s="362" t="s">
        <v>56</v>
      </c>
      <c r="C109" s="468" t="s">
        <v>138</v>
      </c>
      <c r="D109" s="469">
        <v>44280</v>
      </c>
      <c r="E109" s="297">
        <v>157.69999999999999</v>
      </c>
      <c r="F109" s="297">
        <v>157.16666666666666</v>
      </c>
      <c r="G109" s="298">
        <v>155.58333333333331</v>
      </c>
      <c r="H109" s="298">
        <v>153.46666666666667</v>
      </c>
      <c r="I109" s="298">
        <v>151.88333333333333</v>
      </c>
      <c r="J109" s="298">
        <v>159.2833333333333</v>
      </c>
      <c r="K109" s="298">
        <v>160.86666666666662</v>
      </c>
      <c r="L109" s="298">
        <v>162.98333333333329</v>
      </c>
      <c r="M109" s="285">
        <v>158.75</v>
      </c>
      <c r="N109" s="285">
        <v>155.05000000000001</v>
      </c>
      <c r="O109" s="300">
        <v>21060000</v>
      </c>
      <c r="P109" s="301">
        <v>-8.7545890991245403E-3</v>
      </c>
    </row>
    <row r="110" spans="1:16" ht="15">
      <c r="A110" s="263">
        <v>100</v>
      </c>
      <c r="B110" s="362" t="s">
        <v>49</v>
      </c>
      <c r="C110" s="468" t="s">
        <v>139</v>
      </c>
      <c r="D110" s="469">
        <v>44280</v>
      </c>
      <c r="E110" s="297">
        <v>400.25</v>
      </c>
      <c r="F110" s="297">
        <v>400.81666666666661</v>
      </c>
      <c r="G110" s="298">
        <v>398.8333333333332</v>
      </c>
      <c r="H110" s="298">
        <v>397.41666666666657</v>
      </c>
      <c r="I110" s="298">
        <v>395.43333333333317</v>
      </c>
      <c r="J110" s="298">
        <v>402.23333333333323</v>
      </c>
      <c r="K110" s="298">
        <v>404.21666666666658</v>
      </c>
      <c r="L110" s="298">
        <v>405.63333333333327</v>
      </c>
      <c r="M110" s="285">
        <v>402.8</v>
      </c>
      <c r="N110" s="285">
        <v>399.4</v>
      </c>
      <c r="O110" s="300">
        <v>7984000</v>
      </c>
      <c r="P110" s="301">
        <v>9.1001011122345803E-3</v>
      </c>
    </row>
    <row r="111" spans="1:16" ht="15">
      <c r="A111" s="263">
        <v>101</v>
      </c>
      <c r="B111" s="362" t="s">
        <v>43</v>
      </c>
      <c r="C111" s="468" t="s">
        <v>140</v>
      </c>
      <c r="D111" s="469">
        <v>44280</v>
      </c>
      <c r="E111" s="297">
        <v>7195.2</v>
      </c>
      <c r="F111" s="297">
        <v>7185.5</v>
      </c>
      <c r="G111" s="298">
        <v>7135</v>
      </c>
      <c r="H111" s="298">
        <v>7074.8</v>
      </c>
      <c r="I111" s="298">
        <v>7024.3</v>
      </c>
      <c r="J111" s="298">
        <v>7245.7</v>
      </c>
      <c r="K111" s="298">
        <v>7296.2</v>
      </c>
      <c r="L111" s="298">
        <v>7356.4</v>
      </c>
      <c r="M111" s="285">
        <v>7236</v>
      </c>
      <c r="N111" s="285">
        <v>7125.3</v>
      </c>
      <c r="O111" s="300">
        <v>2117800</v>
      </c>
      <c r="P111" s="301">
        <v>-5.837890711840292E-2</v>
      </c>
    </row>
    <row r="112" spans="1:16" ht="15">
      <c r="A112" s="263">
        <v>102</v>
      </c>
      <c r="B112" s="362" t="s">
        <v>49</v>
      </c>
      <c r="C112" s="468" t="s">
        <v>141</v>
      </c>
      <c r="D112" s="469">
        <v>44280</v>
      </c>
      <c r="E112" s="297">
        <v>555.45000000000005</v>
      </c>
      <c r="F112" s="297">
        <v>552.44999999999993</v>
      </c>
      <c r="G112" s="298">
        <v>545.49999999999989</v>
      </c>
      <c r="H112" s="298">
        <v>535.54999999999995</v>
      </c>
      <c r="I112" s="298">
        <v>528.59999999999991</v>
      </c>
      <c r="J112" s="298">
        <v>562.39999999999986</v>
      </c>
      <c r="K112" s="298">
        <v>569.34999999999991</v>
      </c>
      <c r="L112" s="298">
        <v>579.29999999999984</v>
      </c>
      <c r="M112" s="285">
        <v>559.4</v>
      </c>
      <c r="N112" s="285">
        <v>542.5</v>
      </c>
      <c r="O112" s="300">
        <v>14092500</v>
      </c>
      <c r="P112" s="301">
        <v>9.8530992475815114E-3</v>
      </c>
    </row>
    <row r="113" spans="1:16" ht="15">
      <c r="A113" s="263">
        <v>103</v>
      </c>
      <c r="B113" s="362" t="s">
        <v>56</v>
      </c>
      <c r="C113" s="468" t="s">
        <v>142</v>
      </c>
      <c r="D113" s="469">
        <v>44280</v>
      </c>
      <c r="E113" s="297">
        <v>870.25</v>
      </c>
      <c r="F113" s="297">
        <v>861.41666666666663</v>
      </c>
      <c r="G113" s="298">
        <v>846.43333333333328</v>
      </c>
      <c r="H113" s="298">
        <v>822.61666666666667</v>
      </c>
      <c r="I113" s="298">
        <v>807.63333333333333</v>
      </c>
      <c r="J113" s="298">
        <v>885.23333333333323</v>
      </c>
      <c r="K113" s="298">
        <v>900.21666666666658</v>
      </c>
      <c r="L113" s="298">
        <v>924.03333333333319</v>
      </c>
      <c r="M113" s="285">
        <v>876.4</v>
      </c>
      <c r="N113" s="285">
        <v>837.6</v>
      </c>
      <c r="O113" s="300">
        <v>2377700</v>
      </c>
      <c r="P113" s="301">
        <v>1.385809312638581E-2</v>
      </c>
    </row>
    <row r="114" spans="1:16" ht="15">
      <c r="A114" s="263">
        <v>104</v>
      </c>
      <c r="B114" s="362" t="s">
        <v>72</v>
      </c>
      <c r="C114" s="468" t="s">
        <v>143</v>
      </c>
      <c r="D114" s="469">
        <v>44280</v>
      </c>
      <c r="E114" s="297">
        <v>1159.25</v>
      </c>
      <c r="F114" s="297">
        <v>1151.4166666666667</v>
      </c>
      <c r="G114" s="298">
        <v>1136.8833333333334</v>
      </c>
      <c r="H114" s="298">
        <v>1114.5166666666667</v>
      </c>
      <c r="I114" s="298">
        <v>1099.9833333333333</v>
      </c>
      <c r="J114" s="298">
        <v>1173.7833333333335</v>
      </c>
      <c r="K114" s="298">
        <v>1188.3166666666668</v>
      </c>
      <c r="L114" s="298">
        <v>1210.6833333333336</v>
      </c>
      <c r="M114" s="285">
        <v>1165.95</v>
      </c>
      <c r="N114" s="285">
        <v>1129.05</v>
      </c>
      <c r="O114" s="300">
        <v>1191000</v>
      </c>
      <c r="P114" s="301">
        <v>3.3854166666666664E-2</v>
      </c>
    </row>
    <row r="115" spans="1:16" ht="15">
      <c r="A115" s="263">
        <v>105</v>
      </c>
      <c r="B115" s="362" t="s">
        <v>106</v>
      </c>
      <c r="C115" s="468" t="s">
        <v>144</v>
      </c>
      <c r="D115" s="469">
        <v>44280</v>
      </c>
      <c r="E115" s="297">
        <v>2011.4</v>
      </c>
      <c r="F115" s="297">
        <v>2015.8</v>
      </c>
      <c r="G115" s="298">
        <v>1995.6</v>
      </c>
      <c r="H115" s="298">
        <v>1979.8</v>
      </c>
      <c r="I115" s="298">
        <v>1959.6</v>
      </c>
      <c r="J115" s="298">
        <v>2031.6</v>
      </c>
      <c r="K115" s="298">
        <v>2051.8000000000002</v>
      </c>
      <c r="L115" s="298">
        <v>2067.6</v>
      </c>
      <c r="M115" s="285">
        <v>2036</v>
      </c>
      <c r="N115" s="285">
        <v>2000</v>
      </c>
      <c r="O115" s="300">
        <v>1718400</v>
      </c>
      <c r="P115" s="301">
        <v>3.0215827338129497E-2</v>
      </c>
    </row>
    <row r="116" spans="1:16" ht="15">
      <c r="A116" s="263">
        <v>106</v>
      </c>
      <c r="B116" s="362" t="s">
        <v>43</v>
      </c>
      <c r="C116" s="468" t="s">
        <v>145</v>
      </c>
      <c r="D116" s="469">
        <v>44280</v>
      </c>
      <c r="E116" s="297">
        <v>211.55</v>
      </c>
      <c r="F116" s="297">
        <v>209.78333333333333</v>
      </c>
      <c r="G116" s="298">
        <v>205.86666666666667</v>
      </c>
      <c r="H116" s="298">
        <v>200.18333333333334</v>
      </c>
      <c r="I116" s="298">
        <v>196.26666666666668</v>
      </c>
      <c r="J116" s="298">
        <v>215.46666666666667</v>
      </c>
      <c r="K116" s="298">
        <v>219.38333333333335</v>
      </c>
      <c r="L116" s="298">
        <v>225.06666666666666</v>
      </c>
      <c r="M116" s="285">
        <v>213.7</v>
      </c>
      <c r="N116" s="285">
        <v>204.1</v>
      </c>
      <c r="O116" s="300">
        <v>31920000</v>
      </c>
      <c r="P116" s="301">
        <v>8.5972850678733032E-2</v>
      </c>
    </row>
    <row r="117" spans="1:16" ht="15">
      <c r="A117" s="263">
        <v>107</v>
      </c>
      <c r="B117" s="362" t="s">
        <v>106</v>
      </c>
      <c r="C117" s="468" t="s">
        <v>262</v>
      </c>
      <c r="D117" s="469">
        <v>44280</v>
      </c>
      <c r="E117" s="297">
        <v>1681.45</v>
      </c>
      <c r="F117" s="297">
        <v>1686.9333333333334</v>
      </c>
      <c r="G117" s="298">
        <v>1664.4666666666667</v>
      </c>
      <c r="H117" s="298">
        <v>1647.4833333333333</v>
      </c>
      <c r="I117" s="298">
        <v>1625.0166666666667</v>
      </c>
      <c r="J117" s="298">
        <v>1703.9166666666667</v>
      </c>
      <c r="K117" s="298">
        <v>1726.3833333333334</v>
      </c>
      <c r="L117" s="298">
        <v>1743.3666666666668</v>
      </c>
      <c r="M117" s="285">
        <v>1709.4</v>
      </c>
      <c r="N117" s="285">
        <v>1669.95</v>
      </c>
      <c r="O117" s="300">
        <v>399750</v>
      </c>
      <c r="P117" s="301">
        <v>-6.462035541195477E-3</v>
      </c>
    </row>
    <row r="118" spans="1:16" ht="15">
      <c r="A118" s="263">
        <v>108</v>
      </c>
      <c r="B118" s="362" t="s">
        <v>43</v>
      </c>
      <c r="C118" s="468" t="s">
        <v>146</v>
      </c>
      <c r="D118" s="469">
        <v>44280</v>
      </c>
      <c r="E118" s="297">
        <v>84779.45</v>
      </c>
      <c r="F118" s="297">
        <v>84628.283333333326</v>
      </c>
      <c r="G118" s="298">
        <v>84031.116666666654</v>
      </c>
      <c r="H118" s="298">
        <v>83282.783333333326</v>
      </c>
      <c r="I118" s="298">
        <v>82685.616666666654</v>
      </c>
      <c r="J118" s="298">
        <v>85376.616666666654</v>
      </c>
      <c r="K118" s="298">
        <v>85973.78333333334</v>
      </c>
      <c r="L118" s="298">
        <v>86722.116666666654</v>
      </c>
      <c r="M118" s="285">
        <v>85225.45</v>
      </c>
      <c r="N118" s="285">
        <v>83879.95</v>
      </c>
      <c r="O118" s="300">
        <v>47780</v>
      </c>
      <c r="P118" s="301">
        <v>-3.5526846992329428E-2</v>
      </c>
    </row>
    <row r="119" spans="1:16" ht="15">
      <c r="A119" s="263">
        <v>109</v>
      </c>
      <c r="B119" s="362" t="s">
        <v>56</v>
      </c>
      <c r="C119" s="468" t="s">
        <v>147</v>
      </c>
      <c r="D119" s="469">
        <v>44280</v>
      </c>
      <c r="E119" s="297">
        <v>1240.2</v>
      </c>
      <c r="F119" s="297">
        <v>1238.5333333333333</v>
      </c>
      <c r="G119" s="298">
        <v>1227.0666666666666</v>
      </c>
      <c r="H119" s="298">
        <v>1213.9333333333334</v>
      </c>
      <c r="I119" s="298">
        <v>1202.4666666666667</v>
      </c>
      <c r="J119" s="298">
        <v>1251.6666666666665</v>
      </c>
      <c r="K119" s="298">
        <v>1263.1333333333332</v>
      </c>
      <c r="L119" s="298">
        <v>1276.2666666666664</v>
      </c>
      <c r="M119" s="285">
        <v>1250</v>
      </c>
      <c r="N119" s="285">
        <v>1225.4000000000001</v>
      </c>
      <c r="O119" s="300">
        <v>3423000</v>
      </c>
      <c r="P119" s="301">
        <v>-1.2121212121212121E-2</v>
      </c>
    </row>
    <row r="120" spans="1:16" ht="15">
      <c r="A120" s="263">
        <v>110</v>
      </c>
      <c r="B120" s="362" t="s">
        <v>39</v>
      </c>
      <c r="C120" s="468" t="s">
        <v>790</v>
      </c>
      <c r="D120" s="469">
        <v>44280</v>
      </c>
      <c r="E120" s="297">
        <v>340.35</v>
      </c>
      <c r="F120" s="297">
        <v>339.13333333333338</v>
      </c>
      <c r="G120" s="298">
        <v>336.46666666666675</v>
      </c>
      <c r="H120" s="298">
        <v>332.58333333333337</v>
      </c>
      <c r="I120" s="298">
        <v>329.91666666666674</v>
      </c>
      <c r="J120" s="298">
        <v>343.01666666666677</v>
      </c>
      <c r="K120" s="298">
        <v>345.68333333333339</v>
      </c>
      <c r="L120" s="298">
        <v>349.56666666666678</v>
      </c>
      <c r="M120" s="285">
        <v>341.8</v>
      </c>
      <c r="N120" s="285">
        <v>335.25</v>
      </c>
      <c r="O120" s="300">
        <v>1216000</v>
      </c>
      <c r="P120" s="301">
        <v>-8.2125603864734303E-2</v>
      </c>
    </row>
    <row r="121" spans="1:16" ht="15">
      <c r="A121" s="263">
        <v>111</v>
      </c>
      <c r="B121" s="362" t="s">
        <v>111</v>
      </c>
      <c r="C121" s="468" t="s">
        <v>148</v>
      </c>
      <c r="D121" s="469">
        <v>44280</v>
      </c>
      <c r="E121" s="297">
        <v>54.85</v>
      </c>
      <c r="F121" s="297">
        <v>54.933333333333337</v>
      </c>
      <c r="G121" s="298">
        <v>53.866666666666674</v>
      </c>
      <c r="H121" s="298">
        <v>52.88333333333334</v>
      </c>
      <c r="I121" s="298">
        <v>51.816666666666677</v>
      </c>
      <c r="J121" s="298">
        <v>55.916666666666671</v>
      </c>
      <c r="K121" s="298">
        <v>56.983333333333334</v>
      </c>
      <c r="L121" s="298">
        <v>57.966666666666669</v>
      </c>
      <c r="M121" s="285">
        <v>56</v>
      </c>
      <c r="N121" s="285">
        <v>53.95</v>
      </c>
      <c r="O121" s="300">
        <v>73474000</v>
      </c>
      <c r="P121" s="301">
        <v>3.0765561650369665E-2</v>
      </c>
    </row>
    <row r="122" spans="1:16" ht="15">
      <c r="A122" s="263">
        <v>112</v>
      </c>
      <c r="B122" s="362" t="s">
        <v>39</v>
      </c>
      <c r="C122" s="468" t="s">
        <v>256</v>
      </c>
      <c r="D122" s="469">
        <v>44280</v>
      </c>
      <c r="E122" s="297">
        <v>4763.3</v>
      </c>
      <c r="F122" s="297">
        <v>4757.416666666667</v>
      </c>
      <c r="G122" s="298">
        <v>4684.8333333333339</v>
      </c>
      <c r="H122" s="298">
        <v>4606.3666666666668</v>
      </c>
      <c r="I122" s="298">
        <v>4533.7833333333338</v>
      </c>
      <c r="J122" s="298">
        <v>4835.8833333333341</v>
      </c>
      <c r="K122" s="298">
        <v>4908.4666666666681</v>
      </c>
      <c r="L122" s="298">
        <v>4986.9333333333343</v>
      </c>
      <c r="M122" s="285">
        <v>4830</v>
      </c>
      <c r="N122" s="285">
        <v>4678.95</v>
      </c>
      <c r="O122" s="300">
        <v>830250</v>
      </c>
      <c r="P122" s="301">
        <v>-5.6534090909090909E-2</v>
      </c>
    </row>
    <row r="123" spans="1:16" ht="15">
      <c r="A123" s="263">
        <v>113</v>
      </c>
      <c r="B123" s="362" t="s">
        <v>854</v>
      </c>
      <c r="C123" s="468" t="s">
        <v>450</v>
      </c>
      <c r="D123" s="469">
        <v>44280</v>
      </c>
      <c r="E123" s="297">
        <v>2549.85</v>
      </c>
      <c r="F123" s="297">
        <v>2559.15</v>
      </c>
      <c r="G123" s="298">
        <v>2535.9500000000003</v>
      </c>
      <c r="H123" s="298">
        <v>2522.0500000000002</v>
      </c>
      <c r="I123" s="298">
        <v>2498.8500000000004</v>
      </c>
      <c r="J123" s="298">
        <v>2573.0500000000002</v>
      </c>
      <c r="K123" s="298">
        <v>2596.25</v>
      </c>
      <c r="L123" s="298">
        <v>2610.15</v>
      </c>
      <c r="M123" s="285">
        <v>2582.35</v>
      </c>
      <c r="N123" s="285">
        <v>2545.25</v>
      </c>
      <c r="O123" s="300">
        <v>172350</v>
      </c>
      <c r="P123" s="301">
        <v>-5.1980198019801978E-2</v>
      </c>
    </row>
    <row r="124" spans="1:16" ht="15">
      <c r="A124" s="263">
        <v>114</v>
      </c>
      <c r="B124" s="362" t="s">
        <v>49</v>
      </c>
      <c r="C124" s="468" t="s">
        <v>151</v>
      </c>
      <c r="D124" s="469">
        <v>44280</v>
      </c>
      <c r="E124" s="297">
        <v>16690.849999999999</v>
      </c>
      <c r="F124" s="297">
        <v>16662.8</v>
      </c>
      <c r="G124" s="298">
        <v>16554.699999999997</v>
      </c>
      <c r="H124" s="298">
        <v>16418.55</v>
      </c>
      <c r="I124" s="298">
        <v>16310.449999999997</v>
      </c>
      <c r="J124" s="298">
        <v>16798.949999999997</v>
      </c>
      <c r="K124" s="298">
        <v>16907.049999999996</v>
      </c>
      <c r="L124" s="298">
        <v>17043.199999999997</v>
      </c>
      <c r="M124" s="285">
        <v>16770.900000000001</v>
      </c>
      <c r="N124" s="285">
        <v>16526.650000000001</v>
      </c>
      <c r="O124" s="300">
        <v>312800</v>
      </c>
      <c r="P124" s="301">
        <v>-3.2926263719276552E-2</v>
      </c>
    </row>
    <row r="125" spans="1:16" ht="15">
      <c r="A125" s="263">
        <v>115</v>
      </c>
      <c r="B125" s="362" t="s">
        <v>111</v>
      </c>
      <c r="C125" s="468" t="s">
        <v>152</v>
      </c>
      <c r="D125" s="469">
        <v>44280</v>
      </c>
      <c r="E125" s="297">
        <v>132.15</v>
      </c>
      <c r="F125" s="297">
        <v>131.18333333333334</v>
      </c>
      <c r="G125" s="298">
        <v>129.16666666666669</v>
      </c>
      <c r="H125" s="298">
        <v>126.18333333333334</v>
      </c>
      <c r="I125" s="298">
        <v>124.16666666666669</v>
      </c>
      <c r="J125" s="298">
        <v>134.16666666666669</v>
      </c>
      <c r="K125" s="298">
        <v>136.18333333333334</v>
      </c>
      <c r="L125" s="298">
        <v>139.16666666666669</v>
      </c>
      <c r="M125" s="285">
        <v>133.19999999999999</v>
      </c>
      <c r="N125" s="285">
        <v>128.19999999999999</v>
      </c>
      <c r="O125" s="300">
        <v>42437800</v>
      </c>
      <c r="P125" s="301">
        <v>-4.6515128706909527E-2</v>
      </c>
    </row>
    <row r="126" spans="1:16" ht="15">
      <c r="A126" s="263">
        <v>116</v>
      </c>
      <c r="B126" s="362" t="s">
        <v>42</v>
      </c>
      <c r="C126" s="468" t="s">
        <v>153</v>
      </c>
      <c r="D126" s="469">
        <v>44280</v>
      </c>
      <c r="E126" s="297">
        <v>108.9</v>
      </c>
      <c r="F126" s="297">
        <v>109.06666666666666</v>
      </c>
      <c r="G126" s="298">
        <v>108.03333333333333</v>
      </c>
      <c r="H126" s="298">
        <v>107.16666666666667</v>
      </c>
      <c r="I126" s="298">
        <v>106.13333333333334</v>
      </c>
      <c r="J126" s="298">
        <v>109.93333333333332</v>
      </c>
      <c r="K126" s="298">
        <v>110.96666666666665</v>
      </c>
      <c r="L126" s="298">
        <v>111.83333333333331</v>
      </c>
      <c r="M126" s="285">
        <v>110.1</v>
      </c>
      <c r="N126" s="285">
        <v>108.2</v>
      </c>
      <c r="O126" s="300">
        <v>76380000</v>
      </c>
      <c r="P126" s="301">
        <v>-1.7595307917888565E-2</v>
      </c>
    </row>
    <row r="127" spans="1:16" ht="15">
      <c r="A127" s="263">
        <v>117</v>
      </c>
      <c r="B127" s="362" t="s">
        <v>72</v>
      </c>
      <c r="C127" s="468" t="s">
        <v>155</v>
      </c>
      <c r="D127" s="469">
        <v>44280</v>
      </c>
      <c r="E127" s="297">
        <v>107.4</v>
      </c>
      <c r="F127" s="297">
        <v>108.28333333333335</v>
      </c>
      <c r="G127" s="298">
        <v>106.11666666666669</v>
      </c>
      <c r="H127" s="298">
        <v>104.83333333333334</v>
      </c>
      <c r="I127" s="298">
        <v>102.66666666666669</v>
      </c>
      <c r="J127" s="298">
        <v>109.56666666666669</v>
      </c>
      <c r="K127" s="298">
        <v>111.73333333333335</v>
      </c>
      <c r="L127" s="298">
        <v>113.01666666666669</v>
      </c>
      <c r="M127" s="285">
        <v>110.45</v>
      </c>
      <c r="N127" s="285">
        <v>107</v>
      </c>
      <c r="O127" s="300">
        <v>43828400</v>
      </c>
      <c r="P127" s="301">
        <v>9.2198581560283682E-3</v>
      </c>
    </row>
    <row r="128" spans="1:16" ht="15">
      <c r="A128" s="263">
        <v>118</v>
      </c>
      <c r="B128" s="362" t="s">
        <v>78</v>
      </c>
      <c r="C128" s="468" t="s">
        <v>156</v>
      </c>
      <c r="D128" s="469">
        <v>44280</v>
      </c>
      <c r="E128" s="297">
        <v>30824.799999999999</v>
      </c>
      <c r="F128" s="297">
        <v>30432.616666666669</v>
      </c>
      <c r="G128" s="298">
        <v>29942.233333333337</v>
      </c>
      <c r="H128" s="298">
        <v>29059.666666666668</v>
      </c>
      <c r="I128" s="298">
        <v>28569.283333333336</v>
      </c>
      <c r="J128" s="298">
        <v>31315.183333333338</v>
      </c>
      <c r="K128" s="298">
        <v>31805.566666666669</v>
      </c>
      <c r="L128" s="298">
        <v>32688.133333333339</v>
      </c>
      <c r="M128" s="285">
        <v>30923</v>
      </c>
      <c r="N128" s="285">
        <v>29550.05</v>
      </c>
      <c r="O128" s="300">
        <v>54540</v>
      </c>
      <c r="P128" s="301">
        <v>-0.13879677877783042</v>
      </c>
    </row>
    <row r="129" spans="1:16" ht="15">
      <c r="A129" s="263">
        <v>119</v>
      </c>
      <c r="B129" s="382" t="s">
        <v>51</v>
      </c>
      <c r="C129" s="468" t="s">
        <v>157</v>
      </c>
      <c r="D129" s="469">
        <v>44280</v>
      </c>
      <c r="E129" s="297">
        <v>1914.05</v>
      </c>
      <c r="F129" s="297">
        <v>1916.6333333333332</v>
      </c>
      <c r="G129" s="298">
        <v>1890.4166666666665</v>
      </c>
      <c r="H129" s="298">
        <v>1866.7833333333333</v>
      </c>
      <c r="I129" s="298">
        <v>1840.5666666666666</v>
      </c>
      <c r="J129" s="298">
        <v>1940.2666666666664</v>
      </c>
      <c r="K129" s="298">
        <v>1966.4833333333331</v>
      </c>
      <c r="L129" s="298">
        <v>1990.1166666666663</v>
      </c>
      <c r="M129" s="285">
        <v>1942.85</v>
      </c>
      <c r="N129" s="285">
        <v>1893</v>
      </c>
      <c r="O129" s="300">
        <v>3072850</v>
      </c>
      <c r="P129" s="301">
        <v>2.1949881104810682E-2</v>
      </c>
    </row>
    <row r="130" spans="1:16" ht="15">
      <c r="A130" s="263">
        <v>120</v>
      </c>
      <c r="B130" s="362" t="s">
        <v>72</v>
      </c>
      <c r="C130" s="468" t="s">
        <v>158</v>
      </c>
      <c r="D130" s="469">
        <v>44280</v>
      </c>
      <c r="E130" s="297">
        <v>229.95</v>
      </c>
      <c r="F130" s="297">
        <v>229.81666666666669</v>
      </c>
      <c r="G130" s="298">
        <v>228.43333333333339</v>
      </c>
      <c r="H130" s="298">
        <v>226.91666666666671</v>
      </c>
      <c r="I130" s="298">
        <v>225.53333333333342</v>
      </c>
      <c r="J130" s="298">
        <v>231.33333333333337</v>
      </c>
      <c r="K130" s="298">
        <v>232.71666666666664</v>
      </c>
      <c r="L130" s="298">
        <v>234.23333333333335</v>
      </c>
      <c r="M130" s="285">
        <v>231.2</v>
      </c>
      <c r="N130" s="285">
        <v>228.3</v>
      </c>
      <c r="O130" s="300">
        <v>19104000</v>
      </c>
      <c r="P130" s="301">
        <v>-3.1777406112209215E-2</v>
      </c>
    </row>
    <row r="131" spans="1:16" ht="15">
      <c r="A131" s="263">
        <v>121</v>
      </c>
      <c r="B131" s="362" t="s">
        <v>56</v>
      </c>
      <c r="C131" s="468" t="s">
        <v>159</v>
      </c>
      <c r="D131" s="469">
        <v>44280</v>
      </c>
      <c r="E131" s="297">
        <v>120.85</v>
      </c>
      <c r="F131" s="297">
        <v>120.66666666666667</v>
      </c>
      <c r="G131" s="298">
        <v>118.48333333333335</v>
      </c>
      <c r="H131" s="298">
        <v>116.11666666666667</v>
      </c>
      <c r="I131" s="298">
        <v>113.93333333333335</v>
      </c>
      <c r="J131" s="298">
        <v>123.03333333333335</v>
      </c>
      <c r="K131" s="298">
        <v>125.21666666666665</v>
      </c>
      <c r="L131" s="298">
        <v>127.58333333333334</v>
      </c>
      <c r="M131" s="285">
        <v>122.85</v>
      </c>
      <c r="N131" s="285">
        <v>118.3</v>
      </c>
      <c r="O131" s="300">
        <v>35867000</v>
      </c>
      <c r="P131" s="301">
        <v>4.9337928532559402E-2</v>
      </c>
    </row>
    <row r="132" spans="1:16" ht="15">
      <c r="A132" s="263">
        <v>122</v>
      </c>
      <c r="B132" s="362" t="s">
        <v>51</v>
      </c>
      <c r="C132" s="468" t="s">
        <v>269</v>
      </c>
      <c r="D132" s="469">
        <v>44280</v>
      </c>
      <c r="E132" s="297">
        <v>4516.05</v>
      </c>
      <c r="F132" s="297">
        <v>4494.666666666667</v>
      </c>
      <c r="G132" s="298">
        <v>4444.3333333333339</v>
      </c>
      <c r="H132" s="298">
        <v>4372.6166666666668</v>
      </c>
      <c r="I132" s="298">
        <v>4322.2833333333338</v>
      </c>
      <c r="J132" s="298">
        <v>4566.3833333333341</v>
      </c>
      <c r="K132" s="298">
        <v>4616.7166666666681</v>
      </c>
      <c r="L132" s="298">
        <v>4688.4333333333343</v>
      </c>
      <c r="M132" s="285">
        <v>4545</v>
      </c>
      <c r="N132" s="285">
        <v>4422.95</v>
      </c>
      <c r="O132" s="300">
        <v>46250</v>
      </c>
      <c r="P132" s="301">
        <v>-3.3942558746736295E-2</v>
      </c>
    </row>
    <row r="133" spans="1:16" ht="15">
      <c r="A133" s="263">
        <v>123</v>
      </c>
      <c r="B133" s="362" t="s">
        <v>49</v>
      </c>
      <c r="C133" s="468" t="s">
        <v>160</v>
      </c>
      <c r="D133" s="469">
        <v>44280</v>
      </c>
      <c r="E133" s="297">
        <v>1793.1</v>
      </c>
      <c r="F133" s="297">
        <v>1787.4666666666665</v>
      </c>
      <c r="G133" s="298">
        <v>1762.7333333333329</v>
      </c>
      <c r="H133" s="298">
        <v>1732.3666666666663</v>
      </c>
      <c r="I133" s="298">
        <v>1707.6333333333328</v>
      </c>
      <c r="J133" s="298">
        <v>1817.833333333333</v>
      </c>
      <c r="K133" s="298">
        <v>1842.5666666666666</v>
      </c>
      <c r="L133" s="298">
        <v>1872.9333333333332</v>
      </c>
      <c r="M133" s="285">
        <v>1812.2</v>
      </c>
      <c r="N133" s="285">
        <v>1757.1</v>
      </c>
      <c r="O133" s="300">
        <v>1918000</v>
      </c>
      <c r="P133" s="301">
        <v>1.0803689064558629E-2</v>
      </c>
    </row>
    <row r="134" spans="1:16" ht="15">
      <c r="A134" s="263">
        <v>124</v>
      </c>
      <c r="B134" s="362" t="s">
        <v>854</v>
      </c>
      <c r="C134" s="468" t="s">
        <v>267</v>
      </c>
      <c r="D134" s="469">
        <v>44280</v>
      </c>
      <c r="E134" s="297">
        <v>2305.9499999999998</v>
      </c>
      <c r="F134" s="297">
        <v>2309.7666666666664</v>
      </c>
      <c r="G134" s="298">
        <v>2289.083333333333</v>
      </c>
      <c r="H134" s="298">
        <v>2272.2166666666667</v>
      </c>
      <c r="I134" s="298">
        <v>2251.5333333333333</v>
      </c>
      <c r="J134" s="298">
        <v>2326.6333333333328</v>
      </c>
      <c r="K134" s="298">
        <v>2347.3166666666662</v>
      </c>
      <c r="L134" s="298">
        <v>2364.1833333333325</v>
      </c>
      <c r="M134" s="285">
        <v>2330.4499999999998</v>
      </c>
      <c r="N134" s="285">
        <v>2292.9</v>
      </c>
      <c r="O134" s="300">
        <v>309750</v>
      </c>
      <c r="P134" s="301">
        <v>-4.1021671826625389E-2</v>
      </c>
    </row>
    <row r="135" spans="1:16" ht="15">
      <c r="A135" s="263">
        <v>125</v>
      </c>
      <c r="B135" s="362" t="s">
        <v>53</v>
      </c>
      <c r="C135" s="468" t="s">
        <v>161</v>
      </c>
      <c r="D135" s="469">
        <v>44280</v>
      </c>
      <c r="E135" s="297">
        <v>38.75</v>
      </c>
      <c r="F135" s="297">
        <v>38.6</v>
      </c>
      <c r="G135" s="298">
        <v>38</v>
      </c>
      <c r="H135" s="298">
        <v>37.25</v>
      </c>
      <c r="I135" s="298">
        <v>36.65</v>
      </c>
      <c r="J135" s="298">
        <v>39.35</v>
      </c>
      <c r="K135" s="298">
        <v>39.95000000000001</v>
      </c>
      <c r="L135" s="298">
        <v>40.700000000000003</v>
      </c>
      <c r="M135" s="285">
        <v>39.200000000000003</v>
      </c>
      <c r="N135" s="285">
        <v>37.85</v>
      </c>
      <c r="O135" s="300">
        <v>227664000</v>
      </c>
      <c r="P135" s="301">
        <v>-4.4328027402780579E-2</v>
      </c>
    </row>
    <row r="136" spans="1:16" ht="15">
      <c r="A136" s="263">
        <v>126</v>
      </c>
      <c r="B136" s="362" t="s">
        <v>42</v>
      </c>
      <c r="C136" s="468" t="s">
        <v>162</v>
      </c>
      <c r="D136" s="469">
        <v>44280</v>
      </c>
      <c r="E136" s="297">
        <v>219.85</v>
      </c>
      <c r="F136" s="297">
        <v>221.15</v>
      </c>
      <c r="G136" s="298">
        <v>217.95000000000002</v>
      </c>
      <c r="H136" s="298">
        <v>216.05</v>
      </c>
      <c r="I136" s="298">
        <v>212.85000000000002</v>
      </c>
      <c r="J136" s="298">
        <v>223.05</v>
      </c>
      <c r="K136" s="298">
        <v>226.25</v>
      </c>
      <c r="L136" s="298">
        <v>228.15</v>
      </c>
      <c r="M136" s="285">
        <v>224.35</v>
      </c>
      <c r="N136" s="285">
        <v>219.25</v>
      </c>
      <c r="O136" s="300">
        <v>16300000</v>
      </c>
      <c r="P136" s="301">
        <v>0.16795643450845515</v>
      </c>
    </row>
    <row r="137" spans="1:16" ht="15">
      <c r="A137" s="263">
        <v>127</v>
      </c>
      <c r="B137" s="362" t="s">
        <v>88</v>
      </c>
      <c r="C137" s="468" t="s">
        <v>163</v>
      </c>
      <c r="D137" s="469">
        <v>44280</v>
      </c>
      <c r="E137" s="297">
        <v>1324.85</v>
      </c>
      <c r="F137" s="297">
        <v>1323.6666666666667</v>
      </c>
      <c r="G137" s="298">
        <v>1311.6333333333334</v>
      </c>
      <c r="H137" s="298">
        <v>1298.4166666666667</v>
      </c>
      <c r="I137" s="298">
        <v>1286.3833333333334</v>
      </c>
      <c r="J137" s="298">
        <v>1336.8833333333334</v>
      </c>
      <c r="K137" s="298">
        <v>1348.9166666666667</v>
      </c>
      <c r="L137" s="298">
        <v>1362.1333333333334</v>
      </c>
      <c r="M137" s="285">
        <v>1335.7</v>
      </c>
      <c r="N137" s="285">
        <v>1310.45</v>
      </c>
      <c r="O137" s="300">
        <v>1590149</v>
      </c>
      <c r="P137" s="301">
        <v>-0.16068743286788401</v>
      </c>
    </row>
    <row r="138" spans="1:16" ht="15">
      <c r="A138" s="263">
        <v>128</v>
      </c>
      <c r="B138" s="362" t="s">
        <v>37</v>
      </c>
      <c r="C138" s="468" t="s">
        <v>164</v>
      </c>
      <c r="D138" s="469">
        <v>44280</v>
      </c>
      <c r="E138" s="297">
        <v>987</v>
      </c>
      <c r="F138" s="297">
        <v>981.4</v>
      </c>
      <c r="G138" s="298">
        <v>971.34999999999991</v>
      </c>
      <c r="H138" s="298">
        <v>955.69999999999993</v>
      </c>
      <c r="I138" s="298">
        <v>945.64999999999986</v>
      </c>
      <c r="J138" s="298">
        <v>997.05</v>
      </c>
      <c r="K138" s="298">
        <v>1007.0999999999999</v>
      </c>
      <c r="L138" s="298">
        <v>1022.75</v>
      </c>
      <c r="M138" s="285">
        <v>991.45</v>
      </c>
      <c r="N138" s="285">
        <v>965.75</v>
      </c>
      <c r="O138" s="300">
        <v>1864900</v>
      </c>
      <c r="P138" s="301">
        <v>-1.6143497757847534E-2</v>
      </c>
    </row>
    <row r="139" spans="1:16" ht="15">
      <c r="A139" s="263">
        <v>129</v>
      </c>
      <c r="B139" s="362" t="s">
        <v>53</v>
      </c>
      <c r="C139" s="468" t="s">
        <v>165</v>
      </c>
      <c r="D139" s="469">
        <v>44280</v>
      </c>
      <c r="E139" s="297">
        <v>226.8</v>
      </c>
      <c r="F139" s="297">
        <v>227.51666666666668</v>
      </c>
      <c r="G139" s="298">
        <v>223.38333333333335</v>
      </c>
      <c r="H139" s="298">
        <v>219.96666666666667</v>
      </c>
      <c r="I139" s="298">
        <v>215.83333333333334</v>
      </c>
      <c r="J139" s="298">
        <v>230.93333333333337</v>
      </c>
      <c r="K139" s="298">
        <v>235.06666666666669</v>
      </c>
      <c r="L139" s="298">
        <v>238.48333333333338</v>
      </c>
      <c r="M139" s="285">
        <v>231.65</v>
      </c>
      <c r="N139" s="285">
        <v>224.1</v>
      </c>
      <c r="O139" s="300">
        <v>21874700</v>
      </c>
      <c r="P139" s="301">
        <v>5.1435740172846391E-2</v>
      </c>
    </row>
    <row r="140" spans="1:16" ht="15">
      <c r="A140" s="263">
        <v>130</v>
      </c>
      <c r="B140" s="362" t="s">
        <v>42</v>
      </c>
      <c r="C140" s="468" t="s">
        <v>166</v>
      </c>
      <c r="D140" s="469">
        <v>44280</v>
      </c>
      <c r="E140" s="297">
        <v>139.75</v>
      </c>
      <c r="F140" s="297">
        <v>139.86666666666667</v>
      </c>
      <c r="G140" s="298">
        <v>138.68333333333334</v>
      </c>
      <c r="H140" s="298">
        <v>137.61666666666667</v>
      </c>
      <c r="I140" s="298">
        <v>136.43333333333334</v>
      </c>
      <c r="J140" s="298">
        <v>140.93333333333334</v>
      </c>
      <c r="K140" s="298">
        <v>142.11666666666667</v>
      </c>
      <c r="L140" s="298">
        <v>143.18333333333334</v>
      </c>
      <c r="M140" s="285">
        <v>141.05000000000001</v>
      </c>
      <c r="N140" s="285">
        <v>138.80000000000001</v>
      </c>
      <c r="O140" s="300">
        <v>18246000</v>
      </c>
      <c r="P140" s="301">
        <v>6.5811122079631457E-4</v>
      </c>
    </row>
    <row r="141" spans="1:16" ht="15">
      <c r="A141" s="263">
        <v>131</v>
      </c>
      <c r="B141" s="362" t="s">
        <v>72</v>
      </c>
      <c r="C141" s="468" t="s">
        <v>167</v>
      </c>
      <c r="D141" s="469">
        <v>44280</v>
      </c>
      <c r="E141" s="297">
        <v>2089.3000000000002</v>
      </c>
      <c r="F141" s="297">
        <v>2086.3833333333332</v>
      </c>
      <c r="G141" s="298">
        <v>2061.1666666666665</v>
      </c>
      <c r="H141" s="298">
        <v>2033.0333333333333</v>
      </c>
      <c r="I141" s="298">
        <v>2007.8166666666666</v>
      </c>
      <c r="J141" s="298">
        <v>2114.5166666666664</v>
      </c>
      <c r="K141" s="298">
        <v>2139.7333333333336</v>
      </c>
      <c r="L141" s="298">
        <v>2167.8666666666663</v>
      </c>
      <c r="M141" s="285">
        <v>2111.6</v>
      </c>
      <c r="N141" s="285">
        <v>2058.25</v>
      </c>
      <c r="O141" s="300">
        <v>26844000</v>
      </c>
      <c r="P141" s="301">
        <v>-8.7332213216151852E-3</v>
      </c>
    </row>
    <row r="142" spans="1:16" ht="15">
      <c r="A142" s="263">
        <v>132</v>
      </c>
      <c r="B142" s="362" t="s">
        <v>111</v>
      </c>
      <c r="C142" s="468" t="s">
        <v>168</v>
      </c>
      <c r="D142" s="469">
        <v>44280</v>
      </c>
      <c r="E142" s="297">
        <v>72.25</v>
      </c>
      <c r="F142" s="297">
        <v>72.766666666666666</v>
      </c>
      <c r="G142" s="298">
        <v>71.533333333333331</v>
      </c>
      <c r="H142" s="298">
        <v>70.816666666666663</v>
      </c>
      <c r="I142" s="298">
        <v>69.583333333333329</v>
      </c>
      <c r="J142" s="298">
        <v>73.483333333333334</v>
      </c>
      <c r="K142" s="298">
        <v>74.716666666666654</v>
      </c>
      <c r="L142" s="298">
        <v>75.433333333333337</v>
      </c>
      <c r="M142" s="285">
        <v>74</v>
      </c>
      <c r="N142" s="285">
        <v>72.05</v>
      </c>
      <c r="O142" s="300">
        <v>124070000</v>
      </c>
      <c r="P142" s="301">
        <v>-2.0255063765941484E-2</v>
      </c>
    </row>
    <row r="143" spans="1:16" ht="15">
      <c r="A143" s="263">
        <v>133</v>
      </c>
      <c r="B143" s="362" t="s">
        <v>56</v>
      </c>
      <c r="C143" s="468" t="s">
        <v>274</v>
      </c>
      <c r="D143" s="469">
        <v>44280</v>
      </c>
      <c r="E143" s="297">
        <v>900.9</v>
      </c>
      <c r="F143" s="297">
        <v>903.78333333333342</v>
      </c>
      <c r="G143" s="298">
        <v>895.56666666666683</v>
      </c>
      <c r="H143" s="298">
        <v>890.23333333333346</v>
      </c>
      <c r="I143" s="298">
        <v>882.01666666666688</v>
      </c>
      <c r="J143" s="298">
        <v>909.11666666666679</v>
      </c>
      <c r="K143" s="298">
        <v>917.33333333333326</v>
      </c>
      <c r="L143" s="298">
        <v>922.66666666666674</v>
      </c>
      <c r="M143" s="285">
        <v>912</v>
      </c>
      <c r="N143" s="285">
        <v>898.45</v>
      </c>
      <c r="O143" s="300">
        <v>6269250</v>
      </c>
      <c r="P143" s="301">
        <v>-2.4848343443770415E-2</v>
      </c>
    </row>
    <row r="144" spans="1:16" ht="15">
      <c r="A144" s="263">
        <v>134</v>
      </c>
      <c r="B144" s="362" t="s">
        <v>53</v>
      </c>
      <c r="C144" s="468" t="s">
        <v>169</v>
      </c>
      <c r="D144" s="469">
        <v>44280</v>
      </c>
      <c r="E144" s="297">
        <v>373.5</v>
      </c>
      <c r="F144" s="297">
        <v>373.15000000000003</v>
      </c>
      <c r="G144" s="298">
        <v>367.60000000000008</v>
      </c>
      <c r="H144" s="298">
        <v>361.70000000000005</v>
      </c>
      <c r="I144" s="298">
        <v>356.15000000000009</v>
      </c>
      <c r="J144" s="298">
        <v>379.05000000000007</v>
      </c>
      <c r="K144" s="298">
        <v>384.6</v>
      </c>
      <c r="L144" s="298">
        <v>390.50000000000006</v>
      </c>
      <c r="M144" s="285">
        <v>378.7</v>
      </c>
      <c r="N144" s="285">
        <v>367.25</v>
      </c>
      <c r="O144" s="300">
        <v>90537000</v>
      </c>
      <c r="P144" s="301">
        <v>4.995171334376769E-3</v>
      </c>
    </row>
    <row r="145" spans="1:16" ht="15">
      <c r="A145" s="263">
        <v>135</v>
      </c>
      <c r="B145" s="362" t="s">
        <v>37</v>
      </c>
      <c r="C145" s="468" t="s">
        <v>170</v>
      </c>
      <c r="D145" s="469">
        <v>44280</v>
      </c>
      <c r="E145" s="297">
        <v>28322.15</v>
      </c>
      <c r="F145" s="297">
        <v>27938.416666666668</v>
      </c>
      <c r="G145" s="298">
        <v>27386.883333333335</v>
      </c>
      <c r="H145" s="298">
        <v>26451.616666666669</v>
      </c>
      <c r="I145" s="298">
        <v>25900.083333333336</v>
      </c>
      <c r="J145" s="298">
        <v>28873.683333333334</v>
      </c>
      <c r="K145" s="298">
        <v>29425.216666666667</v>
      </c>
      <c r="L145" s="298">
        <v>30360.483333333334</v>
      </c>
      <c r="M145" s="285">
        <v>28489.95</v>
      </c>
      <c r="N145" s="285">
        <v>27003.15</v>
      </c>
      <c r="O145" s="300">
        <v>131400</v>
      </c>
      <c r="P145" s="301">
        <v>-6.2098501070663809E-2</v>
      </c>
    </row>
    <row r="146" spans="1:16" ht="15">
      <c r="A146" s="263">
        <v>136</v>
      </c>
      <c r="B146" s="362" t="s">
        <v>63</v>
      </c>
      <c r="C146" s="468" t="s">
        <v>171</v>
      </c>
      <c r="D146" s="469">
        <v>44280</v>
      </c>
      <c r="E146" s="297">
        <v>1854.75</v>
      </c>
      <c r="F146" s="297">
        <v>1857.4833333333333</v>
      </c>
      <c r="G146" s="298">
        <v>1834.9666666666667</v>
      </c>
      <c r="H146" s="298">
        <v>1815.1833333333334</v>
      </c>
      <c r="I146" s="298">
        <v>1792.6666666666667</v>
      </c>
      <c r="J146" s="298">
        <v>1877.2666666666667</v>
      </c>
      <c r="K146" s="298">
        <v>1899.7833333333335</v>
      </c>
      <c r="L146" s="298">
        <v>1919.5666666666666</v>
      </c>
      <c r="M146" s="285">
        <v>1880</v>
      </c>
      <c r="N146" s="285">
        <v>1837.7</v>
      </c>
      <c r="O146" s="300">
        <v>653400</v>
      </c>
      <c r="P146" s="301">
        <v>-5.7142857142857141E-2</v>
      </c>
    </row>
    <row r="147" spans="1:16" ht="15">
      <c r="A147" s="263">
        <v>137</v>
      </c>
      <c r="B147" s="362" t="s">
        <v>78</v>
      </c>
      <c r="C147" s="468" t="s">
        <v>172</v>
      </c>
      <c r="D147" s="469">
        <v>44280</v>
      </c>
      <c r="E147" s="297">
        <v>5360.7</v>
      </c>
      <c r="F147" s="297">
        <v>5342.4833333333336</v>
      </c>
      <c r="G147" s="298">
        <v>5305.916666666667</v>
      </c>
      <c r="H147" s="298">
        <v>5251.1333333333332</v>
      </c>
      <c r="I147" s="298">
        <v>5214.5666666666666</v>
      </c>
      <c r="J147" s="298">
        <v>5397.2666666666673</v>
      </c>
      <c r="K147" s="298">
        <v>5433.833333333333</v>
      </c>
      <c r="L147" s="298">
        <v>5488.6166666666677</v>
      </c>
      <c r="M147" s="285">
        <v>5379.05</v>
      </c>
      <c r="N147" s="285">
        <v>5287.7</v>
      </c>
      <c r="O147" s="300">
        <v>334125</v>
      </c>
      <c r="P147" s="301">
        <v>5.1948051948051951E-2</v>
      </c>
    </row>
    <row r="148" spans="1:16" ht="15">
      <c r="A148" s="263">
        <v>138</v>
      </c>
      <c r="B148" s="362" t="s">
        <v>56</v>
      </c>
      <c r="C148" s="468" t="s">
        <v>173</v>
      </c>
      <c r="D148" s="469">
        <v>44280</v>
      </c>
      <c r="E148" s="297">
        <v>1409.1</v>
      </c>
      <c r="F148" s="297">
        <v>1413.4833333333333</v>
      </c>
      <c r="G148" s="298">
        <v>1390.6666666666667</v>
      </c>
      <c r="H148" s="298">
        <v>1372.2333333333333</v>
      </c>
      <c r="I148" s="298">
        <v>1349.4166666666667</v>
      </c>
      <c r="J148" s="298">
        <v>1431.9166666666667</v>
      </c>
      <c r="K148" s="298">
        <v>1454.7333333333333</v>
      </c>
      <c r="L148" s="298">
        <v>1473.1666666666667</v>
      </c>
      <c r="M148" s="285">
        <v>1436.3</v>
      </c>
      <c r="N148" s="285">
        <v>1395.05</v>
      </c>
      <c r="O148" s="300">
        <v>3975200</v>
      </c>
      <c r="P148" s="301">
        <v>4.1064320134087576E-2</v>
      </c>
    </row>
    <row r="149" spans="1:16" ht="15">
      <c r="A149" s="263">
        <v>139</v>
      </c>
      <c r="B149" s="362" t="s">
        <v>51</v>
      </c>
      <c r="C149" s="468" t="s">
        <v>175</v>
      </c>
      <c r="D149" s="469">
        <v>44280</v>
      </c>
      <c r="E149" s="297">
        <v>588.5</v>
      </c>
      <c r="F149" s="297">
        <v>589.1</v>
      </c>
      <c r="G149" s="298">
        <v>583.35</v>
      </c>
      <c r="H149" s="298">
        <v>578.20000000000005</v>
      </c>
      <c r="I149" s="298">
        <v>572.45000000000005</v>
      </c>
      <c r="J149" s="298">
        <v>594.25</v>
      </c>
      <c r="K149" s="298">
        <v>600</v>
      </c>
      <c r="L149" s="298">
        <v>605.15</v>
      </c>
      <c r="M149" s="285">
        <v>594.85</v>
      </c>
      <c r="N149" s="285">
        <v>583.95000000000005</v>
      </c>
      <c r="O149" s="300">
        <v>42526400</v>
      </c>
      <c r="P149" s="301">
        <v>3.0379078061022321E-3</v>
      </c>
    </row>
    <row r="150" spans="1:16" ht="15">
      <c r="A150" s="263">
        <v>140</v>
      </c>
      <c r="B150" s="362" t="s">
        <v>88</v>
      </c>
      <c r="C150" s="468" t="s">
        <v>176</v>
      </c>
      <c r="D150" s="469">
        <v>44280</v>
      </c>
      <c r="E150" s="297">
        <v>482.45</v>
      </c>
      <c r="F150" s="297">
        <v>483.66666666666669</v>
      </c>
      <c r="G150" s="298">
        <v>479.33333333333337</v>
      </c>
      <c r="H150" s="298">
        <v>476.2166666666667</v>
      </c>
      <c r="I150" s="298">
        <v>471.88333333333338</v>
      </c>
      <c r="J150" s="298">
        <v>486.78333333333336</v>
      </c>
      <c r="K150" s="298">
        <v>491.11666666666673</v>
      </c>
      <c r="L150" s="298">
        <v>494.23333333333335</v>
      </c>
      <c r="M150" s="285">
        <v>488</v>
      </c>
      <c r="N150" s="285">
        <v>480.55</v>
      </c>
      <c r="O150" s="300">
        <v>12190500</v>
      </c>
      <c r="P150" s="301">
        <v>8.3126550868486346E-3</v>
      </c>
    </row>
    <row r="151" spans="1:16" ht="15">
      <c r="A151" s="263">
        <v>141</v>
      </c>
      <c r="B151" s="362" t="s">
        <v>854</v>
      </c>
      <c r="C151" s="468" t="s">
        <v>177</v>
      </c>
      <c r="D151" s="469">
        <v>44280</v>
      </c>
      <c r="E151" s="297">
        <v>768.4</v>
      </c>
      <c r="F151" s="297">
        <v>766.38333333333333</v>
      </c>
      <c r="G151" s="298">
        <v>758.16666666666663</v>
      </c>
      <c r="H151" s="298">
        <v>747.93333333333328</v>
      </c>
      <c r="I151" s="298">
        <v>739.71666666666658</v>
      </c>
      <c r="J151" s="298">
        <v>776.61666666666667</v>
      </c>
      <c r="K151" s="298">
        <v>784.83333333333337</v>
      </c>
      <c r="L151" s="298">
        <v>795.06666666666672</v>
      </c>
      <c r="M151" s="285">
        <v>774.6</v>
      </c>
      <c r="N151" s="285">
        <v>756.15</v>
      </c>
      <c r="O151" s="300">
        <v>9464000</v>
      </c>
      <c r="P151" s="301">
        <v>-6.9254984260230853E-3</v>
      </c>
    </row>
    <row r="152" spans="1:16" ht="15">
      <c r="A152" s="263">
        <v>142</v>
      </c>
      <c r="B152" s="362" t="s">
        <v>49</v>
      </c>
      <c r="C152" s="468" t="s">
        <v>804</v>
      </c>
      <c r="D152" s="469">
        <v>44280</v>
      </c>
      <c r="E152" s="297">
        <v>634.25</v>
      </c>
      <c r="F152" s="297">
        <v>631.86666666666667</v>
      </c>
      <c r="G152" s="298">
        <v>623.73333333333335</v>
      </c>
      <c r="H152" s="298">
        <v>613.2166666666667</v>
      </c>
      <c r="I152" s="298">
        <v>605.08333333333337</v>
      </c>
      <c r="J152" s="298">
        <v>642.38333333333333</v>
      </c>
      <c r="K152" s="298">
        <v>650.51666666666677</v>
      </c>
      <c r="L152" s="298">
        <v>661.0333333333333</v>
      </c>
      <c r="M152" s="285">
        <v>640</v>
      </c>
      <c r="N152" s="285">
        <v>621.35</v>
      </c>
      <c r="O152" s="300">
        <v>11865150</v>
      </c>
      <c r="P152" s="301">
        <v>-1.8975332068311195E-2</v>
      </c>
    </row>
    <row r="153" spans="1:16" ht="15">
      <c r="A153" s="263">
        <v>143</v>
      </c>
      <c r="B153" s="362" t="s">
        <v>43</v>
      </c>
      <c r="C153" s="468" t="s">
        <v>179</v>
      </c>
      <c r="D153" s="469">
        <v>44280</v>
      </c>
      <c r="E153" s="297">
        <v>308.2</v>
      </c>
      <c r="F153" s="297">
        <v>308.31666666666666</v>
      </c>
      <c r="G153" s="298">
        <v>304.0333333333333</v>
      </c>
      <c r="H153" s="298">
        <v>299.86666666666662</v>
      </c>
      <c r="I153" s="298">
        <v>295.58333333333326</v>
      </c>
      <c r="J153" s="298">
        <v>312.48333333333335</v>
      </c>
      <c r="K153" s="298">
        <v>316.76666666666677</v>
      </c>
      <c r="L153" s="298">
        <v>320.93333333333339</v>
      </c>
      <c r="M153" s="285">
        <v>312.60000000000002</v>
      </c>
      <c r="N153" s="285">
        <v>304.14999999999998</v>
      </c>
      <c r="O153" s="300">
        <v>92317200</v>
      </c>
      <c r="P153" s="301">
        <v>-2.3572677397962261E-2</v>
      </c>
    </row>
    <row r="154" spans="1:16" ht="15">
      <c r="A154" s="263">
        <v>144</v>
      </c>
      <c r="B154" s="362" t="s">
        <v>42</v>
      </c>
      <c r="C154" s="468" t="s">
        <v>181</v>
      </c>
      <c r="D154" s="469">
        <v>44280</v>
      </c>
      <c r="E154" s="297">
        <v>104.75</v>
      </c>
      <c r="F154" s="297">
        <v>104.81666666666666</v>
      </c>
      <c r="G154" s="298">
        <v>103.78333333333333</v>
      </c>
      <c r="H154" s="298">
        <v>102.81666666666666</v>
      </c>
      <c r="I154" s="298">
        <v>101.78333333333333</v>
      </c>
      <c r="J154" s="298">
        <v>105.78333333333333</v>
      </c>
      <c r="K154" s="298">
        <v>106.81666666666666</v>
      </c>
      <c r="L154" s="298">
        <v>107.78333333333333</v>
      </c>
      <c r="M154" s="285">
        <v>105.85</v>
      </c>
      <c r="N154" s="285">
        <v>103.85</v>
      </c>
      <c r="O154" s="300">
        <v>141493500</v>
      </c>
      <c r="P154" s="301">
        <v>-6.6742944317315029E-4</v>
      </c>
    </row>
    <row r="155" spans="1:16" ht="15">
      <c r="A155" s="263">
        <v>145</v>
      </c>
      <c r="B155" s="362" t="s">
        <v>111</v>
      </c>
      <c r="C155" s="468" t="s">
        <v>182</v>
      </c>
      <c r="D155" s="469">
        <v>44280</v>
      </c>
      <c r="E155" s="297">
        <v>740.65</v>
      </c>
      <c r="F155" s="297">
        <v>741.34999999999991</v>
      </c>
      <c r="G155" s="298">
        <v>732.89999999999986</v>
      </c>
      <c r="H155" s="298">
        <v>725.15</v>
      </c>
      <c r="I155" s="298">
        <v>716.69999999999993</v>
      </c>
      <c r="J155" s="298">
        <v>749.0999999999998</v>
      </c>
      <c r="K155" s="298">
        <v>757.54999999999984</v>
      </c>
      <c r="L155" s="298">
        <v>765.29999999999973</v>
      </c>
      <c r="M155" s="285">
        <v>749.8</v>
      </c>
      <c r="N155" s="285">
        <v>733.6</v>
      </c>
      <c r="O155" s="300">
        <v>39407700</v>
      </c>
      <c r="P155" s="301">
        <v>-2.2022528793823565E-2</v>
      </c>
    </row>
    <row r="156" spans="1:16" ht="15">
      <c r="A156" s="263">
        <v>146</v>
      </c>
      <c r="B156" s="362" t="s">
        <v>106</v>
      </c>
      <c r="C156" s="468" t="s">
        <v>183</v>
      </c>
      <c r="D156" s="469">
        <v>44280</v>
      </c>
      <c r="E156" s="297">
        <v>3146.1</v>
      </c>
      <c r="F156" s="297">
        <v>3148.6833333333329</v>
      </c>
      <c r="G156" s="298">
        <v>3125.6666666666661</v>
      </c>
      <c r="H156" s="298">
        <v>3105.2333333333331</v>
      </c>
      <c r="I156" s="298">
        <v>3082.2166666666662</v>
      </c>
      <c r="J156" s="298">
        <v>3169.1166666666659</v>
      </c>
      <c r="K156" s="298">
        <v>3192.1333333333332</v>
      </c>
      <c r="L156" s="298">
        <v>3212.5666666666657</v>
      </c>
      <c r="M156" s="285">
        <v>3171.7</v>
      </c>
      <c r="N156" s="285">
        <v>3128.25</v>
      </c>
      <c r="O156" s="300">
        <v>7507200</v>
      </c>
      <c r="P156" s="301">
        <v>-4.1388092964024193E-3</v>
      </c>
    </row>
    <row r="157" spans="1:16" ht="15">
      <c r="A157" s="263">
        <v>147</v>
      </c>
      <c r="B157" s="362" t="s">
        <v>106</v>
      </c>
      <c r="C157" s="468" t="s">
        <v>184</v>
      </c>
      <c r="D157" s="469">
        <v>44280</v>
      </c>
      <c r="E157" s="297">
        <v>1012.2</v>
      </c>
      <c r="F157" s="297">
        <v>1011.1333333333333</v>
      </c>
      <c r="G157" s="298">
        <v>1001.3166666666666</v>
      </c>
      <c r="H157" s="298">
        <v>990.43333333333328</v>
      </c>
      <c r="I157" s="298">
        <v>980.61666666666656</v>
      </c>
      <c r="J157" s="298">
        <v>1022.0166666666667</v>
      </c>
      <c r="K157" s="298">
        <v>1031.8333333333335</v>
      </c>
      <c r="L157" s="298">
        <v>1042.7166666666667</v>
      </c>
      <c r="M157" s="285">
        <v>1020.95</v>
      </c>
      <c r="N157" s="285">
        <v>1000.25</v>
      </c>
      <c r="O157" s="300">
        <v>11683200</v>
      </c>
      <c r="P157" s="301">
        <v>-2.9602312369181701E-2</v>
      </c>
    </row>
    <row r="158" spans="1:16" ht="15">
      <c r="A158" s="263">
        <v>148</v>
      </c>
      <c r="B158" s="362" t="s">
        <v>49</v>
      </c>
      <c r="C158" s="468" t="s">
        <v>185</v>
      </c>
      <c r="D158" s="469">
        <v>44280</v>
      </c>
      <c r="E158" s="297">
        <v>1496.8</v>
      </c>
      <c r="F158" s="297">
        <v>1490.8500000000001</v>
      </c>
      <c r="G158" s="298">
        <v>1466.7000000000003</v>
      </c>
      <c r="H158" s="298">
        <v>1436.6000000000001</v>
      </c>
      <c r="I158" s="298">
        <v>1412.4500000000003</v>
      </c>
      <c r="J158" s="298">
        <v>1520.9500000000003</v>
      </c>
      <c r="K158" s="298">
        <v>1545.1000000000004</v>
      </c>
      <c r="L158" s="298">
        <v>1575.2000000000003</v>
      </c>
      <c r="M158" s="285">
        <v>1515</v>
      </c>
      <c r="N158" s="285">
        <v>1460.75</v>
      </c>
      <c r="O158" s="300">
        <v>5788500</v>
      </c>
      <c r="P158" s="301">
        <v>-2.2171544406436084E-2</v>
      </c>
    </row>
    <row r="159" spans="1:16" ht="15">
      <c r="A159" s="263">
        <v>149</v>
      </c>
      <c r="B159" s="362" t="s">
        <v>51</v>
      </c>
      <c r="C159" s="468" t="s">
        <v>186</v>
      </c>
      <c r="D159" s="469">
        <v>44280</v>
      </c>
      <c r="E159" s="297">
        <v>2474.15</v>
      </c>
      <c r="F159" s="297">
        <v>2469.1</v>
      </c>
      <c r="G159" s="298">
        <v>2449.7999999999997</v>
      </c>
      <c r="H159" s="298">
        <v>2425.4499999999998</v>
      </c>
      <c r="I159" s="298">
        <v>2406.1499999999996</v>
      </c>
      <c r="J159" s="298">
        <v>2493.4499999999998</v>
      </c>
      <c r="K159" s="298">
        <v>2512.75</v>
      </c>
      <c r="L159" s="298">
        <v>2537.1</v>
      </c>
      <c r="M159" s="285">
        <v>2488.4</v>
      </c>
      <c r="N159" s="285">
        <v>2444.75</v>
      </c>
      <c r="O159" s="300">
        <v>942500</v>
      </c>
      <c r="P159" s="301">
        <v>-1.4636696288552013E-2</v>
      </c>
    </row>
    <row r="160" spans="1:16" ht="15">
      <c r="A160" s="263">
        <v>150</v>
      </c>
      <c r="B160" s="362" t="s">
        <v>42</v>
      </c>
      <c r="C160" s="468" t="s">
        <v>187</v>
      </c>
      <c r="D160" s="469">
        <v>44280</v>
      </c>
      <c r="E160" s="297">
        <v>422.45</v>
      </c>
      <c r="F160" s="297">
        <v>423.23333333333335</v>
      </c>
      <c r="G160" s="298">
        <v>418.16666666666669</v>
      </c>
      <c r="H160" s="298">
        <v>413.88333333333333</v>
      </c>
      <c r="I160" s="298">
        <v>408.81666666666666</v>
      </c>
      <c r="J160" s="298">
        <v>427.51666666666671</v>
      </c>
      <c r="K160" s="298">
        <v>432.58333333333331</v>
      </c>
      <c r="L160" s="298">
        <v>436.86666666666673</v>
      </c>
      <c r="M160" s="285">
        <v>428.3</v>
      </c>
      <c r="N160" s="285">
        <v>418.95</v>
      </c>
      <c r="O160" s="300">
        <v>2718000</v>
      </c>
      <c r="P160" s="301">
        <v>-1.735357917570499E-2</v>
      </c>
    </row>
    <row r="161" spans="1:16" ht="15">
      <c r="A161" s="263">
        <v>151</v>
      </c>
      <c r="B161" s="362" t="s">
        <v>39</v>
      </c>
      <c r="C161" s="468" t="s">
        <v>510</v>
      </c>
      <c r="D161" s="469">
        <v>44280</v>
      </c>
      <c r="E161" s="297">
        <v>814.4</v>
      </c>
      <c r="F161" s="297">
        <v>819.86666666666667</v>
      </c>
      <c r="G161" s="298">
        <v>802.93333333333339</v>
      </c>
      <c r="H161" s="298">
        <v>791.4666666666667</v>
      </c>
      <c r="I161" s="298">
        <v>774.53333333333342</v>
      </c>
      <c r="J161" s="298">
        <v>831.33333333333337</v>
      </c>
      <c r="K161" s="298">
        <v>848.26666666666654</v>
      </c>
      <c r="L161" s="298">
        <v>859.73333333333335</v>
      </c>
      <c r="M161" s="285">
        <v>836.8</v>
      </c>
      <c r="N161" s="285">
        <v>808.4</v>
      </c>
      <c r="O161" s="300">
        <v>669900</v>
      </c>
      <c r="P161" s="301">
        <v>-0.10551790900290416</v>
      </c>
    </row>
    <row r="162" spans="1:16" ht="15">
      <c r="A162" s="263">
        <v>152</v>
      </c>
      <c r="B162" s="362" t="s">
        <v>43</v>
      </c>
      <c r="C162" s="468" t="s">
        <v>188</v>
      </c>
      <c r="D162" s="469">
        <v>44280</v>
      </c>
      <c r="E162" s="297">
        <v>578.35</v>
      </c>
      <c r="F162" s="297">
        <v>579.78333333333342</v>
      </c>
      <c r="G162" s="298">
        <v>574.11666666666679</v>
      </c>
      <c r="H162" s="298">
        <v>569.88333333333333</v>
      </c>
      <c r="I162" s="298">
        <v>564.2166666666667</v>
      </c>
      <c r="J162" s="298">
        <v>584.01666666666688</v>
      </c>
      <c r="K162" s="298">
        <v>589.68333333333362</v>
      </c>
      <c r="L162" s="298">
        <v>593.91666666666697</v>
      </c>
      <c r="M162" s="285">
        <v>585.45000000000005</v>
      </c>
      <c r="N162" s="285">
        <v>575.54999999999995</v>
      </c>
      <c r="O162" s="300">
        <v>3809400</v>
      </c>
      <c r="P162" s="301">
        <v>4.7747400847131305E-2</v>
      </c>
    </row>
    <row r="163" spans="1:16" ht="15">
      <c r="A163" s="263">
        <v>153</v>
      </c>
      <c r="B163" s="362" t="s">
        <v>49</v>
      </c>
      <c r="C163" s="468" t="s">
        <v>189</v>
      </c>
      <c r="D163" s="469">
        <v>44280</v>
      </c>
      <c r="E163" s="297">
        <v>1270.2</v>
      </c>
      <c r="F163" s="297">
        <v>1261.5999999999999</v>
      </c>
      <c r="G163" s="298">
        <v>1248.9499999999998</v>
      </c>
      <c r="H163" s="298">
        <v>1227.6999999999998</v>
      </c>
      <c r="I163" s="298">
        <v>1215.0499999999997</v>
      </c>
      <c r="J163" s="298">
        <v>1282.8499999999999</v>
      </c>
      <c r="K163" s="298">
        <v>1295.5</v>
      </c>
      <c r="L163" s="298">
        <v>1316.75</v>
      </c>
      <c r="M163" s="285">
        <v>1274.25</v>
      </c>
      <c r="N163" s="285">
        <v>1240.3499999999999</v>
      </c>
      <c r="O163" s="300">
        <v>1409800</v>
      </c>
      <c r="P163" s="301">
        <v>-2.9397590361445784E-2</v>
      </c>
    </row>
    <row r="164" spans="1:16" ht="15">
      <c r="A164" s="263">
        <v>154</v>
      </c>
      <c r="B164" s="362" t="s">
        <v>37</v>
      </c>
      <c r="C164" s="468" t="s">
        <v>191</v>
      </c>
      <c r="D164" s="469">
        <v>44280</v>
      </c>
      <c r="E164" s="297">
        <v>6932.85</v>
      </c>
      <c r="F164" s="297">
        <v>6879.7166666666672</v>
      </c>
      <c r="G164" s="298">
        <v>6782.5833333333339</v>
      </c>
      <c r="H164" s="298">
        <v>6632.3166666666666</v>
      </c>
      <c r="I164" s="298">
        <v>6535.1833333333334</v>
      </c>
      <c r="J164" s="298">
        <v>7029.9833333333345</v>
      </c>
      <c r="K164" s="298">
        <v>7127.1166666666677</v>
      </c>
      <c r="L164" s="298">
        <v>7277.383333333335</v>
      </c>
      <c r="M164" s="285">
        <v>6976.85</v>
      </c>
      <c r="N164" s="285">
        <v>6729.45</v>
      </c>
      <c r="O164" s="300">
        <v>1628200</v>
      </c>
      <c r="P164" s="301">
        <v>1.5720524017467249E-2</v>
      </c>
    </row>
    <row r="165" spans="1:16" ht="15">
      <c r="A165" s="263">
        <v>155</v>
      </c>
      <c r="B165" s="362" t="s">
        <v>854</v>
      </c>
      <c r="C165" s="468" t="s">
        <v>193</v>
      </c>
      <c r="D165" s="469">
        <v>44280</v>
      </c>
      <c r="E165" s="297">
        <v>634.79999999999995</v>
      </c>
      <c r="F165" s="297">
        <v>633.63333333333333</v>
      </c>
      <c r="G165" s="298">
        <v>623.51666666666665</v>
      </c>
      <c r="H165" s="298">
        <v>612.23333333333335</v>
      </c>
      <c r="I165" s="298">
        <v>602.11666666666667</v>
      </c>
      <c r="J165" s="298">
        <v>644.91666666666663</v>
      </c>
      <c r="K165" s="298">
        <v>655.03333333333319</v>
      </c>
      <c r="L165" s="298">
        <v>666.31666666666661</v>
      </c>
      <c r="M165" s="285">
        <v>643.75</v>
      </c>
      <c r="N165" s="285">
        <v>622.35</v>
      </c>
      <c r="O165" s="300">
        <v>19303700</v>
      </c>
      <c r="P165" s="301">
        <v>-1.4122394082044384E-3</v>
      </c>
    </row>
    <row r="166" spans="1:16" ht="15">
      <c r="A166" s="263">
        <v>156</v>
      </c>
      <c r="B166" s="362" t="s">
        <v>111</v>
      </c>
      <c r="C166" s="468" t="s">
        <v>194</v>
      </c>
      <c r="D166" s="469">
        <v>44280</v>
      </c>
      <c r="E166" s="297">
        <v>223.85</v>
      </c>
      <c r="F166" s="297">
        <v>223.68333333333331</v>
      </c>
      <c r="G166" s="298">
        <v>222.56666666666661</v>
      </c>
      <c r="H166" s="298">
        <v>221.2833333333333</v>
      </c>
      <c r="I166" s="298">
        <v>220.1666666666666</v>
      </c>
      <c r="J166" s="298">
        <v>224.96666666666661</v>
      </c>
      <c r="K166" s="298">
        <v>226.08333333333334</v>
      </c>
      <c r="L166" s="298">
        <v>227.36666666666662</v>
      </c>
      <c r="M166" s="285">
        <v>224.8</v>
      </c>
      <c r="N166" s="285">
        <v>222.4</v>
      </c>
      <c r="O166" s="300">
        <v>147529000</v>
      </c>
      <c r="P166" s="301">
        <v>-5.1160379615599327E-2</v>
      </c>
    </row>
    <row r="167" spans="1:16" ht="15">
      <c r="A167" s="263">
        <v>157</v>
      </c>
      <c r="B167" s="362" t="s">
        <v>63</v>
      </c>
      <c r="C167" s="468" t="s">
        <v>195</v>
      </c>
      <c r="D167" s="469">
        <v>44280</v>
      </c>
      <c r="E167" s="297">
        <v>1003.7</v>
      </c>
      <c r="F167" s="297">
        <v>1003.7333333333332</v>
      </c>
      <c r="G167" s="298">
        <v>994.46666666666647</v>
      </c>
      <c r="H167" s="298">
        <v>985.23333333333323</v>
      </c>
      <c r="I167" s="298">
        <v>975.96666666666647</v>
      </c>
      <c r="J167" s="298">
        <v>1012.9666666666665</v>
      </c>
      <c r="K167" s="298">
        <v>1022.2333333333331</v>
      </c>
      <c r="L167" s="298">
        <v>1031.4666666666665</v>
      </c>
      <c r="M167" s="285">
        <v>1013</v>
      </c>
      <c r="N167" s="285">
        <v>994.5</v>
      </c>
      <c r="O167" s="300">
        <v>3520000</v>
      </c>
      <c r="P167" s="301">
        <v>-5.0876201243640479E-3</v>
      </c>
    </row>
    <row r="168" spans="1:16" ht="15">
      <c r="A168" s="263">
        <v>158</v>
      </c>
      <c r="B168" s="362" t="s">
        <v>106</v>
      </c>
      <c r="C168" s="468" t="s">
        <v>196</v>
      </c>
      <c r="D168" s="469">
        <v>44280</v>
      </c>
      <c r="E168" s="297">
        <v>416.7</v>
      </c>
      <c r="F168" s="297">
        <v>417.85000000000008</v>
      </c>
      <c r="G168" s="298">
        <v>412.20000000000016</v>
      </c>
      <c r="H168" s="298">
        <v>407.7000000000001</v>
      </c>
      <c r="I168" s="298">
        <v>402.05000000000018</v>
      </c>
      <c r="J168" s="298">
        <v>422.35000000000014</v>
      </c>
      <c r="K168" s="298">
        <v>428.00000000000011</v>
      </c>
      <c r="L168" s="298">
        <v>432.50000000000011</v>
      </c>
      <c r="M168" s="285">
        <v>423.5</v>
      </c>
      <c r="N168" s="285">
        <v>413.35</v>
      </c>
      <c r="O168" s="300">
        <v>34272000</v>
      </c>
      <c r="P168" s="301">
        <v>-2.4945375091041513E-2</v>
      </c>
    </row>
    <row r="169" spans="1:16" ht="15">
      <c r="A169" s="263">
        <v>159</v>
      </c>
      <c r="B169" s="362" t="s">
        <v>88</v>
      </c>
      <c r="C169" s="468" t="s">
        <v>198</v>
      </c>
      <c r="D169" s="469">
        <v>44280</v>
      </c>
      <c r="E169" s="297">
        <v>212.6</v>
      </c>
      <c r="F169" s="297">
        <v>213.29999999999998</v>
      </c>
      <c r="G169" s="298">
        <v>209.89999999999998</v>
      </c>
      <c r="H169" s="298">
        <v>207.2</v>
      </c>
      <c r="I169" s="298">
        <v>203.79999999999998</v>
      </c>
      <c r="J169" s="298">
        <v>215.99999999999997</v>
      </c>
      <c r="K169" s="298">
        <v>219.4</v>
      </c>
      <c r="L169" s="298">
        <v>222.09999999999997</v>
      </c>
      <c r="M169" s="285">
        <v>216.7</v>
      </c>
      <c r="N169" s="285">
        <v>210.6</v>
      </c>
      <c r="O169" s="300">
        <v>46923000</v>
      </c>
      <c r="P169" s="301">
        <v>-5.2152897029828912E-3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44279</v>
      </c>
    </row>
    <row r="7" spans="1:15">
      <c r="A7"/>
    </row>
    <row r="8" spans="1:15" ht="28.5" customHeight="1">
      <c r="A8" s="579" t="s">
        <v>16</v>
      </c>
      <c r="B8" s="580" t="s">
        <v>18</v>
      </c>
      <c r="C8" s="578" t="s">
        <v>19</v>
      </c>
      <c r="D8" s="578" t="s">
        <v>20</v>
      </c>
      <c r="E8" s="578" t="s">
        <v>21</v>
      </c>
      <c r="F8" s="578"/>
      <c r="G8" s="578"/>
      <c r="H8" s="578" t="s">
        <v>22</v>
      </c>
      <c r="I8" s="578"/>
      <c r="J8" s="578"/>
      <c r="K8" s="260"/>
      <c r="L8" s="268"/>
      <c r="M8" s="268"/>
    </row>
    <row r="9" spans="1:15" ht="36" customHeight="1">
      <c r="A9" s="574"/>
      <c r="B9" s="576"/>
      <c r="C9" s="581" t="s">
        <v>23</v>
      </c>
      <c r="D9" s="581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14814.75</v>
      </c>
      <c r="D10" s="284">
        <v>14800.116666666667</v>
      </c>
      <c r="E10" s="284">
        <v>14721.633333333333</v>
      </c>
      <c r="F10" s="284">
        <v>14628.516666666666</v>
      </c>
      <c r="G10" s="284">
        <v>14550.033333333333</v>
      </c>
      <c r="H10" s="284">
        <v>14893.233333333334</v>
      </c>
      <c r="I10" s="284">
        <v>14971.716666666667</v>
      </c>
      <c r="J10" s="284">
        <v>15064.833333333334</v>
      </c>
      <c r="K10" s="283">
        <v>14878.6</v>
      </c>
      <c r="L10" s="283">
        <v>14707</v>
      </c>
      <c r="M10" s="288"/>
    </row>
    <row r="11" spans="1:15">
      <c r="A11" s="282">
        <v>2</v>
      </c>
      <c r="B11" s="263" t="s">
        <v>216</v>
      </c>
      <c r="C11" s="285">
        <v>34184.400000000001</v>
      </c>
      <c r="D11" s="265">
        <v>34055.483333333337</v>
      </c>
      <c r="E11" s="265">
        <v>33750.916666666672</v>
      </c>
      <c r="F11" s="265">
        <v>33317.433333333334</v>
      </c>
      <c r="G11" s="265">
        <v>33012.866666666669</v>
      </c>
      <c r="H11" s="265">
        <v>34488.966666666674</v>
      </c>
      <c r="I11" s="265">
        <v>34793.53333333334</v>
      </c>
      <c r="J11" s="265">
        <v>35227.016666666677</v>
      </c>
      <c r="K11" s="285">
        <v>34360.050000000003</v>
      </c>
      <c r="L11" s="285">
        <v>33622</v>
      </c>
      <c r="M11" s="288"/>
    </row>
    <row r="12" spans="1:15">
      <c r="A12" s="282">
        <v>3</v>
      </c>
      <c r="B12" s="271" t="s">
        <v>217</v>
      </c>
      <c r="C12" s="285">
        <v>1809.85</v>
      </c>
      <c r="D12" s="265">
        <v>1815.8</v>
      </c>
      <c r="E12" s="265">
        <v>1799.05</v>
      </c>
      <c r="F12" s="265">
        <v>1788.25</v>
      </c>
      <c r="G12" s="265">
        <v>1771.5</v>
      </c>
      <c r="H12" s="265">
        <v>1826.6</v>
      </c>
      <c r="I12" s="265">
        <v>1843.35</v>
      </c>
      <c r="J12" s="265">
        <v>1854.1499999999999</v>
      </c>
      <c r="K12" s="285">
        <v>1832.55</v>
      </c>
      <c r="L12" s="285">
        <v>1805</v>
      </c>
      <c r="M12" s="288"/>
    </row>
    <row r="13" spans="1:15">
      <c r="A13" s="282">
        <v>4</v>
      </c>
      <c r="B13" s="263" t="s">
        <v>218</v>
      </c>
      <c r="C13" s="285">
        <v>4161.7</v>
      </c>
      <c r="D13" s="265">
        <v>4156.6833333333334</v>
      </c>
      <c r="E13" s="265">
        <v>4138.2666666666664</v>
      </c>
      <c r="F13" s="265">
        <v>4114.833333333333</v>
      </c>
      <c r="G13" s="265">
        <v>4096.4166666666661</v>
      </c>
      <c r="H13" s="265">
        <v>4180.1166666666668</v>
      </c>
      <c r="I13" s="265">
        <v>4198.5333333333328</v>
      </c>
      <c r="J13" s="265">
        <v>4221.9666666666672</v>
      </c>
      <c r="K13" s="285">
        <v>4175.1000000000004</v>
      </c>
      <c r="L13" s="285">
        <v>4133.25</v>
      </c>
      <c r="M13" s="288"/>
    </row>
    <row r="14" spans="1:15">
      <c r="A14" s="282">
        <v>5</v>
      </c>
      <c r="B14" s="263" t="s">
        <v>219</v>
      </c>
      <c r="C14" s="285">
        <v>26105.7</v>
      </c>
      <c r="D14" s="265">
        <v>26116.5</v>
      </c>
      <c r="E14" s="265">
        <v>25917.200000000001</v>
      </c>
      <c r="F14" s="265">
        <v>25728.7</v>
      </c>
      <c r="G14" s="265">
        <v>25529.4</v>
      </c>
      <c r="H14" s="265">
        <v>26305</v>
      </c>
      <c r="I14" s="265">
        <v>26504.300000000003</v>
      </c>
      <c r="J14" s="265">
        <v>26692.799999999999</v>
      </c>
      <c r="K14" s="285">
        <v>26315.8</v>
      </c>
      <c r="L14" s="285">
        <v>25928</v>
      </c>
      <c r="M14" s="288"/>
    </row>
    <row r="15" spans="1:15">
      <c r="A15" s="282">
        <v>6</v>
      </c>
      <c r="B15" s="263" t="s">
        <v>220</v>
      </c>
      <c r="C15" s="285">
        <v>3164.1</v>
      </c>
      <c r="D15" s="265">
        <v>3173.1166666666663</v>
      </c>
      <c r="E15" s="265">
        <v>3147.5333333333328</v>
      </c>
      <c r="F15" s="265">
        <v>3130.9666666666667</v>
      </c>
      <c r="G15" s="265">
        <v>3105.3833333333332</v>
      </c>
      <c r="H15" s="265">
        <v>3189.6833333333325</v>
      </c>
      <c r="I15" s="265">
        <v>3215.2666666666655</v>
      </c>
      <c r="J15" s="265">
        <v>3231.8333333333321</v>
      </c>
      <c r="K15" s="285">
        <v>3198.7</v>
      </c>
      <c r="L15" s="285">
        <v>3156.55</v>
      </c>
      <c r="M15" s="288"/>
    </row>
    <row r="16" spans="1:15">
      <c r="A16" s="282">
        <v>7</v>
      </c>
      <c r="B16" s="263" t="s">
        <v>221</v>
      </c>
      <c r="C16" s="285">
        <v>6862.7</v>
      </c>
      <c r="D16" s="265">
        <v>6854.1333333333341</v>
      </c>
      <c r="E16" s="265">
        <v>6825.8166666666684</v>
      </c>
      <c r="F16" s="265">
        <v>6788.9333333333343</v>
      </c>
      <c r="G16" s="265">
        <v>6760.6166666666686</v>
      </c>
      <c r="H16" s="265">
        <v>6891.0166666666682</v>
      </c>
      <c r="I16" s="265">
        <v>6919.3333333333339</v>
      </c>
      <c r="J16" s="265">
        <v>6956.2166666666681</v>
      </c>
      <c r="K16" s="285">
        <v>6882.45</v>
      </c>
      <c r="L16" s="285">
        <v>6817.25</v>
      </c>
      <c r="M16" s="288"/>
    </row>
    <row r="17" spans="1:13">
      <c r="A17" s="282">
        <v>8</v>
      </c>
      <c r="B17" s="263" t="s">
        <v>38</v>
      </c>
      <c r="C17" s="263">
        <v>1913.75</v>
      </c>
      <c r="D17" s="265">
        <v>1892.7833333333335</v>
      </c>
      <c r="E17" s="265">
        <v>1860.5666666666671</v>
      </c>
      <c r="F17" s="265">
        <v>1807.3833333333334</v>
      </c>
      <c r="G17" s="265">
        <v>1775.166666666667</v>
      </c>
      <c r="H17" s="265">
        <v>1945.9666666666672</v>
      </c>
      <c r="I17" s="265">
        <v>1978.1833333333338</v>
      </c>
      <c r="J17" s="265">
        <v>2031.3666666666672</v>
      </c>
      <c r="K17" s="263">
        <v>1925</v>
      </c>
      <c r="L17" s="263">
        <v>1839.6</v>
      </c>
      <c r="M17" s="263">
        <v>19.21529</v>
      </c>
    </row>
    <row r="18" spans="1:13">
      <c r="A18" s="282">
        <v>9</v>
      </c>
      <c r="B18" s="263" t="s">
        <v>222</v>
      </c>
      <c r="C18" s="263">
        <v>1245.3</v>
      </c>
      <c r="D18" s="265">
        <v>1245.8499999999999</v>
      </c>
      <c r="E18" s="265">
        <v>1219.7999999999997</v>
      </c>
      <c r="F18" s="265">
        <v>1194.2999999999997</v>
      </c>
      <c r="G18" s="265">
        <v>1168.2499999999995</v>
      </c>
      <c r="H18" s="265">
        <v>1271.3499999999999</v>
      </c>
      <c r="I18" s="265">
        <v>1297.4000000000001</v>
      </c>
      <c r="J18" s="265">
        <v>1322.9</v>
      </c>
      <c r="K18" s="263">
        <v>1271.9000000000001</v>
      </c>
      <c r="L18" s="263">
        <v>1220.3499999999999</v>
      </c>
      <c r="M18" s="263">
        <v>12.86084</v>
      </c>
    </row>
    <row r="19" spans="1:13">
      <c r="A19" s="282">
        <v>10</v>
      </c>
      <c r="B19" s="263" t="s">
        <v>735</v>
      </c>
      <c r="C19" s="264">
        <v>1288.75</v>
      </c>
      <c r="D19" s="265">
        <v>1283.1499999999999</v>
      </c>
      <c r="E19" s="265">
        <v>1271.5999999999997</v>
      </c>
      <c r="F19" s="265">
        <v>1254.4499999999998</v>
      </c>
      <c r="G19" s="265">
        <v>1242.8999999999996</v>
      </c>
      <c r="H19" s="265">
        <v>1300.2999999999997</v>
      </c>
      <c r="I19" s="265">
        <v>1311.85</v>
      </c>
      <c r="J19" s="265">
        <v>1328.9999999999998</v>
      </c>
      <c r="K19" s="263">
        <v>1294.7</v>
      </c>
      <c r="L19" s="263">
        <v>1266</v>
      </c>
      <c r="M19" s="263">
        <v>1.6022099999999999</v>
      </c>
    </row>
    <row r="20" spans="1:13">
      <c r="A20" s="282">
        <v>11</v>
      </c>
      <c r="B20" s="263" t="s">
        <v>288</v>
      </c>
      <c r="C20" s="263">
        <v>14811.55</v>
      </c>
      <c r="D20" s="265">
        <v>14753.199999999999</v>
      </c>
      <c r="E20" s="265">
        <v>14658.399999999998</v>
      </c>
      <c r="F20" s="265">
        <v>14505.249999999998</v>
      </c>
      <c r="G20" s="265">
        <v>14410.449999999997</v>
      </c>
      <c r="H20" s="265">
        <v>14906.349999999999</v>
      </c>
      <c r="I20" s="265">
        <v>15001.149999999998</v>
      </c>
      <c r="J20" s="265">
        <v>15154.3</v>
      </c>
      <c r="K20" s="263">
        <v>14848</v>
      </c>
      <c r="L20" s="263">
        <v>14600.05</v>
      </c>
      <c r="M20" s="263">
        <v>0.10124</v>
      </c>
    </row>
    <row r="21" spans="1:13">
      <c r="A21" s="282">
        <v>12</v>
      </c>
      <c r="B21" s="263" t="s">
        <v>40</v>
      </c>
      <c r="C21" s="263">
        <v>1058.4000000000001</v>
      </c>
      <c r="D21" s="265">
        <v>1045.3833333333334</v>
      </c>
      <c r="E21" s="265">
        <v>1004.0666666666668</v>
      </c>
      <c r="F21" s="265">
        <v>949.73333333333335</v>
      </c>
      <c r="G21" s="265">
        <v>908.41666666666674</v>
      </c>
      <c r="H21" s="265">
        <v>1099.7166666666669</v>
      </c>
      <c r="I21" s="265">
        <v>1141.0333333333335</v>
      </c>
      <c r="J21" s="265">
        <v>1195.366666666667</v>
      </c>
      <c r="K21" s="263">
        <v>1086.7</v>
      </c>
      <c r="L21" s="263">
        <v>991.05</v>
      </c>
      <c r="M21" s="263">
        <v>310.98225000000002</v>
      </c>
    </row>
    <row r="22" spans="1:13">
      <c r="A22" s="282">
        <v>13</v>
      </c>
      <c r="B22" s="263" t="s">
        <v>289</v>
      </c>
      <c r="C22" s="263">
        <v>1313.65</v>
      </c>
      <c r="D22" s="265">
        <v>1303.4833333333333</v>
      </c>
      <c r="E22" s="265">
        <v>1292.1666666666667</v>
      </c>
      <c r="F22" s="265">
        <v>1270.6833333333334</v>
      </c>
      <c r="G22" s="265">
        <v>1259.3666666666668</v>
      </c>
      <c r="H22" s="265">
        <v>1324.9666666666667</v>
      </c>
      <c r="I22" s="265">
        <v>1336.2833333333333</v>
      </c>
      <c r="J22" s="265">
        <v>1357.7666666666667</v>
      </c>
      <c r="K22" s="263">
        <v>1314.8</v>
      </c>
      <c r="L22" s="263">
        <v>1282</v>
      </c>
      <c r="M22" s="263">
        <v>22.52589</v>
      </c>
    </row>
    <row r="23" spans="1:13">
      <c r="A23" s="282">
        <v>14</v>
      </c>
      <c r="B23" s="263" t="s">
        <v>41</v>
      </c>
      <c r="C23" s="263">
        <v>738.55</v>
      </c>
      <c r="D23" s="265">
        <v>740.2166666666667</v>
      </c>
      <c r="E23" s="265">
        <v>725.43333333333339</v>
      </c>
      <c r="F23" s="265">
        <v>712.31666666666672</v>
      </c>
      <c r="G23" s="265">
        <v>697.53333333333342</v>
      </c>
      <c r="H23" s="265">
        <v>753.33333333333337</v>
      </c>
      <c r="I23" s="265">
        <v>768.11666666666667</v>
      </c>
      <c r="J23" s="265">
        <v>781.23333333333335</v>
      </c>
      <c r="K23" s="263">
        <v>755</v>
      </c>
      <c r="L23" s="263">
        <v>727.1</v>
      </c>
      <c r="M23" s="263">
        <v>306.12173999999999</v>
      </c>
    </row>
    <row r="24" spans="1:13">
      <c r="A24" s="282">
        <v>15</v>
      </c>
      <c r="B24" s="263" t="s">
        <v>832</v>
      </c>
      <c r="C24" s="263">
        <v>895.15</v>
      </c>
      <c r="D24" s="265">
        <v>880.81666666666661</v>
      </c>
      <c r="E24" s="265">
        <v>846.93333333333317</v>
      </c>
      <c r="F24" s="265">
        <v>798.71666666666658</v>
      </c>
      <c r="G24" s="265">
        <v>764.83333333333314</v>
      </c>
      <c r="H24" s="265">
        <v>929.03333333333319</v>
      </c>
      <c r="I24" s="265">
        <v>962.91666666666663</v>
      </c>
      <c r="J24" s="265">
        <v>1011.1333333333332</v>
      </c>
      <c r="K24" s="263">
        <v>914.7</v>
      </c>
      <c r="L24" s="263">
        <v>832.6</v>
      </c>
      <c r="M24" s="263">
        <v>39.921300000000002</v>
      </c>
    </row>
    <row r="25" spans="1:13">
      <c r="A25" s="282">
        <v>16</v>
      </c>
      <c r="B25" s="263" t="s">
        <v>290</v>
      </c>
      <c r="C25" s="263">
        <v>847.5</v>
      </c>
      <c r="D25" s="265">
        <v>832.5</v>
      </c>
      <c r="E25" s="265">
        <v>805</v>
      </c>
      <c r="F25" s="265">
        <v>762.5</v>
      </c>
      <c r="G25" s="265">
        <v>735</v>
      </c>
      <c r="H25" s="265">
        <v>875</v>
      </c>
      <c r="I25" s="265">
        <v>902.5</v>
      </c>
      <c r="J25" s="265">
        <v>945</v>
      </c>
      <c r="K25" s="263">
        <v>860</v>
      </c>
      <c r="L25" s="263">
        <v>790</v>
      </c>
      <c r="M25" s="263">
        <v>30.50761</v>
      </c>
    </row>
    <row r="26" spans="1:13">
      <c r="A26" s="282">
        <v>17</v>
      </c>
      <c r="B26" s="263" t="s">
        <v>223</v>
      </c>
      <c r="C26" s="263">
        <v>122.7</v>
      </c>
      <c r="D26" s="265">
        <v>122.51666666666667</v>
      </c>
      <c r="E26" s="265">
        <v>121.08333333333333</v>
      </c>
      <c r="F26" s="265">
        <v>119.46666666666667</v>
      </c>
      <c r="G26" s="265">
        <v>118.03333333333333</v>
      </c>
      <c r="H26" s="265">
        <v>124.13333333333333</v>
      </c>
      <c r="I26" s="265">
        <v>125.56666666666666</v>
      </c>
      <c r="J26" s="265">
        <v>127.18333333333332</v>
      </c>
      <c r="K26" s="263">
        <v>123.95</v>
      </c>
      <c r="L26" s="263">
        <v>120.9</v>
      </c>
      <c r="M26" s="263">
        <v>21.296559999999999</v>
      </c>
    </row>
    <row r="27" spans="1:13">
      <c r="A27" s="282">
        <v>18</v>
      </c>
      <c r="B27" s="263" t="s">
        <v>224</v>
      </c>
      <c r="C27" s="263">
        <v>202.2</v>
      </c>
      <c r="D27" s="265">
        <v>203.58333333333334</v>
      </c>
      <c r="E27" s="265">
        <v>200.11666666666667</v>
      </c>
      <c r="F27" s="265">
        <v>198.03333333333333</v>
      </c>
      <c r="G27" s="265">
        <v>194.56666666666666</v>
      </c>
      <c r="H27" s="265">
        <v>205.66666666666669</v>
      </c>
      <c r="I27" s="265">
        <v>209.13333333333333</v>
      </c>
      <c r="J27" s="265">
        <v>211.2166666666667</v>
      </c>
      <c r="K27" s="263">
        <v>207.05</v>
      </c>
      <c r="L27" s="263">
        <v>201.5</v>
      </c>
      <c r="M27" s="263">
        <v>10.860060000000001</v>
      </c>
    </row>
    <row r="28" spans="1:13">
      <c r="A28" s="282">
        <v>19</v>
      </c>
      <c r="B28" s="263" t="s">
        <v>225</v>
      </c>
      <c r="C28" s="263">
        <v>1802</v>
      </c>
      <c r="D28" s="265">
        <v>1791.6499999999999</v>
      </c>
      <c r="E28" s="265">
        <v>1768.3499999999997</v>
      </c>
      <c r="F28" s="265">
        <v>1734.6999999999998</v>
      </c>
      <c r="G28" s="265">
        <v>1711.3999999999996</v>
      </c>
      <c r="H28" s="265">
        <v>1825.2999999999997</v>
      </c>
      <c r="I28" s="265">
        <v>1848.6</v>
      </c>
      <c r="J28" s="265">
        <v>1882.2499999999998</v>
      </c>
      <c r="K28" s="263">
        <v>1814.95</v>
      </c>
      <c r="L28" s="263">
        <v>1758</v>
      </c>
      <c r="M28" s="263">
        <v>1.1141300000000001</v>
      </c>
    </row>
    <row r="29" spans="1:13">
      <c r="A29" s="282">
        <v>20</v>
      </c>
      <c r="B29" s="263" t="s">
        <v>294</v>
      </c>
      <c r="C29" s="263">
        <v>932.85</v>
      </c>
      <c r="D29" s="265">
        <v>926.26666666666677</v>
      </c>
      <c r="E29" s="265">
        <v>912.58333333333348</v>
      </c>
      <c r="F29" s="265">
        <v>892.31666666666672</v>
      </c>
      <c r="G29" s="265">
        <v>878.63333333333344</v>
      </c>
      <c r="H29" s="265">
        <v>946.53333333333353</v>
      </c>
      <c r="I29" s="265">
        <v>960.2166666666667</v>
      </c>
      <c r="J29" s="265">
        <v>980.48333333333358</v>
      </c>
      <c r="K29" s="263">
        <v>939.95</v>
      </c>
      <c r="L29" s="263">
        <v>906</v>
      </c>
      <c r="M29" s="263">
        <v>7.84748</v>
      </c>
    </row>
    <row r="30" spans="1:13">
      <c r="A30" s="282">
        <v>21</v>
      </c>
      <c r="B30" s="263" t="s">
        <v>226</v>
      </c>
      <c r="C30" s="263">
        <v>2597.5</v>
      </c>
      <c r="D30" s="265">
        <v>2610.8333333333335</v>
      </c>
      <c r="E30" s="265">
        <v>2571.666666666667</v>
      </c>
      <c r="F30" s="265">
        <v>2545.8333333333335</v>
      </c>
      <c r="G30" s="265">
        <v>2506.666666666667</v>
      </c>
      <c r="H30" s="265">
        <v>2636.666666666667</v>
      </c>
      <c r="I30" s="265">
        <v>2675.8333333333339</v>
      </c>
      <c r="J30" s="265">
        <v>2701.666666666667</v>
      </c>
      <c r="K30" s="263">
        <v>2650</v>
      </c>
      <c r="L30" s="263">
        <v>2585</v>
      </c>
      <c r="M30" s="263">
        <v>0.98033000000000003</v>
      </c>
    </row>
    <row r="31" spans="1:13">
      <c r="A31" s="282">
        <v>22</v>
      </c>
      <c r="B31" s="263" t="s">
        <v>44</v>
      </c>
      <c r="C31" s="263">
        <v>877.25</v>
      </c>
      <c r="D31" s="265">
        <v>879.2833333333333</v>
      </c>
      <c r="E31" s="265">
        <v>872.11666666666656</v>
      </c>
      <c r="F31" s="265">
        <v>866.98333333333323</v>
      </c>
      <c r="G31" s="265">
        <v>859.81666666666649</v>
      </c>
      <c r="H31" s="265">
        <v>884.41666666666663</v>
      </c>
      <c r="I31" s="265">
        <v>891.58333333333337</v>
      </c>
      <c r="J31" s="265">
        <v>896.7166666666667</v>
      </c>
      <c r="K31" s="263">
        <v>886.45</v>
      </c>
      <c r="L31" s="263">
        <v>874.15</v>
      </c>
      <c r="M31" s="263">
        <v>4.9519900000000003</v>
      </c>
    </row>
    <row r="32" spans="1:13">
      <c r="A32" s="282">
        <v>23</v>
      </c>
      <c r="B32" s="263" t="s">
        <v>45</v>
      </c>
      <c r="C32" s="263">
        <v>304.45</v>
      </c>
      <c r="D32" s="265">
        <v>301.46666666666664</v>
      </c>
      <c r="E32" s="265">
        <v>296.5333333333333</v>
      </c>
      <c r="F32" s="265">
        <v>288.61666666666667</v>
      </c>
      <c r="G32" s="265">
        <v>283.68333333333334</v>
      </c>
      <c r="H32" s="265">
        <v>309.38333333333327</v>
      </c>
      <c r="I32" s="265">
        <v>314.31666666666655</v>
      </c>
      <c r="J32" s="265">
        <v>322.23333333333323</v>
      </c>
      <c r="K32" s="263">
        <v>306.39999999999998</v>
      </c>
      <c r="L32" s="263">
        <v>293.55</v>
      </c>
      <c r="M32" s="263">
        <v>117.50637</v>
      </c>
    </row>
    <row r="33" spans="1:13">
      <c r="A33" s="282">
        <v>24</v>
      </c>
      <c r="B33" s="263" t="s">
        <v>46</v>
      </c>
      <c r="C33" s="263">
        <v>2946.75</v>
      </c>
      <c r="D33" s="265">
        <v>2937.1333333333332</v>
      </c>
      <c r="E33" s="265">
        <v>2906.4666666666662</v>
      </c>
      <c r="F33" s="265">
        <v>2866.1833333333329</v>
      </c>
      <c r="G33" s="265">
        <v>2835.516666666666</v>
      </c>
      <c r="H33" s="265">
        <v>2977.4166666666665</v>
      </c>
      <c r="I33" s="265">
        <v>3008.0833333333335</v>
      </c>
      <c r="J33" s="265">
        <v>3048.3666666666668</v>
      </c>
      <c r="K33" s="263">
        <v>2967.8</v>
      </c>
      <c r="L33" s="263">
        <v>2896.85</v>
      </c>
      <c r="M33" s="263">
        <v>6.3006099999999998</v>
      </c>
    </row>
    <row r="34" spans="1:13">
      <c r="A34" s="282">
        <v>25</v>
      </c>
      <c r="B34" s="263" t="s">
        <v>47</v>
      </c>
      <c r="C34" s="263">
        <v>229.15</v>
      </c>
      <c r="D34" s="265">
        <v>227.6</v>
      </c>
      <c r="E34" s="265">
        <v>224.04999999999998</v>
      </c>
      <c r="F34" s="265">
        <v>218.95</v>
      </c>
      <c r="G34" s="265">
        <v>215.39999999999998</v>
      </c>
      <c r="H34" s="265">
        <v>232.7</v>
      </c>
      <c r="I34" s="265">
        <v>236.25</v>
      </c>
      <c r="J34" s="265">
        <v>241.35</v>
      </c>
      <c r="K34" s="263">
        <v>231.15</v>
      </c>
      <c r="L34" s="263">
        <v>222.5</v>
      </c>
      <c r="M34" s="263">
        <v>55.404150000000001</v>
      </c>
    </row>
    <row r="35" spans="1:13">
      <c r="A35" s="282">
        <v>26</v>
      </c>
      <c r="B35" s="263" t="s">
        <v>48</v>
      </c>
      <c r="C35" s="263">
        <v>114.75</v>
      </c>
      <c r="D35" s="265">
        <v>115.11666666666667</v>
      </c>
      <c r="E35" s="265">
        <v>113.43333333333335</v>
      </c>
      <c r="F35" s="265">
        <v>112.11666666666667</v>
      </c>
      <c r="G35" s="265">
        <v>110.43333333333335</v>
      </c>
      <c r="H35" s="265">
        <v>116.43333333333335</v>
      </c>
      <c r="I35" s="265">
        <v>118.11666666666669</v>
      </c>
      <c r="J35" s="265">
        <v>119.43333333333335</v>
      </c>
      <c r="K35" s="263">
        <v>116.8</v>
      </c>
      <c r="L35" s="263">
        <v>113.8</v>
      </c>
      <c r="M35" s="263">
        <v>172.79901000000001</v>
      </c>
    </row>
    <row r="36" spans="1:13">
      <c r="A36" s="282">
        <v>27</v>
      </c>
      <c r="B36" s="263" t="s">
        <v>50</v>
      </c>
      <c r="C36" s="263">
        <v>2410.3000000000002</v>
      </c>
      <c r="D36" s="265">
        <v>2414.15</v>
      </c>
      <c r="E36" s="265">
        <v>2394.3500000000004</v>
      </c>
      <c r="F36" s="265">
        <v>2378.4</v>
      </c>
      <c r="G36" s="265">
        <v>2358.6000000000004</v>
      </c>
      <c r="H36" s="265">
        <v>2430.1000000000004</v>
      </c>
      <c r="I36" s="265">
        <v>2449.9000000000005</v>
      </c>
      <c r="J36" s="265">
        <v>2465.8500000000004</v>
      </c>
      <c r="K36" s="263">
        <v>2433.9499999999998</v>
      </c>
      <c r="L36" s="263">
        <v>2398.1999999999998</v>
      </c>
      <c r="M36" s="263">
        <v>17.454660000000001</v>
      </c>
    </row>
    <row r="37" spans="1:13">
      <c r="A37" s="282">
        <v>28</v>
      </c>
      <c r="B37" s="263" t="s">
        <v>52</v>
      </c>
      <c r="C37" s="263">
        <v>846.15</v>
      </c>
      <c r="D37" s="265">
        <v>841.7166666666667</v>
      </c>
      <c r="E37" s="265">
        <v>834.93333333333339</v>
      </c>
      <c r="F37" s="265">
        <v>823.7166666666667</v>
      </c>
      <c r="G37" s="265">
        <v>816.93333333333339</v>
      </c>
      <c r="H37" s="265">
        <v>852.93333333333339</v>
      </c>
      <c r="I37" s="265">
        <v>859.7166666666667</v>
      </c>
      <c r="J37" s="265">
        <v>870.93333333333339</v>
      </c>
      <c r="K37" s="263">
        <v>848.5</v>
      </c>
      <c r="L37" s="263">
        <v>830.5</v>
      </c>
      <c r="M37" s="263">
        <v>15.4971</v>
      </c>
    </row>
    <row r="38" spans="1:13">
      <c r="A38" s="282">
        <v>29</v>
      </c>
      <c r="B38" s="263" t="s">
        <v>227</v>
      </c>
      <c r="C38" s="263">
        <v>2933.65</v>
      </c>
      <c r="D38" s="265">
        <v>2946.4833333333336</v>
      </c>
      <c r="E38" s="265">
        <v>2892.166666666667</v>
      </c>
      <c r="F38" s="265">
        <v>2850.6833333333334</v>
      </c>
      <c r="G38" s="265">
        <v>2796.3666666666668</v>
      </c>
      <c r="H38" s="265">
        <v>2987.9666666666672</v>
      </c>
      <c r="I38" s="265">
        <v>3042.2833333333338</v>
      </c>
      <c r="J38" s="265">
        <v>3083.7666666666673</v>
      </c>
      <c r="K38" s="263">
        <v>3000.8</v>
      </c>
      <c r="L38" s="263">
        <v>2905</v>
      </c>
      <c r="M38" s="263">
        <v>6.5076799999999997</v>
      </c>
    </row>
    <row r="39" spans="1:13">
      <c r="A39" s="282">
        <v>30</v>
      </c>
      <c r="B39" s="263" t="s">
        <v>54</v>
      </c>
      <c r="C39" s="263">
        <v>730.55</v>
      </c>
      <c r="D39" s="265">
        <v>728.05000000000007</v>
      </c>
      <c r="E39" s="265">
        <v>716.60000000000014</v>
      </c>
      <c r="F39" s="265">
        <v>702.65000000000009</v>
      </c>
      <c r="G39" s="265">
        <v>691.20000000000016</v>
      </c>
      <c r="H39" s="265">
        <v>742.00000000000011</v>
      </c>
      <c r="I39" s="265">
        <v>753.45000000000016</v>
      </c>
      <c r="J39" s="265">
        <v>767.40000000000009</v>
      </c>
      <c r="K39" s="263">
        <v>739.5</v>
      </c>
      <c r="L39" s="263">
        <v>714.1</v>
      </c>
      <c r="M39" s="263">
        <v>159.49688</v>
      </c>
    </row>
    <row r="40" spans="1:13">
      <c r="A40" s="282">
        <v>31</v>
      </c>
      <c r="B40" s="263" t="s">
        <v>55</v>
      </c>
      <c r="C40" s="263">
        <v>3678.35</v>
      </c>
      <c r="D40" s="265">
        <v>3676.5166666666664</v>
      </c>
      <c r="E40" s="265">
        <v>3643.083333333333</v>
      </c>
      <c r="F40" s="265">
        <v>3607.8166666666666</v>
      </c>
      <c r="G40" s="265">
        <v>3574.3833333333332</v>
      </c>
      <c r="H40" s="265">
        <v>3711.7833333333328</v>
      </c>
      <c r="I40" s="265">
        <v>3745.2166666666662</v>
      </c>
      <c r="J40" s="265">
        <v>3780.4833333333327</v>
      </c>
      <c r="K40" s="263">
        <v>3709.95</v>
      </c>
      <c r="L40" s="263">
        <v>3641.25</v>
      </c>
      <c r="M40" s="263">
        <v>5.8153100000000002</v>
      </c>
    </row>
    <row r="41" spans="1:13">
      <c r="A41" s="282">
        <v>32</v>
      </c>
      <c r="B41" s="263" t="s">
        <v>58</v>
      </c>
      <c r="C41" s="263">
        <v>5378.8</v>
      </c>
      <c r="D41" s="265">
        <v>5391.2666666666664</v>
      </c>
      <c r="E41" s="265">
        <v>5337.5333333333328</v>
      </c>
      <c r="F41" s="265">
        <v>5296.2666666666664</v>
      </c>
      <c r="G41" s="265">
        <v>5242.5333333333328</v>
      </c>
      <c r="H41" s="265">
        <v>5432.5333333333328</v>
      </c>
      <c r="I41" s="265">
        <v>5486.2666666666664</v>
      </c>
      <c r="J41" s="265">
        <v>5527.5333333333328</v>
      </c>
      <c r="K41" s="263">
        <v>5445</v>
      </c>
      <c r="L41" s="263">
        <v>5350</v>
      </c>
      <c r="M41" s="263">
        <v>18.490379999999998</v>
      </c>
    </row>
    <row r="42" spans="1:13">
      <c r="A42" s="282">
        <v>33</v>
      </c>
      <c r="B42" s="263" t="s">
        <v>57</v>
      </c>
      <c r="C42" s="263">
        <v>9405.2000000000007</v>
      </c>
      <c r="D42" s="265">
        <v>9431.3666666666668</v>
      </c>
      <c r="E42" s="265">
        <v>9356.1333333333332</v>
      </c>
      <c r="F42" s="265">
        <v>9307.0666666666657</v>
      </c>
      <c r="G42" s="265">
        <v>9231.8333333333321</v>
      </c>
      <c r="H42" s="265">
        <v>9480.4333333333343</v>
      </c>
      <c r="I42" s="265">
        <v>9555.6666666666679</v>
      </c>
      <c r="J42" s="265">
        <v>9604.7333333333354</v>
      </c>
      <c r="K42" s="263">
        <v>9506.6</v>
      </c>
      <c r="L42" s="263">
        <v>9382.2999999999993</v>
      </c>
      <c r="M42" s="263">
        <v>2.9648300000000001</v>
      </c>
    </row>
    <row r="43" spans="1:13">
      <c r="A43" s="282">
        <v>34</v>
      </c>
      <c r="B43" s="263" t="s">
        <v>228</v>
      </c>
      <c r="C43" s="263">
        <v>3449.75</v>
      </c>
      <c r="D43" s="265">
        <v>3445.35</v>
      </c>
      <c r="E43" s="265">
        <v>3406.7</v>
      </c>
      <c r="F43" s="265">
        <v>3363.65</v>
      </c>
      <c r="G43" s="265">
        <v>3325</v>
      </c>
      <c r="H43" s="265">
        <v>3488.3999999999996</v>
      </c>
      <c r="I43" s="265">
        <v>3527.05</v>
      </c>
      <c r="J43" s="265">
        <v>3570.0999999999995</v>
      </c>
      <c r="K43" s="263">
        <v>3484</v>
      </c>
      <c r="L43" s="263">
        <v>3402.3</v>
      </c>
      <c r="M43" s="263">
        <v>0.20261000000000001</v>
      </c>
    </row>
    <row r="44" spans="1:13">
      <c r="A44" s="282">
        <v>35</v>
      </c>
      <c r="B44" s="263" t="s">
        <v>59</v>
      </c>
      <c r="C44" s="263">
        <v>1627.6</v>
      </c>
      <c r="D44" s="265">
        <v>1624.7166666666665</v>
      </c>
      <c r="E44" s="265">
        <v>1614.4333333333329</v>
      </c>
      <c r="F44" s="265">
        <v>1601.2666666666664</v>
      </c>
      <c r="G44" s="265">
        <v>1590.9833333333329</v>
      </c>
      <c r="H44" s="265">
        <v>1637.883333333333</v>
      </c>
      <c r="I44" s="265">
        <v>1648.1666666666663</v>
      </c>
      <c r="J44" s="265">
        <v>1661.333333333333</v>
      </c>
      <c r="K44" s="263">
        <v>1635</v>
      </c>
      <c r="L44" s="263">
        <v>1611.55</v>
      </c>
      <c r="M44" s="263">
        <v>2.9837699999999998</v>
      </c>
    </row>
    <row r="45" spans="1:13">
      <c r="A45" s="282">
        <v>36</v>
      </c>
      <c r="B45" s="263" t="s">
        <v>229</v>
      </c>
      <c r="C45" s="263">
        <v>364.65</v>
      </c>
      <c r="D45" s="265">
        <v>361.2</v>
      </c>
      <c r="E45" s="265">
        <v>356.4</v>
      </c>
      <c r="F45" s="265">
        <v>348.15</v>
      </c>
      <c r="G45" s="265">
        <v>343.34999999999997</v>
      </c>
      <c r="H45" s="265">
        <v>369.45</v>
      </c>
      <c r="I45" s="265">
        <v>374.25000000000006</v>
      </c>
      <c r="J45" s="265">
        <v>382.5</v>
      </c>
      <c r="K45" s="263">
        <v>366</v>
      </c>
      <c r="L45" s="263">
        <v>352.95</v>
      </c>
      <c r="M45" s="263">
        <v>143.75142</v>
      </c>
    </row>
    <row r="46" spans="1:13">
      <c r="A46" s="282">
        <v>37</v>
      </c>
      <c r="B46" s="263" t="s">
        <v>60</v>
      </c>
      <c r="C46" s="263">
        <v>74.25</v>
      </c>
      <c r="D46" s="265">
        <v>74.3</v>
      </c>
      <c r="E46" s="265">
        <v>72.75</v>
      </c>
      <c r="F46" s="265">
        <v>71.25</v>
      </c>
      <c r="G46" s="265">
        <v>69.7</v>
      </c>
      <c r="H46" s="265">
        <v>75.8</v>
      </c>
      <c r="I46" s="265">
        <v>77.34999999999998</v>
      </c>
      <c r="J46" s="265">
        <v>78.849999999999994</v>
      </c>
      <c r="K46" s="263">
        <v>75.849999999999994</v>
      </c>
      <c r="L46" s="263">
        <v>72.8</v>
      </c>
      <c r="M46" s="263">
        <v>666.44024000000002</v>
      </c>
    </row>
    <row r="47" spans="1:13">
      <c r="A47" s="282">
        <v>38</v>
      </c>
      <c r="B47" s="263" t="s">
        <v>61</v>
      </c>
      <c r="C47" s="263">
        <v>75.2</v>
      </c>
      <c r="D47" s="265">
        <v>73.149999999999991</v>
      </c>
      <c r="E47" s="265">
        <v>71.09999999999998</v>
      </c>
      <c r="F47" s="265">
        <v>66.999999999999986</v>
      </c>
      <c r="G47" s="265">
        <v>64.949999999999974</v>
      </c>
      <c r="H47" s="265">
        <v>77.249999999999986</v>
      </c>
      <c r="I47" s="265">
        <v>79.3</v>
      </c>
      <c r="J47" s="265">
        <v>83.399999999999991</v>
      </c>
      <c r="K47" s="263">
        <v>75.2</v>
      </c>
      <c r="L47" s="263">
        <v>69.05</v>
      </c>
      <c r="M47" s="263">
        <v>122.23535</v>
      </c>
    </row>
    <row r="48" spans="1:13">
      <c r="A48" s="282">
        <v>39</v>
      </c>
      <c r="B48" s="263" t="s">
        <v>62</v>
      </c>
      <c r="C48" s="263">
        <v>1488.2</v>
      </c>
      <c r="D48" s="265">
        <v>1489.4166666666667</v>
      </c>
      <c r="E48" s="265">
        <v>1476.8333333333335</v>
      </c>
      <c r="F48" s="265">
        <v>1465.4666666666667</v>
      </c>
      <c r="G48" s="265">
        <v>1452.8833333333334</v>
      </c>
      <c r="H48" s="265">
        <v>1500.7833333333335</v>
      </c>
      <c r="I48" s="265">
        <v>1513.366666666667</v>
      </c>
      <c r="J48" s="265">
        <v>1524.7333333333336</v>
      </c>
      <c r="K48" s="263">
        <v>1502</v>
      </c>
      <c r="L48" s="263">
        <v>1478.05</v>
      </c>
      <c r="M48" s="263">
        <v>2.9165999999999999</v>
      </c>
    </row>
    <row r="49" spans="1:13">
      <c r="A49" s="282">
        <v>40</v>
      </c>
      <c r="B49" s="263" t="s">
        <v>65</v>
      </c>
      <c r="C49" s="263">
        <v>744.5</v>
      </c>
      <c r="D49" s="265">
        <v>743.44999999999993</v>
      </c>
      <c r="E49" s="265">
        <v>734.94999999999982</v>
      </c>
      <c r="F49" s="265">
        <v>725.39999999999986</v>
      </c>
      <c r="G49" s="265">
        <v>716.89999999999975</v>
      </c>
      <c r="H49" s="265">
        <v>752.99999999999989</v>
      </c>
      <c r="I49" s="265">
        <v>761.50000000000011</v>
      </c>
      <c r="J49" s="265">
        <v>771.05</v>
      </c>
      <c r="K49" s="263">
        <v>751.95</v>
      </c>
      <c r="L49" s="263">
        <v>733.9</v>
      </c>
      <c r="M49" s="263">
        <v>21.669429999999998</v>
      </c>
    </row>
    <row r="50" spans="1:13">
      <c r="A50" s="282">
        <v>41</v>
      </c>
      <c r="B50" s="263" t="s">
        <v>64</v>
      </c>
      <c r="C50" s="263">
        <v>126.6</v>
      </c>
      <c r="D50" s="265">
        <v>127.5</v>
      </c>
      <c r="E50" s="265">
        <v>125.25</v>
      </c>
      <c r="F50" s="265">
        <v>123.9</v>
      </c>
      <c r="G50" s="265">
        <v>121.65</v>
      </c>
      <c r="H50" s="265">
        <v>128.85</v>
      </c>
      <c r="I50" s="265">
        <v>131.1</v>
      </c>
      <c r="J50" s="265">
        <v>132.44999999999999</v>
      </c>
      <c r="K50" s="263">
        <v>129.75</v>
      </c>
      <c r="L50" s="263">
        <v>126.15</v>
      </c>
      <c r="M50" s="263">
        <v>127.51237</v>
      </c>
    </row>
    <row r="51" spans="1:13">
      <c r="A51" s="282">
        <v>42</v>
      </c>
      <c r="B51" s="263" t="s">
        <v>66</v>
      </c>
      <c r="C51" s="263">
        <v>595.1</v>
      </c>
      <c r="D51" s="265">
        <v>595.11666666666667</v>
      </c>
      <c r="E51" s="265">
        <v>588.7833333333333</v>
      </c>
      <c r="F51" s="265">
        <v>582.46666666666658</v>
      </c>
      <c r="G51" s="265">
        <v>576.13333333333321</v>
      </c>
      <c r="H51" s="265">
        <v>601.43333333333339</v>
      </c>
      <c r="I51" s="265">
        <v>607.76666666666665</v>
      </c>
      <c r="J51" s="265">
        <v>614.08333333333348</v>
      </c>
      <c r="K51" s="263">
        <v>601.45000000000005</v>
      </c>
      <c r="L51" s="263">
        <v>588.79999999999995</v>
      </c>
      <c r="M51" s="263">
        <v>13.503019999999999</v>
      </c>
    </row>
    <row r="52" spans="1:13">
      <c r="A52" s="282">
        <v>43</v>
      </c>
      <c r="B52" s="263" t="s">
        <v>69</v>
      </c>
      <c r="C52" s="263">
        <v>51.75</v>
      </c>
      <c r="D52" s="265">
        <v>51.95000000000001</v>
      </c>
      <c r="E52" s="265">
        <v>51.250000000000021</v>
      </c>
      <c r="F52" s="265">
        <v>50.750000000000014</v>
      </c>
      <c r="G52" s="265">
        <v>50.050000000000026</v>
      </c>
      <c r="H52" s="265">
        <v>52.450000000000017</v>
      </c>
      <c r="I52" s="265">
        <v>53.150000000000006</v>
      </c>
      <c r="J52" s="265">
        <v>53.650000000000013</v>
      </c>
      <c r="K52" s="263">
        <v>52.65</v>
      </c>
      <c r="L52" s="263">
        <v>51.45</v>
      </c>
      <c r="M52" s="263">
        <v>426.47877</v>
      </c>
    </row>
    <row r="53" spans="1:13">
      <c r="A53" s="282">
        <v>44</v>
      </c>
      <c r="B53" s="263" t="s">
        <v>73</v>
      </c>
      <c r="C53" s="263">
        <v>436.5</v>
      </c>
      <c r="D53" s="265">
        <v>437.93333333333339</v>
      </c>
      <c r="E53" s="265">
        <v>433.6666666666668</v>
      </c>
      <c r="F53" s="265">
        <v>430.83333333333343</v>
      </c>
      <c r="G53" s="265">
        <v>426.56666666666683</v>
      </c>
      <c r="H53" s="265">
        <v>440.76666666666677</v>
      </c>
      <c r="I53" s="265">
        <v>445.03333333333342</v>
      </c>
      <c r="J53" s="265">
        <v>447.86666666666673</v>
      </c>
      <c r="K53" s="263">
        <v>442.2</v>
      </c>
      <c r="L53" s="263">
        <v>435.1</v>
      </c>
      <c r="M53" s="263">
        <v>85.447389999999999</v>
      </c>
    </row>
    <row r="54" spans="1:13">
      <c r="A54" s="282">
        <v>45</v>
      </c>
      <c r="B54" s="263" t="s">
        <v>68</v>
      </c>
      <c r="C54" s="263">
        <v>529.25</v>
      </c>
      <c r="D54" s="265">
        <v>527.94999999999993</v>
      </c>
      <c r="E54" s="265">
        <v>523.44999999999982</v>
      </c>
      <c r="F54" s="265">
        <v>517.64999999999986</v>
      </c>
      <c r="G54" s="265">
        <v>513.14999999999975</v>
      </c>
      <c r="H54" s="265">
        <v>533.74999999999989</v>
      </c>
      <c r="I54" s="265">
        <v>538.25000000000011</v>
      </c>
      <c r="J54" s="265">
        <v>544.04999999999995</v>
      </c>
      <c r="K54" s="263">
        <v>532.45000000000005</v>
      </c>
      <c r="L54" s="263">
        <v>522.15</v>
      </c>
      <c r="M54" s="263">
        <v>149.58493999999999</v>
      </c>
    </row>
    <row r="55" spans="1:13">
      <c r="A55" s="282">
        <v>46</v>
      </c>
      <c r="B55" s="263" t="s">
        <v>70</v>
      </c>
      <c r="C55" s="263">
        <v>400.75</v>
      </c>
      <c r="D55" s="265">
        <v>401.5</v>
      </c>
      <c r="E55" s="265">
        <v>397.3</v>
      </c>
      <c r="F55" s="265">
        <v>393.85</v>
      </c>
      <c r="G55" s="265">
        <v>389.65000000000003</v>
      </c>
      <c r="H55" s="265">
        <v>404.95</v>
      </c>
      <c r="I55" s="265">
        <v>409.15000000000003</v>
      </c>
      <c r="J55" s="265">
        <v>412.59999999999997</v>
      </c>
      <c r="K55" s="263">
        <v>405.7</v>
      </c>
      <c r="L55" s="263">
        <v>398.05</v>
      </c>
      <c r="M55" s="263">
        <v>34.437339999999999</v>
      </c>
    </row>
    <row r="56" spans="1:13">
      <c r="A56" s="282">
        <v>47</v>
      </c>
      <c r="B56" s="263" t="s">
        <v>230</v>
      </c>
      <c r="C56" s="263">
        <v>1160.7</v>
      </c>
      <c r="D56" s="265">
        <v>1166.3666666666668</v>
      </c>
      <c r="E56" s="265">
        <v>1146.3333333333335</v>
      </c>
      <c r="F56" s="265">
        <v>1131.9666666666667</v>
      </c>
      <c r="G56" s="265">
        <v>1111.9333333333334</v>
      </c>
      <c r="H56" s="265">
        <v>1180.7333333333336</v>
      </c>
      <c r="I56" s="265">
        <v>1200.7666666666669</v>
      </c>
      <c r="J56" s="265">
        <v>1215.1333333333337</v>
      </c>
      <c r="K56" s="263">
        <v>1186.4000000000001</v>
      </c>
      <c r="L56" s="263">
        <v>1152</v>
      </c>
      <c r="M56" s="263">
        <v>0.57333000000000001</v>
      </c>
    </row>
    <row r="57" spans="1:13">
      <c r="A57" s="282">
        <v>48</v>
      </c>
      <c r="B57" s="263" t="s">
        <v>71</v>
      </c>
      <c r="C57" s="263">
        <v>14321.1</v>
      </c>
      <c r="D57" s="265">
        <v>14334.566666666666</v>
      </c>
      <c r="E57" s="265">
        <v>14229.133333333331</v>
      </c>
      <c r="F57" s="265">
        <v>14137.166666666666</v>
      </c>
      <c r="G57" s="265">
        <v>14031.733333333332</v>
      </c>
      <c r="H57" s="265">
        <v>14426.533333333331</v>
      </c>
      <c r="I57" s="265">
        <v>14531.966666666665</v>
      </c>
      <c r="J57" s="265">
        <v>14623.933333333331</v>
      </c>
      <c r="K57" s="263">
        <v>14440</v>
      </c>
      <c r="L57" s="263">
        <v>14242.6</v>
      </c>
      <c r="M57" s="263">
        <v>0.40412999999999999</v>
      </c>
    </row>
    <row r="58" spans="1:13">
      <c r="A58" s="282">
        <v>49</v>
      </c>
      <c r="B58" s="263" t="s">
        <v>74</v>
      </c>
      <c r="C58" s="263">
        <v>3568.4</v>
      </c>
      <c r="D58" s="265">
        <v>3557.1333333333332</v>
      </c>
      <c r="E58" s="265">
        <v>3536.2666666666664</v>
      </c>
      <c r="F58" s="265">
        <v>3504.1333333333332</v>
      </c>
      <c r="G58" s="265">
        <v>3483.2666666666664</v>
      </c>
      <c r="H58" s="265">
        <v>3589.2666666666664</v>
      </c>
      <c r="I58" s="265">
        <v>3610.1333333333332</v>
      </c>
      <c r="J58" s="265">
        <v>3642.2666666666664</v>
      </c>
      <c r="K58" s="263">
        <v>3578</v>
      </c>
      <c r="L58" s="263">
        <v>3525</v>
      </c>
      <c r="M58" s="263">
        <v>4.6104599999999998</v>
      </c>
    </row>
    <row r="59" spans="1:13">
      <c r="A59" s="282">
        <v>50</v>
      </c>
      <c r="B59" s="263" t="s">
        <v>80</v>
      </c>
      <c r="C59" s="263">
        <v>605.20000000000005</v>
      </c>
      <c r="D59" s="265">
        <v>603.98333333333335</v>
      </c>
      <c r="E59" s="265">
        <v>599.2166666666667</v>
      </c>
      <c r="F59" s="265">
        <v>593.23333333333335</v>
      </c>
      <c r="G59" s="265">
        <v>588.4666666666667</v>
      </c>
      <c r="H59" s="265">
        <v>609.9666666666667</v>
      </c>
      <c r="I59" s="265">
        <v>614.73333333333335</v>
      </c>
      <c r="J59" s="265">
        <v>620.7166666666667</v>
      </c>
      <c r="K59" s="263">
        <v>608.75</v>
      </c>
      <c r="L59" s="263">
        <v>598</v>
      </c>
      <c r="M59" s="263">
        <v>1.74922</v>
      </c>
    </row>
    <row r="60" spans="1:13">
      <c r="A60" s="282">
        <v>51</v>
      </c>
      <c r="B60" s="263" t="s">
        <v>75</v>
      </c>
      <c r="C60" s="263">
        <v>431.15</v>
      </c>
      <c r="D60" s="265">
        <v>431.73333333333335</v>
      </c>
      <c r="E60" s="265">
        <v>427.9666666666667</v>
      </c>
      <c r="F60" s="265">
        <v>424.78333333333336</v>
      </c>
      <c r="G60" s="265">
        <v>421.01666666666671</v>
      </c>
      <c r="H60" s="265">
        <v>434.91666666666669</v>
      </c>
      <c r="I60" s="265">
        <v>438.68333333333334</v>
      </c>
      <c r="J60" s="265">
        <v>441.86666666666667</v>
      </c>
      <c r="K60" s="263">
        <v>435.5</v>
      </c>
      <c r="L60" s="263">
        <v>428.55</v>
      </c>
      <c r="M60" s="263">
        <v>11.406040000000001</v>
      </c>
    </row>
    <row r="61" spans="1:13">
      <c r="A61" s="282">
        <v>52</v>
      </c>
      <c r="B61" s="263" t="s">
        <v>76</v>
      </c>
      <c r="C61" s="263">
        <v>153.85</v>
      </c>
      <c r="D61" s="265">
        <v>152.96666666666667</v>
      </c>
      <c r="E61" s="265">
        <v>149.48333333333335</v>
      </c>
      <c r="F61" s="265">
        <v>145.11666666666667</v>
      </c>
      <c r="G61" s="265">
        <v>141.63333333333335</v>
      </c>
      <c r="H61" s="265">
        <v>157.33333333333334</v>
      </c>
      <c r="I61" s="265">
        <v>160.81666666666663</v>
      </c>
      <c r="J61" s="265">
        <v>165.18333333333334</v>
      </c>
      <c r="K61" s="263">
        <v>156.44999999999999</v>
      </c>
      <c r="L61" s="263">
        <v>148.6</v>
      </c>
      <c r="M61" s="263">
        <v>214.21628999999999</v>
      </c>
    </row>
    <row r="62" spans="1:13">
      <c r="A62" s="282">
        <v>53</v>
      </c>
      <c r="B62" s="263" t="s">
        <v>77</v>
      </c>
      <c r="C62" s="263">
        <v>121.15</v>
      </c>
      <c r="D62" s="265">
        <v>121.01666666666667</v>
      </c>
      <c r="E62" s="265">
        <v>119.53333333333333</v>
      </c>
      <c r="F62" s="265">
        <v>117.91666666666667</v>
      </c>
      <c r="G62" s="265">
        <v>116.43333333333334</v>
      </c>
      <c r="H62" s="265">
        <v>122.63333333333333</v>
      </c>
      <c r="I62" s="265">
        <v>124.11666666666665</v>
      </c>
      <c r="J62" s="265">
        <v>125.73333333333332</v>
      </c>
      <c r="K62" s="263">
        <v>122.5</v>
      </c>
      <c r="L62" s="263">
        <v>119.4</v>
      </c>
      <c r="M62" s="263">
        <v>13.21899</v>
      </c>
    </row>
    <row r="63" spans="1:13">
      <c r="A63" s="282">
        <v>54</v>
      </c>
      <c r="B63" s="263" t="s">
        <v>81</v>
      </c>
      <c r="C63" s="263">
        <v>559.70000000000005</v>
      </c>
      <c r="D63" s="265">
        <v>563.65</v>
      </c>
      <c r="E63" s="265">
        <v>552.5</v>
      </c>
      <c r="F63" s="265">
        <v>545.30000000000007</v>
      </c>
      <c r="G63" s="265">
        <v>534.15000000000009</v>
      </c>
      <c r="H63" s="265">
        <v>570.84999999999991</v>
      </c>
      <c r="I63" s="265">
        <v>581.99999999999977</v>
      </c>
      <c r="J63" s="265">
        <v>589.19999999999982</v>
      </c>
      <c r="K63" s="263">
        <v>574.79999999999995</v>
      </c>
      <c r="L63" s="263">
        <v>556.45000000000005</v>
      </c>
      <c r="M63" s="263">
        <v>34.372529999999998</v>
      </c>
    </row>
    <row r="64" spans="1:13">
      <c r="A64" s="282">
        <v>55</v>
      </c>
      <c r="B64" s="263" t="s">
        <v>82</v>
      </c>
      <c r="C64" s="263">
        <v>776.1</v>
      </c>
      <c r="D64" s="265">
        <v>774.63333333333333</v>
      </c>
      <c r="E64" s="265">
        <v>769.86666666666667</v>
      </c>
      <c r="F64" s="265">
        <v>763.63333333333333</v>
      </c>
      <c r="G64" s="265">
        <v>758.86666666666667</v>
      </c>
      <c r="H64" s="265">
        <v>780.86666666666667</v>
      </c>
      <c r="I64" s="265">
        <v>785.63333333333333</v>
      </c>
      <c r="J64" s="265">
        <v>791.86666666666667</v>
      </c>
      <c r="K64" s="263">
        <v>779.4</v>
      </c>
      <c r="L64" s="263">
        <v>768.4</v>
      </c>
      <c r="M64" s="263">
        <v>21.185320000000001</v>
      </c>
    </row>
    <row r="65" spans="1:13">
      <c r="A65" s="282">
        <v>56</v>
      </c>
      <c r="B65" s="263" t="s">
        <v>231</v>
      </c>
      <c r="C65" s="263">
        <v>168.65</v>
      </c>
      <c r="D65" s="265">
        <v>169.51666666666668</v>
      </c>
      <c r="E65" s="265">
        <v>167.13333333333335</v>
      </c>
      <c r="F65" s="265">
        <v>165.61666666666667</v>
      </c>
      <c r="G65" s="265">
        <v>163.23333333333335</v>
      </c>
      <c r="H65" s="265">
        <v>171.03333333333336</v>
      </c>
      <c r="I65" s="265">
        <v>173.41666666666669</v>
      </c>
      <c r="J65" s="265">
        <v>174.93333333333337</v>
      </c>
      <c r="K65" s="263">
        <v>171.9</v>
      </c>
      <c r="L65" s="263">
        <v>168</v>
      </c>
      <c r="M65" s="263">
        <v>13.314859999999999</v>
      </c>
    </row>
    <row r="66" spans="1:13">
      <c r="A66" s="282">
        <v>57</v>
      </c>
      <c r="B66" s="263" t="s">
        <v>83</v>
      </c>
      <c r="C66" s="263">
        <v>135.25</v>
      </c>
      <c r="D66" s="265">
        <v>135.33333333333334</v>
      </c>
      <c r="E66" s="265">
        <v>134.01666666666668</v>
      </c>
      <c r="F66" s="265">
        <v>132.78333333333333</v>
      </c>
      <c r="G66" s="265">
        <v>131.46666666666667</v>
      </c>
      <c r="H66" s="265">
        <v>136.56666666666669</v>
      </c>
      <c r="I66" s="265">
        <v>137.88333333333335</v>
      </c>
      <c r="J66" s="265">
        <v>139.1166666666667</v>
      </c>
      <c r="K66" s="263">
        <v>136.65</v>
      </c>
      <c r="L66" s="263">
        <v>134.1</v>
      </c>
      <c r="M66" s="263">
        <v>88.871030000000005</v>
      </c>
    </row>
    <row r="67" spans="1:13">
      <c r="A67" s="282">
        <v>58</v>
      </c>
      <c r="B67" s="263" t="s">
        <v>823</v>
      </c>
      <c r="C67" s="263">
        <v>2866.55</v>
      </c>
      <c r="D67" s="265">
        <v>2894.6666666666665</v>
      </c>
      <c r="E67" s="265">
        <v>2825.083333333333</v>
      </c>
      <c r="F67" s="265">
        <v>2783.6166666666663</v>
      </c>
      <c r="G67" s="265">
        <v>2714.0333333333328</v>
      </c>
      <c r="H67" s="265">
        <v>2936.1333333333332</v>
      </c>
      <c r="I67" s="265">
        <v>3005.7166666666662</v>
      </c>
      <c r="J67" s="265">
        <v>3047.1833333333334</v>
      </c>
      <c r="K67" s="263">
        <v>2964.25</v>
      </c>
      <c r="L67" s="263">
        <v>2853.2</v>
      </c>
      <c r="M67" s="263">
        <v>2.3891300000000002</v>
      </c>
    </row>
    <row r="68" spans="1:13">
      <c r="A68" s="282">
        <v>59</v>
      </c>
      <c r="B68" s="263" t="s">
        <v>84</v>
      </c>
      <c r="C68" s="263">
        <v>1569.8</v>
      </c>
      <c r="D68" s="265">
        <v>1574.9666666666665</v>
      </c>
      <c r="E68" s="265">
        <v>1561.0333333333328</v>
      </c>
      <c r="F68" s="265">
        <v>1552.2666666666664</v>
      </c>
      <c r="G68" s="265">
        <v>1538.3333333333328</v>
      </c>
      <c r="H68" s="265">
        <v>1583.7333333333329</v>
      </c>
      <c r="I68" s="265">
        <v>1597.6666666666667</v>
      </c>
      <c r="J68" s="265">
        <v>1606.4333333333329</v>
      </c>
      <c r="K68" s="263">
        <v>1588.9</v>
      </c>
      <c r="L68" s="263">
        <v>1566.2</v>
      </c>
      <c r="M68" s="263">
        <v>5.9367999999999999</v>
      </c>
    </row>
    <row r="69" spans="1:13">
      <c r="A69" s="282">
        <v>60</v>
      </c>
      <c r="B69" s="263" t="s">
        <v>85</v>
      </c>
      <c r="C69" s="263">
        <v>568.9</v>
      </c>
      <c r="D69" s="265">
        <v>567.63333333333333</v>
      </c>
      <c r="E69" s="265">
        <v>559.26666666666665</v>
      </c>
      <c r="F69" s="265">
        <v>549.63333333333333</v>
      </c>
      <c r="G69" s="265">
        <v>541.26666666666665</v>
      </c>
      <c r="H69" s="265">
        <v>577.26666666666665</v>
      </c>
      <c r="I69" s="265">
        <v>585.63333333333321</v>
      </c>
      <c r="J69" s="265">
        <v>595.26666666666665</v>
      </c>
      <c r="K69" s="263">
        <v>576</v>
      </c>
      <c r="L69" s="263">
        <v>558</v>
      </c>
      <c r="M69" s="263">
        <v>34.83961</v>
      </c>
    </row>
    <row r="70" spans="1:13">
      <c r="A70" s="282">
        <v>61</v>
      </c>
      <c r="B70" s="263" t="s">
        <v>232</v>
      </c>
      <c r="C70" s="263">
        <v>756.35</v>
      </c>
      <c r="D70" s="265">
        <v>757.13333333333333</v>
      </c>
      <c r="E70" s="265">
        <v>749.41666666666663</v>
      </c>
      <c r="F70" s="265">
        <v>742.48333333333335</v>
      </c>
      <c r="G70" s="265">
        <v>734.76666666666665</v>
      </c>
      <c r="H70" s="265">
        <v>764.06666666666661</v>
      </c>
      <c r="I70" s="265">
        <v>771.7833333333333</v>
      </c>
      <c r="J70" s="265">
        <v>778.71666666666658</v>
      </c>
      <c r="K70" s="263">
        <v>764.85</v>
      </c>
      <c r="L70" s="263">
        <v>750.2</v>
      </c>
      <c r="M70" s="263">
        <v>2.8118099999999999</v>
      </c>
    </row>
    <row r="71" spans="1:13">
      <c r="A71" s="282">
        <v>62</v>
      </c>
      <c r="B71" s="263" t="s">
        <v>233</v>
      </c>
      <c r="C71" s="263">
        <v>383.1</v>
      </c>
      <c r="D71" s="265">
        <v>385.15000000000003</v>
      </c>
      <c r="E71" s="265">
        <v>379.15000000000009</v>
      </c>
      <c r="F71" s="265">
        <v>375.20000000000005</v>
      </c>
      <c r="G71" s="265">
        <v>369.2000000000001</v>
      </c>
      <c r="H71" s="265">
        <v>389.10000000000008</v>
      </c>
      <c r="I71" s="265">
        <v>395.09999999999997</v>
      </c>
      <c r="J71" s="265">
        <v>399.05000000000007</v>
      </c>
      <c r="K71" s="263">
        <v>391.15</v>
      </c>
      <c r="L71" s="263">
        <v>381.2</v>
      </c>
      <c r="M71" s="263">
        <v>12.957879999999999</v>
      </c>
    </row>
    <row r="72" spans="1:13">
      <c r="A72" s="282">
        <v>63</v>
      </c>
      <c r="B72" s="263" t="s">
        <v>86</v>
      </c>
      <c r="C72" s="263">
        <v>892.5</v>
      </c>
      <c r="D72" s="265">
        <v>888.11666666666667</v>
      </c>
      <c r="E72" s="265">
        <v>877.43333333333339</v>
      </c>
      <c r="F72" s="265">
        <v>862.36666666666667</v>
      </c>
      <c r="G72" s="265">
        <v>851.68333333333339</v>
      </c>
      <c r="H72" s="265">
        <v>903.18333333333339</v>
      </c>
      <c r="I72" s="265">
        <v>913.86666666666656</v>
      </c>
      <c r="J72" s="265">
        <v>928.93333333333339</v>
      </c>
      <c r="K72" s="263">
        <v>898.8</v>
      </c>
      <c r="L72" s="263">
        <v>873.05</v>
      </c>
      <c r="M72" s="263">
        <v>10.72058</v>
      </c>
    </row>
    <row r="73" spans="1:13">
      <c r="A73" s="282">
        <v>64</v>
      </c>
      <c r="B73" s="263" t="s">
        <v>92</v>
      </c>
      <c r="C73" s="263">
        <v>297.95</v>
      </c>
      <c r="D73" s="265">
        <v>297.76666666666665</v>
      </c>
      <c r="E73" s="265">
        <v>292.83333333333331</v>
      </c>
      <c r="F73" s="265">
        <v>287.71666666666664</v>
      </c>
      <c r="G73" s="265">
        <v>282.7833333333333</v>
      </c>
      <c r="H73" s="265">
        <v>302.88333333333333</v>
      </c>
      <c r="I73" s="265">
        <v>307.81666666666672</v>
      </c>
      <c r="J73" s="265">
        <v>312.93333333333334</v>
      </c>
      <c r="K73" s="263">
        <v>302.7</v>
      </c>
      <c r="L73" s="263">
        <v>292.64999999999998</v>
      </c>
      <c r="M73" s="263">
        <v>119.46827999999999</v>
      </c>
    </row>
    <row r="74" spans="1:13">
      <c r="A74" s="282">
        <v>65</v>
      </c>
      <c r="B74" s="263" t="s">
        <v>87</v>
      </c>
      <c r="C74" s="263">
        <v>533.25</v>
      </c>
      <c r="D74" s="265">
        <v>533.81666666666672</v>
      </c>
      <c r="E74" s="265">
        <v>530.68333333333339</v>
      </c>
      <c r="F74" s="265">
        <v>528.11666666666667</v>
      </c>
      <c r="G74" s="265">
        <v>524.98333333333335</v>
      </c>
      <c r="H74" s="265">
        <v>536.38333333333344</v>
      </c>
      <c r="I74" s="265">
        <v>539.51666666666688</v>
      </c>
      <c r="J74" s="265">
        <v>542.08333333333348</v>
      </c>
      <c r="K74" s="263">
        <v>536.95000000000005</v>
      </c>
      <c r="L74" s="263">
        <v>531.25</v>
      </c>
      <c r="M74" s="263">
        <v>15.57222</v>
      </c>
    </row>
    <row r="75" spans="1:13">
      <c r="A75" s="282">
        <v>66</v>
      </c>
      <c r="B75" s="263" t="s">
        <v>234</v>
      </c>
      <c r="C75" s="263">
        <v>1563</v>
      </c>
      <c r="D75" s="265">
        <v>1571.9833333333333</v>
      </c>
      <c r="E75" s="265">
        <v>1536.0666666666666</v>
      </c>
      <c r="F75" s="265">
        <v>1509.1333333333332</v>
      </c>
      <c r="G75" s="265">
        <v>1473.2166666666665</v>
      </c>
      <c r="H75" s="265">
        <v>1598.9166666666667</v>
      </c>
      <c r="I75" s="265">
        <v>1634.8333333333333</v>
      </c>
      <c r="J75" s="265">
        <v>1661.7666666666669</v>
      </c>
      <c r="K75" s="263">
        <v>1607.9</v>
      </c>
      <c r="L75" s="263">
        <v>1545.05</v>
      </c>
      <c r="M75" s="263">
        <v>0.73099000000000003</v>
      </c>
    </row>
    <row r="76" spans="1:13">
      <c r="A76" s="282">
        <v>67</v>
      </c>
      <c r="B76" s="263" t="s">
        <v>834</v>
      </c>
      <c r="C76" s="263">
        <v>263.10000000000002</v>
      </c>
      <c r="D76" s="265">
        <v>265.41666666666669</v>
      </c>
      <c r="E76" s="265">
        <v>256.48333333333335</v>
      </c>
      <c r="F76" s="265">
        <v>249.86666666666667</v>
      </c>
      <c r="G76" s="265">
        <v>240.93333333333334</v>
      </c>
      <c r="H76" s="265">
        <v>272.03333333333336</v>
      </c>
      <c r="I76" s="265">
        <v>280.96666666666664</v>
      </c>
      <c r="J76" s="265">
        <v>287.58333333333337</v>
      </c>
      <c r="K76" s="263">
        <v>274.35000000000002</v>
      </c>
      <c r="L76" s="263">
        <v>258.8</v>
      </c>
      <c r="M76" s="263">
        <v>15.39861</v>
      </c>
    </row>
    <row r="77" spans="1:13">
      <c r="A77" s="282">
        <v>68</v>
      </c>
      <c r="B77" s="263" t="s">
        <v>90</v>
      </c>
      <c r="C77" s="263">
        <v>3495.95</v>
      </c>
      <c r="D77" s="265">
        <v>3469.6333333333337</v>
      </c>
      <c r="E77" s="265">
        <v>3429.3666666666672</v>
      </c>
      <c r="F77" s="265">
        <v>3362.7833333333338</v>
      </c>
      <c r="G77" s="265">
        <v>3322.5166666666673</v>
      </c>
      <c r="H77" s="265">
        <v>3536.2166666666672</v>
      </c>
      <c r="I77" s="265">
        <v>3576.4833333333336</v>
      </c>
      <c r="J77" s="265">
        <v>3643.0666666666671</v>
      </c>
      <c r="K77" s="263">
        <v>3509.9</v>
      </c>
      <c r="L77" s="263">
        <v>3403.05</v>
      </c>
      <c r="M77" s="263">
        <v>7.8715200000000003</v>
      </c>
    </row>
    <row r="78" spans="1:13">
      <c r="A78" s="282">
        <v>69</v>
      </c>
      <c r="B78" s="263" t="s">
        <v>348</v>
      </c>
      <c r="C78" s="263">
        <v>2556.9499999999998</v>
      </c>
      <c r="D78" s="265">
        <v>2561.5333333333333</v>
      </c>
      <c r="E78" s="265">
        <v>2503.1166666666668</v>
      </c>
      <c r="F78" s="265">
        <v>2449.2833333333333</v>
      </c>
      <c r="G78" s="265">
        <v>2390.8666666666668</v>
      </c>
      <c r="H78" s="265">
        <v>2615.3666666666668</v>
      </c>
      <c r="I78" s="265">
        <v>2673.7833333333338</v>
      </c>
      <c r="J78" s="265">
        <v>2727.6166666666668</v>
      </c>
      <c r="K78" s="263">
        <v>2619.9499999999998</v>
      </c>
      <c r="L78" s="263">
        <v>2507.6999999999998</v>
      </c>
      <c r="M78" s="263">
        <v>3.2072500000000002</v>
      </c>
    </row>
    <row r="79" spans="1:13">
      <c r="A79" s="282">
        <v>70</v>
      </c>
      <c r="B79" s="263" t="s">
        <v>93</v>
      </c>
      <c r="C79" s="263">
        <v>4372.25</v>
      </c>
      <c r="D79" s="265">
        <v>4365.7833333333338</v>
      </c>
      <c r="E79" s="265">
        <v>4328.5666666666675</v>
      </c>
      <c r="F79" s="265">
        <v>4284.8833333333341</v>
      </c>
      <c r="G79" s="265">
        <v>4247.6666666666679</v>
      </c>
      <c r="H79" s="265">
        <v>4409.4666666666672</v>
      </c>
      <c r="I79" s="265">
        <v>4446.6833333333325</v>
      </c>
      <c r="J79" s="265">
        <v>4490.3666666666668</v>
      </c>
      <c r="K79" s="263">
        <v>4403</v>
      </c>
      <c r="L79" s="263">
        <v>4322.1000000000004</v>
      </c>
      <c r="M79" s="263">
        <v>6.6523599999999998</v>
      </c>
    </row>
    <row r="80" spans="1:13">
      <c r="A80" s="282">
        <v>71</v>
      </c>
      <c r="B80" s="263" t="s">
        <v>235</v>
      </c>
      <c r="C80" s="263">
        <v>81.650000000000006</v>
      </c>
      <c r="D80" s="265">
        <v>82.683333333333337</v>
      </c>
      <c r="E80" s="265">
        <v>80.01666666666668</v>
      </c>
      <c r="F80" s="265">
        <v>78.38333333333334</v>
      </c>
      <c r="G80" s="265">
        <v>75.716666666666683</v>
      </c>
      <c r="H80" s="265">
        <v>84.316666666666677</v>
      </c>
      <c r="I80" s="265">
        <v>86.983333333333334</v>
      </c>
      <c r="J80" s="265">
        <v>88.616666666666674</v>
      </c>
      <c r="K80" s="263">
        <v>85.35</v>
      </c>
      <c r="L80" s="263">
        <v>81.05</v>
      </c>
      <c r="M80" s="263">
        <v>56.50244</v>
      </c>
    </row>
    <row r="81" spans="1:13">
      <c r="A81" s="282">
        <v>72</v>
      </c>
      <c r="B81" s="263" t="s">
        <v>94</v>
      </c>
      <c r="C81" s="263">
        <v>2702.75</v>
      </c>
      <c r="D81" s="265">
        <v>2694.9166666666665</v>
      </c>
      <c r="E81" s="265">
        <v>2673.833333333333</v>
      </c>
      <c r="F81" s="265">
        <v>2644.9166666666665</v>
      </c>
      <c r="G81" s="265">
        <v>2623.833333333333</v>
      </c>
      <c r="H81" s="265">
        <v>2723.833333333333</v>
      </c>
      <c r="I81" s="265">
        <v>2744.9166666666661</v>
      </c>
      <c r="J81" s="265">
        <v>2773.833333333333</v>
      </c>
      <c r="K81" s="263">
        <v>2716</v>
      </c>
      <c r="L81" s="263">
        <v>2666</v>
      </c>
      <c r="M81" s="263">
        <v>11.34037</v>
      </c>
    </row>
    <row r="82" spans="1:13">
      <c r="A82" s="282">
        <v>73</v>
      </c>
      <c r="B82" s="263" t="s">
        <v>236</v>
      </c>
      <c r="C82" s="263">
        <v>479.75</v>
      </c>
      <c r="D82" s="265">
        <v>481.58333333333331</v>
      </c>
      <c r="E82" s="265">
        <v>474.16666666666663</v>
      </c>
      <c r="F82" s="265">
        <v>468.58333333333331</v>
      </c>
      <c r="G82" s="265">
        <v>461.16666666666663</v>
      </c>
      <c r="H82" s="265">
        <v>487.16666666666663</v>
      </c>
      <c r="I82" s="265">
        <v>494.58333333333326</v>
      </c>
      <c r="J82" s="265">
        <v>500.16666666666663</v>
      </c>
      <c r="K82" s="263">
        <v>489</v>
      </c>
      <c r="L82" s="263">
        <v>476</v>
      </c>
      <c r="M82" s="263">
        <v>22.67257</v>
      </c>
    </row>
    <row r="83" spans="1:13">
      <c r="A83" s="282">
        <v>74</v>
      </c>
      <c r="B83" s="263" t="s">
        <v>237</v>
      </c>
      <c r="C83" s="263">
        <v>1452.35</v>
      </c>
      <c r="D83" s="265">
        <v>1463.45</v>
      </c>
      <c r="E83" s="265">
        <v>1426.9</v>
      </c>
      <c r="F83" s="265">
        <v>1401.45</v>
      </c>
      <c r="G83" s="265">
        <v>1364.9</v>
      </c>
      <c r="H83" s="265">
        <v>1488.9</v>
      </c>
      <c r="I83" s="265">
        <v>1525.4499999999998</v>
      </c>
      <c r="J83" s="265">
        <v>1550.9</v>
      </c>
      <c r="K83" s="263">
        <v>1500</v>
      </c>
      <c r="L83" s="263">
        <v>1438</v>
      </c>
      <c r="M83" s="263">
        <v>1.4974499999999999</v>
      </c>
    </row>
    <row r="84" spans="1:13">
      <c r="A84" s="282">
        <v>75</v>
      </c>
      <c r="B84" s="263" t="s">
        <v>96</v>
      </c>
      <c r="C84" s="263">
        <v>1365.45</v>
      </c>
      <c r="D84" s="265">
        <v>1366.5666666666666</v>
      </c>
      <c r="E84" s="265">
        <v>1352.0833333333333</v>
      </c>
      <c r="F84" s="265">
        <v>1338.7166666666667</v>
      </c>
      <c r="G84" s="265">
        <v>1324.2333333333333</v>
      </c>
      <c r="H84" s="265">
        <v>1379.9333333333332</v>
      </c>
      <c r="I84" s="265">
        <v>1394.4166666666667</v>
      </c>
      <c r="J84" s="265">
        <v>1407.7833333333331</v>
      </c>
      <c r="K84" s="263">
        <v>1381.05</v>
      </c>
      <c r="L84" s="263">
        <v>1353.2</v>
      </c>
      <c r="M84" s="263">
        <v>5.7446900000000003</v>
      </c>
    </row>
    <row r="85" spans="1:13">
      <c r="A85" s="282">
        <v>76</v>
      </c>
      <c r="B85" s="263" t="s">
        <v>97</v>
      </c>
      <c r="C85" s="263">
        <v>189.5</v>
      </c>
      <c r="D85" s="265">
        <v>189.71666666666667</v>
      </c>
      <c r="E85" s="265">
        <v>188.43333333333334</v>
      </c>
      <c r="F85" s="265">
        <v>187.36666666666667</v>
      </c>
      <c r="G85" s="265">
        <v>186.08333333333334</v>
      </c>
      <c r="H85" s="265">
        <v>190.78333333333333</v>
      </c>
      <c r="I85" s="265">
        <v>192.06666666666669</v>
      </c>
      <c r="J85" s="265">
        <v>193.13333333333333</v>
      </c>
      <c r="K85" s="263">
        <v>191</v>
      </c>
      <c r="L85" s="263">
        <v>188.65</v>
      </c>
      <c r="M85" s="263">
        <v>26.809259999999998</v>
      </c>
    </row>
    <row r="86" spans="1:13">
      <c r="A86" s="282">
        <v>77</v>
      </c>
      <c r="B86" s="263" t="s">
        <v>98</v>
      </c>
      <c r="C86" s="263">
        <v>78.2</v>
      </c>
      <c r="D86" s="265">
        <v>78.366666666666674</v>
      </c>
      <c r="E86" s="265">
        <v>77.133333333333354</v>
      </c>
      <c r="F86" s="265">
        <v>76.066666666666677</v>
      </c>
      <c r="G86" s="265">
        <v>74.833333333333357</v>
      </c>
      <c r="H86" s="265">
        <v>79.433333333333351</v>
      </c>
      <c r="I86" s="265">
        <v>80.666666666666671</v>
      </c>
      <c r="J86" s="265">
        <v>81.733333333333348</v>
      </c>
      <c r="K86" s="263">
        <v>79.599999999999994</v>
      </c>
      <c r="L86" s="263">
        <v>77.3</v>
      </c>
      <c r="M86" s="263">
        <v>177.39659</v>
      </c>
    </row>
    <row r="87" spans="1:13">
      <c r="A87" s="282">
        <v>78</v>
      </c>
      <c r="B87" s="263" t="s">
        <v>359</v>
      </c>
      <c r="C87" s="263">
        <v>208.95</v>
      </c>
      <c r="D87" s="265">
        <v>207.21666666666667</v>
      </c>
      <c r="E87" s="265">
        <v>201.73333333333335</v>
      </c>
      <c r="F87" s="265">
        <v>194.51666666666668</v>
      </c>
      <c r="G87" s="265">
        <v>189.03333333333336</v>
      </c>
      <c r="H87" s="265">
        <v>214.43333333333334</v>
      </c>
      <c r="I87" s="265">
        <v>219.91666666666663</v>
      </c>
      <c r="J87" s="265">
        <v>227.13333333333333</v>
      </c>
      <c r="K87" s="263">
        <v>212.7</v>
      </c>
      <c r="L87" s="263">
        <v>200</v>
      </c>
      <c r="M87" s="263">
        <v>54.481340000000003</v>
      </c>
    </row>
    <row r="88" spans="1:13">
      <c r="A88" s="282">
        <v>79</v>
      </c>
      <c r="B88" s="263" t="s">
        <v>240</v>
      </c>
      <c r="C88" s="263">
        <v>57.75</v>
      </c>
      <c r="D88" s="265">
        <v>58.699999999999996</v>
      </c>
      <c r="E88" s="265">
        <v>56.54999999999999</v>
      </c>
      <c r="F88" s="265">
        <v>55.349999999999994</v>
      </c>
      <c r="G88" s="265">
        <v>53.199999999999989</v>
      </c>
      <c r="H88" s="265">
        <v>59.899999999999991</v>
      </c>
      <c r="I88" s="265">
        <v>62.05</v>
      </c>
      <c r="J88" s="265">
        <v>63.249999999999993</v>
      </c>
      <c r="K88" s="263">
        <v>60.85</v>
      </c>
      <c r="L88" s="263">
        <v>57.5</v>
      </c>
      <c r="M88" s="263">
        <v>49.918570000000003</v>
      </c>
    </row>
    <row r="89" spans="1:13">
      <c r="A89" s="282">
        <v>80</v>
      </c>
      <c r="B89" s="263" t="s">
        <v>99</v>
      </c>
      <c r="C89" s="263">
        <v>134.4</v>
      </c>
      <c r="D89" s="265">
        <v>135.48333333333335</v>
      </c>
      <c r="E89" s="265">
        <v>132.66666666666669</v>
      </c>
      <c r="F89" s="265">
        <v>130.93333333333334</v>
      </c>
      <c r="G89" s="265">
        <v>128.11666666666667</v>
      </c>
      <c r="H89" s="265">
        <v>137.2166666666667</v>
      </c>
      <c r="I89" s="265">
        <v>140.03333333333336</v>
      </c>
      <c r="J89" s="265">
        <v>141.76666666666671</v>
      </c>
      <c r="K89" s="263">
        <v>138.30000000000001</v>
      </c>
      <c r="L89" s="263">
        <v>133.75</v>
      </c>
      <c r="M89" s="263">
        <v>140.77259000000001</v>
      </c>
    </row>
    <row r="90" spans="1:13">
      <c r="A90" s="282">
        <v>81</v>
      </c>
      <c r="B90" s="263" t="s">
        <v>102</v>
      </c>
      <c r="C90" s="263">
        <v>25.55</v>
      </c>
      <c r="D90" s="265">
        <v>25.45</v>
      </c>
      <c r="E90" s="265">
        <v>25.099999999999998</v>
      </c>
      <c r="F90" s="265">
        <v>24.65</v>
      </c>
      <c r="G90" s="265">
        <v>24.299999999999997</v>
      </c>
      <c r="H90" s="265">
        <v>25.9</v>
      </c>
      <c r="I90" s="265">
        <v>26.25</v>
      </c>
      <c r="J90" s="265">
        <v>26.7</v>
      </c>
      <c r="K90" s="263">
        <v>25.8</v>
      </c>
      <c r="L90" s="263">
        <v>25</v>
      </c>
      <c r="M90" s="263">
        <v>194.89266000000001</v>
      </c>
    </row>
    <row r="91" spans="1:13">
      <c r="A91" s="282">
        <v>82</v>
      </c>
      <c r="B91" s="263" t="s">
        <v>241</v>
      </c>
      <c r="C91" s="263">
        <v>215.6</v>
      </c>
      <c r="D91" s="265">
        <v>216.9</v>
      </c>
      <c r="E91" s="265">
        <v>212.8</v>
      </c>
      <c r="F91" s="265">
        <v>210</v>
      </c>
      <c r="G91" s="265">
        <v>205.9</v>
      </c>
      <c r="H91" s="265">
        <v>219.70000000000002</v>
      </c>
      <c r="I91" s="265">
        <v>223.79999999999998</v>
      </c>
      <c r="J91" s="265">
        <v>226.60000000000002</v>
      </c>
      <c r="K91" s="263">
        <v>221</v>
      </c>
      <c r="L91" s="263">
        <v>214.1</v>
      </c>
      <c r="M91" s="263">
        <v>6.9023899999999996</v>
      </c>
    </row>
    <row r="92" spans="1:13">
      <c r="A92" s="282">
        <v>83</v>
      </c>
      <c r="B92" s="263" t="s">
        <v>100</v>
      </c>
      <c r="C92" s="263">
        <v>465.65</v>
      </c>
      <c r="D92" s="265">
        <v>465.4666666666667</v>
      </c>
      <c r="E92" s="265">
        <v>460.93333333333339</v>
      </c>
      <c r="F92" s="265">
        <v>456.2166666666667</v>
      </c>
      <c r="G92" s="265">
        <v>451.68333333333339</v>
      </c>
      <c r="H92" s="265">
        <v>470.18333333333339</v>
      </c>
      <c r="I92" s="265">
        <v>474.7166666666667</v>
      </c>
      <c r="J92" s="265">
        <v>479.43333333333339</v>
      </c>
      <c r="K92" s="263">
        <v>470</v>
      </c>
      <c r="L92" s="263">
        <v>460.75</v>
      </c>
      <c r="M92" s="263">
        <v>10.281079999999999</v>
      </c>
    </row>
    <row r="93" spans="1:13">
      <c r="A93" s="282">
        <v>84</v>
      </c>
      <c r="B93" s="263" t="s">
        <v>242</v>
      </c>
      <c r="C93" s="263">
        <v>490.75</v>
      </c>
      <c r="D93" s="265">
        <v>492.88333333333338</v>
      </c>
      <c r="E93" s="265">
        <v>487.86666666666679</v>
      </c>
      <c r="F93" s="265">
        <v>484.98333333333341</v>
      </c>
      <c r="G93" s="265">
        <v>479.96666666666681</v>
      </c>
      <c r="H93" s="265">
        <v>495.76666666666677</v>
      </c>
      <c r="I93" s="265">
        <v>500.7833333333333</v>
      </c>
      <c r="J93" s="265">
        <v>503.66666666666674</v>
      </c>
      <c r="K93" s="263">
        <v>497.9</v>
      </c>
      <c r="L93" s="263">
        <v>490</v>
      </c>
      <c r="M93" s="263">
        <v>0.64422000000000001</v>
      </c>
    </row>
    <row r="94" spans="1:13">
      <c r="A94" s="282">
        <v>85</v>
      </c>
      <c r="B94" s="263" t="s">
        <v>103</v>
      </c>
      <c r="C94" s="263">
        <v>690.25</v>
      </c>
      <c r="D94" s="265">
        <v>694.70000000000016</v>
      </c>
      <c r="E94" s="265">
        <v>685.25000000000034</v>
      </c>
      <c r="F94" s="265">
        <v>680.25000000000023</v>
      </c>
      <c r="G94" s="265">
        <v>670.80000000000041</v>
      </c>
      <c r="H94" s="265">
        <v>699.70000000000027</v>
      </c>
      <c r="I94" s="265">
        <v>709.15000000000009</v>
      </c>
      <c r="J94" s="265">
        <v>714.1500000000002</v>
      </c>
      <c r="K94" s="263">
        <v>704.15</v>
      </c>
      <c r="L94" s="263">
        <v>689.7</v>
      </c>
      <c r="M94" s="263">
        <v>11.869109999999999</v>
      </c>
    </row>
    <row r="95" spans="1:13">
      <c r="A95" s="282">
        <v>86</v>
      </c>
      <c r="B95" s="263" t="s">
        <v>243</v>
      </c>
      <c r="C95" s="263">
        <v>520.29999999999995</v>
      </c>
      <c r="D95" s="265">
        <v>519.93333333333328</v>
      </c>
      <c r="E95" s="265">
        <v>516.86666666666656</v>
      </c>
      <c r="F95" s="265">
        <v>513.43333333333328</v>
      </c>
      <c r="G95" s="265">
        <v>510.36666666666656</v>
      </c>
      <c r="H95" s="265">
        <v>523.36666666666656</v>
      </c>
      <c r="I95" s="265">
        <v>526.43333333333339</v>
      </c>
      <c r="J95" s="265">
        <v>529.86666666666656</v>
      </c>
      <c r="K95" s="263">
        <v>523</v>
      </c>
      <c r="L95" s="263">
        <v>516.5</v>
      </c>
      <c r="M95" s="263">
        <v>1.5643100000000001</v>
      </c>
    </row>
    <row r="96" spans="1:13">
      <c r="A96" s="282">
        <v>87</v>
      </c>
      <c r="B96" s="263" t="s">
        <v>244</v>
      </c>
      <c r="C96" s="263">
        <v>1439.8</v>
      </c>
      <c r="D96" s="265">
        <v>1430.2333333333336</v>
      </c>
      <c r="E96" s="265">
        <v>1411.4666666666672</v>
      </c>
      <c r="F96" s="265">
        <v>1383.1333333333337</v>
      </c>
      <c r="G96" s="265">
        <v>1364.3666666666672</v>
      </c>
      <c r="H96" s="265">
        <v>1458.5666666666671</v>
      </c>
      <c r="I96" s="265">
        <v>1477.3333333333335</v>
      </c>
      <c r="J96" s="265">
        <v>1505.666666666667</v>
      </c>
      <c r="K96" s="263">
        <v>1449</v>
      </c>
      <c r="L96" s="263">
        <v>1401.9</v>
      </c>
      <c r="M96" s="263">
        <v>17.971170000000001</v>
      </c>
    </row>
    <row r="97" spans="1:13">
      <c r="A97" s="282">
        <v>88</v>
      </c>
      <c r="B97" s="263" t="s">
        <v>104</v>
      </c>
      <c r="C97" s="263">
        <v>1411.25</v>
      </c>
      <c r="D97" s="265">
        <v>1409.2</v>
      </c>
      <c r="E97" s="265">
        <v>1395.9</v>
      </c>
      <c r="F97" s="265">
        <v>1380.55</v>
      </c>
      <c r="G97" s="265">
        <v>1367.25</v>
      </c>
      <c r="H97" s="265">
        <v>1424.5500000000002</v>
      </c>
      <c r="I97" s="265">
        <v>1437.85</v>
      </c>
      <c r="J97" s="265">
        <v>1453.2000000000003</v>
      </c>
      <c r="K97" s="263">
        <v>1422.5</v>
      </c>
      <c r="L97" s="263">
        <v>1393.85</v>
      </c>
      <c r="M97" s="263">
        <v>10.040010000000001</v>
      </c>
    </row>
    <row r="98" spans="1:13">
      <c r="A98" s="282">
        <v>89</v>
      </c>
      <c r="B98" s="263" t="s">
        <v>372</v>
      </c>
      <c r="C98" s="263">
        <v>511.1</v>
      </c>
      <c r="D98" s="265">
        <v>513.5333333333333</v>
      </c>
      <c r="E98" s="265">
        <v>506.06666666666661</v>
      </c>
      <c r="F98" s="265">
        <v>501.0333333333333</v>
      </c>
      <c r="G98" s="265">
        <v>493.56666666666661</v>
      </c>
      <c r="H98" s="265">
        <v>518.56666666666661</v>
      </c>
      <c r="I98" s="265">
        <v>526.0333333333333</v>
      </c>
      <c r="J98" s="265">
        <v>531.06666666666661</v>
      </c>
      <c r="K98" s="263">
        <v>521</v>
      </c>
      <c r="L98" s="263">
        <v>508.5</v>
      </c>
      <c r="M98" s="263">
        <v>8.1032899999999994</v>
      </c>
    </row>
    <row r="99" spans="1:13">
      <c r="A99" s="282">
        <v>90</v>
      </c>
      <c r="B99" s="263" t="s">
        <v>246</v>
      </c>
      <c r="C99" s="263">
        <v>259.89999999999998</v>
      </c>
      <c r="D99" s="265">
        <v>259.56666666666666</v>
      </c>
      <c r="E99" s="265">
        <v>257.73333333333335</v>
      </c>
      <c r="F99" s="265">
        <v>255.56666666666666</v>
      </c>
      <c r="G99" s="265">
        <v>253.73333333333335</v>
      </c>
      <c r="H99" s="265">
        <v>261.73333333333335</v>
      </c>
      <c r="I99" s="265">
        <v>263.56666666666672</v>
      </c>
      <c r="J99" s="265">
        <v>265.73333333333335</v>
      </c>
      <c r="K99" s="263">
        <v>261.39999999999998</v>
      </c>
      <c r="L99" s="263">
        <v>257.39999999999998</v>
      </c>
      <c r="M99" s="263">
        <v>19.724360000000001</v>
      </c>
    </row>
    <row r="100" spans="1:13">
      <c r="A100" s="282">
        <v>91</v>
      </c>
      <c r="B100" s="263" t="s">
        <v>107</v>
      </c>
      <c r="C100" s="263">
        <v>980.85</v>
      </c>
      <c r="D100" s="265">
        <v>981.85</v>
      </c>
      <c r="E100" s="265">
        <v>970.80000000000007</v>
      </c>
      <c r="F100" s="265">
        <v>960.75</v>
      </c>
      <c r="G100" s="265">
        <v>949.7</v>
      </c>
      <c r="H100" s="265">
        <v>991.90000000000009</v>
      </c>
      <c r="I100" s="265">
        <v>1002.95</v>
      </c>
      <c r="J100" s="265">
        <v>1013.0000000000001</v>
      </c>
      <c r="K100" s="263">
        <v>992.9</v>
      </c>
      <c r="L100" s="263">
        <v>971.8</v>
      </c>
      <c r="M100" s="263">
        <v>51.58305</v>
      </c>
    </row>
    <row r="101" spans="1:13">
      <c r="A101" s="282">
        <v>92</v>
      </c>
      <c r="B101" s="263" t="s">
        <v>248</v>
      </c>
      <c r="C101" s="263">
        <v>2896.4</v>
      </c>
      <c r="D101" s="265">
        <v>2905.4666666666667</v>
      </c>
      <c r="E101" s="265">
        <v>2870.9333333333334</v>
      </c>
      <c r="F101" s="265">
        <v>2845.4666666666667</v>
      </c>
      <c r="G101" s="265">
        <v>2810.9333333333334</v>
      </c>
      <c r="H101" s="265">
        <v>2930.9333333333334</v>
      </c>
      <c r="I101" s="265">
        <v>2965.4666666666672</v>
      </c>
      <c r="J101" s="265">
        <v>2990.9333333333334</v>
      </c>
      <c r="K101" s="263">
        <v>2940</v>
      </c>
      <c r="L101" s="263">
        <v>2880</v>
      </c>
      <c r="M101" s="263">
        <v>1.80653</v>
      </c>
    </row>
    <row r="102" spans="1:13">
      <c r="A102" s="282">
        <v>93</v>
      </c>
      <c r="B102" s="263" t="s">
        <v>109</v>
      </c>
      <c r="C102" s="263">
        <v>1500.15</v>
      </c>
      <c r="D102" s="265">
        <v>1492.2333333333336</v>
      </c>
      <c r="E102" s="265">
        <v>1477.0166666666671</v>
      </c>
      <c r="F102" s="265">
        <v>1453.8833333333334</v>
      </c>
      <c r="G102" s="265">
        <v>1438.666666666667</v>
      </c>
      <c r="H102" s="265">
        <v>1515.3666666666672</v>
      </c>
      <c r="I102" s="265">
        <v>1530.5833333333335</v>
      </c>
      <c r="J102" s="265">
        <v>1553.7166666666674</v>
      </c>
      <c r="K102" s="263">
        <v>1507.45</v>
      </c>
      <c r="L102" s="263">
        <v>1469.1</v>
      </c>
      <c r="M102" s="263">
        <v>98.807140000000004</v>
      </c>
    </row>
    <row r="103" spans="1:13">
      <c r="A103" s="282">
        <v>94</v>
      </c>
      <c r="B103" s="263" t="s">
        <v>249</v>
      </c>
      <c r="C103" s="263">
        <v>683.55</v>
      </c>
      <c r="D103" s="265">
        <v>684.55000000000007</v>
      </c>
      <c r="E103" s="265">
        <v>679.65000000000009</v>
      </c>
      <c r="F103" s="265">
        <v>675.75</v>
      </c>
      <c r="G103" s="265">
        <v>670.85</v>
      </c>
      <c r="H103" s="265">
        <v>688.45000000000016</v>
      </c>
      <c r="I103" s="265">
        <v>693.35</v>
      </c>
      <c r="J103" s="265">
        <v>697.25000000000023</v>
      </c>
      <c r="K103" s="263">
        <v>689.45</v>
      </c>
      <c r="L103" s="263">
        <v>680.65</v>
      </c>
      <c r="M103" s="263">
        <v>22.073650000000001</v>
      </c>
    </row>
    <row r="104" spans="1:13">
      <c r="A104" s="282">
        <v>95</v>
      </c>
      <c r="B104" s="263" t="s">
        <v>105</v>
      </c>
      <c r="C104" s="263">
        <v>1041.4000000000001</v>
      </c>
      <c r="D104" s="265">
        <v>1042.8333333333333</v>
      </c>
      <c r="E104" s="265">
        <v>1028.6666666666665</v>
      </c>
      <c r="F104" s="265">
        <v>1015.9333333333332</v>
      </c>
      <c r="G104" s="265">
        <v>1001.7666666666664</v>
      </c>
      <c r="H104" s="265">
        <v>1055.5666666666666</v>
      </c>
      <c r="I104" s="265">
        <v>1069.7333333333331</v>
      </c>
      <c r="J104" s="265">
        <v>1082.4666666666667</v>
      </c>
      <c r="K104" s="263">
        <v>1057</v>
      </c>
      <c r="L104" s="263">
        <v>1030.0999999999999</v>
      </c>
      <c r="M104" s="263">
        <v>18.259409999999999</v>
      </c>
    </row>
    <row r="105" spans="1:13">
      <c r="A105" s="282">
        <v>96</v>
      </c>
      <c r="B105" s="263" t="s">
        <v>110</v>
      </c>
      <c r="C105" s="263">
        <v>3067.45</v>
      </c>
      <c r="D105" s="265">
        <v>3086.6666666666665</v>
      </c>
      <c r="E105" s="265">
        <v>3041.333333333333</v>
      </c>
      <c r="F105" s="265">
        <v>3015.2166666666667</v>
      </c>
      <c r="G105" s="265">
        <v>2969.8833333333332</v>
      </c>
      <c r="H105" s="265">
        <v>3112.7833333333328</v>
      </c>
      <c r="I105" s="265">
        <v>3158.1166666666659</v>
      </c>
      <c r="J105" s="265">
        <v>3184.2333333333327</v>
      </c>
      <c r="K105" s="263">
        <v>3132</v>
      </c>
      <c r="L105" s="263">
        <v>3060.55</v>
      </c>
      <c r="M105" s="263">
        <v>9.4430999999999994</v>
      </c>
    </row>
    <row r="106" spans="1:13">
      <c r="A106" s="282">
        <v>97</v>
      </c>
      <c r="B106" s="263" t="s">
        <v>112</v>
      </c>
      <c r="C106" s="263">
        <v>331.7</v>
      </c>
      <c r="D106" s="265">
        <v>334.81666666666666</v>
      </c>
      <c r="E106" s="265">
        <v>327.18333333333334</v>
      </c>
      <c r="F106" s="265">
        <v>322.66666666666669</v>
      </c>
      <c r="G106" s="265">
        <v>315.03333333333336</v>
      </c>
      <c r="H106" s="265">
        <v>339.33333333333331</v>
      </c>
      <c r="I106" s="265">
        <v>346.96666666666664</v>
      </c>
      <c r="J106" s="265">
        <v>351.48333333333329</v>
      </c>
      <c r="K106" s="263">
        <v>342.45</v>
      </c>
      <c r="L106" s="263">
        <v>330.3</v>
      </c>
      <c r="M106" s="263">
        <v>138.80498</v>
      </c>
    </row>
    <row r="107" spans="1:13">
      <c r="A107" s="282">
        <v>98</v>
      </c>
      <c r="B107" s="263" t="s">
        <v>113</v>
      </c>
      <c r="C107" s="263">
        <v>239</v>
      </c>
      <c r="D107" s="265">
        <v>237.61666666666665</v>
      </c>
      <c r="E107" s="265">
        <v>235.58333333333329</v>
      </c>
      <c r="F107" s="265">
        <v>232.16666666666663</v>
      </c>
      <c r="G107" s="265">
        <v>230.13333333333327</v>
      </c>
      <c r="H107" s="265">
        <v>241.0333333333333</v>
      </c>
      <c r="I107" s="265">
        <v>243.06666666666666</v>
      </c>
      <c r="J107" s="265">
        <v>246.48333333333332</v>
      </c>
      <c r="K107" s="263">
        <v>239.65</v>
      </c>
      <c r="L107" s="263">
        <v>234.2</v>
      </c>
      <c r="M107" s="263">
        <v>59.725479999999997</v>
      </c>
    </row>
    <row r="108" spans="1:13">
      <c r="A108" s="282">
        <v>99</v>
      </c>
      <c r="B108" s="263" t="s">
        <v>114</v>
      </c>
      <c r="C108" s="263">
        <v>2337.3000000000002</v>
      </c>
      <c r="D108" s="265">
        <v>2347.8833333333332</v>
      </c>
      <c r="E108" s="265">
        <v>2322.8166666666666</v>
      </c>
      <c r="F108" s="265">
        <v>2308.3333333333335</v>
      </c>
      <c r="G108" s="265">
        <v>2283.2666666666669</v>
      </c>
      <c r="H108" s="265">
        <v>2362.3666666666663</v>
      </c>
      <c r="I108" s="265">
        <v>2387.4333333333329</v>
      </c>
      <c r="J108" s="265">
        <v>2401.9166666666661</v>
      </c>
      <c r="K108" s="263">
        <v>2372.9499999999998</v>
      </c>
      <c r="L108" s="263">
        <v>2333.4</v>
      </c>
      <c r="M108" s="263">
        <v>19.706119999999999</v>
      </c>
    </row>
    <row r="109" spans="1:13">
      <c r="A109" s="282">
        <v>100</v>
      </c>
      <c r="B109" s="263" t="s">
        <v>250</v>
      </c>
      <c r="C109" s="263">
        <v>270.45</v>
      </c>
      <c r="D109" s="265">
        <v>274.38333333333333</v>
      </c>
      <c r="E109" s="265">
        <v>265.06666666666666</v>
      </c>
      <c r="F109" s="265">
        <v>259.68333333333334</v>
      </c>
      <c r="G109" s="265">
        <v>250.36666666666667</v>
      </c>
      <c r="H109" s="265">
        <v>279.76666666666665</v>
      </c>
      <c r="I109" s="265">
        <v>289.08333333333326</v>
      </c>
      <c r="J109" s="265">
        <v>294.46666666666664</v>
      </c>
      <c r="K109" s="263">
        <v>283.7</v>
      </c>
      <c r="L109" s="263">
        <v>269</v>
      </c>
      <c r="M109" s="263">
        <v>17.955449999999999</v>
      </c>
    </row>
    <row r="110" spans="1:13">
      <c r="A110" s="282">
        <v>101</v>
      </c>
      <c r="B110" s="263" t="s">
        <v>251</v>
      </c>
      <c r="C110" s="263">
        <v>48.1</v>
      </c>
      <c r="D110" s="265">
        <v>48.199999999999996</v>
      </c>
      <c r="E110" s="265">
        <v>47.54999999999999</v>
      </c>
      <c r="F110" s="265">
        <v>46.999999999999993</v>
      </c>
      <c r="G110" s="265">
        <v>46.349999999999987</v>
      </c>
      <c r="H110" s="265">
        <v>48.749999999999993</v>
      </c>
      <c r="I110" s="265">
        <v>49.4</v>
      </c>
      <c r="J110" s="265">
        <v>49.949999999999996</v>
      </c>
      <c r="K110" s="263">
        <v>48.85</v>
      </c>
      <c r="L110" s="263">
        <v>47.65</v>
      </c>
      <c r="M110" s="263">
        <v>21.653690000000001</v>
      </c>
    </row>
    <row r="111" spans="1:13">
      <c r="A111" s="282">
        <v>102</v>
      </c>
      <c r="B111" s="263" t="s">
        <v>108</v>
      </c>
      <c r="C111" s="263">
        <v>2509.9</v>
      </c>
      <c r="D111" s="265">
        <v>2514.4500000000003</v>
      </c>
      <c r="E111" s="265">
        <v>2487.5500000000006</v>
      </c>
      <c r="F111" s="265">
        <v>2465.2000000000003</v>
      </c>
      <c r="G111" s="265">
        <v>2438.3000000000006</v>
      </c>
      <c r="H111" s="265">
        <v>2536.8000000000006</v>
      </c>
      <c r="I111" s="265">
        <v>2563.7000000000003</v>
      </c>
      <c r="J111" s="265">
        <v>2586.0500000000006</v>
      </c>
      <c r="K111" s="263">
        <v>2541.35</v>
      </c>
      <c r="L111" s="263">
        <v>2492.1</v>
      </c>
      <c r="M111" s="263">
        <v>39.808959999999999</v>
      </c>
    </row>
    <row r="112" spans="1:13">
      <c r="A112" s="282">
        <v>103</v>
      </c>
      <c r="B112" s="263" t="s">
        <v>116</v>
      </c>
      <c r="C112" s="263">
        <v>586.4</v>
      </c>
      <c r="D112" s="265">
        <v>583.31666666666672</v>
      </c>
      <c r="E112" s="265">
        <v>577.38333333333344</v>
      </c>
      <c r="F112" s="265">
        <v>568.36666666666667</v>
      </c>
      <c r="G112" s="265">
        <v>562.43333333333339</v>
      </c>
      <c r="H112" s="265">
        <v>592.33333333333348</v>
      </c>
      <c r="I112" s="265">
        <v>598.26666666666665</v>
      </c>
      <c r="J112" s="265">
        <v>607.28333333333353</v>
      </c>
      <c r="K112" s="263">
        <v>589.25</v>
      </c>
      <c r="L112" s="263">
        <v>574.29999999999995</v>
      </c>
      <c r="M112" s="263">
        <v>294.86417</v>
      </c>
    </row>
    <row r="113" spans="1:13">
      <c r="A113" s="282">
        <v>104</v>
      </c>
      <c r="B113" s="263" t="s">
        <v>252</v>
      </c>
      <c r="C113" s="263">
        <v>1438.15</v>
      </c>
      <c r="D113" s="265">
        <v>1443.4333333333334</v>
      </c>
      <c r="E113" s="265">
        <v>1426.9666666666667</v>
      </c>
      <c r="F113" s="265">
        <v>1415.7833333333333</v>
      </c>
      <c r="G113" s="265">
        <v>1399.3166666666666</v>
      </c>
      <c r="H113" s="265">
        <v>1454.6166666666668</v>
      </c>
      <c r="I113" s="265">
        <v>1471.0833333333335</v>
      </c>
      <c r="J113" s="265">
        <v>1482.2666666666669</v>
      </c>
      <c r="K113" s="263">
        <v>1459.9</v>
      </c>
      <c r="L113" s="263">
        <v>1432.25</v>
      </c>
      <c r="M113" s="263">
        <v>4.2269100000000002</v>
      </c>
    </row>
    <row r="114" spans="1:13">
      <c r="A114" s="282">
        <v>105</v>
      </c>
      <c r="B114" s="263" t="s">
        <v>117</v>
      </c>
      <c r="C114" s="263">
        <v>435.95</v>
      </c>
      <c r="D114" s="265">
        <v>437.90000000000003</v>
      </c>
      <c r="E114" s="265">
        <v>432.30000000000007</v>
      </c>
      <c r="F114" s="265">
        <v>428.65000000000003</v>
      </c>
      <c r="G114" s="265">
        <v>423.05000000000007</v>
      </c>
      <c r="H114" s="265">
        <v>441.55000000000007</v>
      </c>
      <c r="I114" s="265">
        <v>447.15000000000009</v>
      </c>
      <c r="J114" s="265">
        <v>450.80000000000007</v>
      </c>
      <c r="K114" s="263">
        <v>443.5</v>
      </c>
      <c r="L114" s="263">
        <v>434.25</v>
      </c>
      <c r="M114" s="263">
        <v>20.367789999999999</v>
      </c>
    </row>
    <row r="115" spans="1:13">
      <c r="A115" s="282">
        <v>106</v>
      </c>
      <c r="B115" s="263" t="s">
        <v>387</v>
      </c>
      <c r="C115" s="263">
        <v>412.2</v>
      </c>
      <c r="D115" s="265">
        <v>414.5333333333333</v>
      </c>
      <c r="E115" s="265">
        <v>409.06666666666661</v>
      </c>
      <c r="F115" s="265">
        <v>405.93333333333328</v>
      </c>
      <c r="G115" s="265">
        <v>400.46666666666658</v>
      </c>
      <c r="H115" s="265">
        <v>417.66666666666663</v>
      </c>
      <c r="I115" s="265">
        <v>423.13333333333333</v>
      </c>
      <c r="J115" s="265">
        <v>426.26666666666665</v>
      </c>
      <c r="K115" s="263">
        <v>420</v>
      </c>
      <c r="L115" s="263">
        <v>411.4</v>
      </c>
      <c r="M115" s="263">
        <v>3.3981499999999998</v>
      </c>
    </row>
    <row r="116" spans="1:13">
      <c r="A116" s="282">
        <v>107</v>
      </c>
      <c r="B116" s="263" t="s">
        <v>119</v>
      </c>
      <c r="C116" s="263">
        <v>61.35</v>
      </c>
      <c r="D116" s="265">
        <v>60.85</v>
      </c>
      <c r="E116" s="265">
        <v>60</v>
      </c>
      <c r="F116" s="265">
        <v>58.65</v>
      </c>
      <c r="G116" s="265">
        <v>57.8</v>
      </c>
      <c r="H116" s="265">
        <v>62.2</v>
      </c>
      <c r="I116" s="265">
        <v>63.050000000000011</v>
      </c>
      <c r="J116" s="265">
        <v>64.400000000000006</v>
      </c>
      <c r="K116" s="263">
        <v>61.7</v>
      </c>
      <c r="L116" s="263">
        <v>59.5</v>
      </c>
      <c r="M116" s="263">
        <v>388.27726999999999</v>
      </c>
    </row>
    <row r="117" spans="1:13">
      <c r="A117" s="282">
        <v>108</v>
      </c>
      <c r="B117" s="263" t="s">
        <v>126</v>
      </c>
      <c r="C117" s="263">
        <v>222.2</v>
      </c>
      <c r="D117" s="265">
        <v>223.86666666666665</v>
      </c>
      <c r="E117" s="265">
        <v>219.6333333333333</v>
      </c>
      <c r="F117" s="265">
        <v>217.06666666666666</v>
      </c>
      <c r="G117" s="265">
        <v>212.83333333333331</v>
      </c>
      <c r="H117" s="265">
        <v>226.43333333333328</v>
      </c>
      <c r="I117" s="265">
        <v>230.66666666666663</v>
      </c>
      <c r="J117" s="265">
        <v>233.23333333333326</v>
      </c>
      <c r="K117" s="263">
        <v>228.1</v>
      </c>
      <c r="L117" s="263">
        <v>221.3</v>
      </c>
      <c r="M117" s="263">
        <v>415.64683000000002</v>
      </c>
    </row>
    <row r="118" spans="1:13">
      <c r="A118" s="282">
        <v>109</v>
      </c>
      <c r="B118" s="263" t="s">
        <v>115</v>
      </c>
      <c r="C118" s="263">
        <v>212.75</v>
      </c>
      <c r="D118" s="265">
        <v>213.29999999999998</v>
      </c>
      <c r="E118" s="265">
        <v>210.59999999999997</v>
      </c>
      <c r="F118" s="265">
        <v>208.45</v>
      </c>
      <c r="G118" s="265">
        <v>205.74999999999997</v>
      </c>
      <c r="H118" s="265">
        <v>215.44999999999996</v>
      </c>
      <c r="I118" s="265">
        <v>218.14999999999995</v>
      </c>
      <c r="J118" s="265">
        <v>220.29999999999995</v>
      </c>
      <c r="K118" s="263">
        <v>216</v>
      </c>
      <c r="L118" s="263">
        <v>211.15</v>
      </c>
      <c r="M118" s="263">
        <v>167.78279000000001</v>
      </c>
    </row>
    <row r="119" spans="1:13">
      <c r="A119" s="282">
        <v>110</v>
      </c>
      <c r="B119" s="263" t="s">
        <v>255</v>
      </c>
      <c r="C119" s="263">
        <v>113.15</v>
      </c>
      <c r="D119" s="265">
        <v>114.06666666666666</v>
      </c>
      <c r="E119" s="265">
        <v>111.13333333333333</v>
      </c>
      <c r="F119" s="265">
        <v>109.11666666666666</v>
      </c>
      <c r="G119" s="265">
        <v>106.18333333333332</v>
      </c>
      <c r="H119" s="265">
        <v>116.08333333333333</v>
      </c>
      <c r="I119" s="265">
        <v>119.01666666666667</v>
      </c>
      <c r="J119" s="265">
        <v>121.03333333333333</v>
      </c>
      <c r="K119" s="263">
        <v>117</v>
      </c>
      <c r="L119" s="263">
        <v>112.05</v>
      </c>
      <c r="M119" s="263">
        <v>11.7418</v>
      </c>
    </row>
    <row r="120" spans="1:13">
      <c r="A120" s="282">
        <v>111</v>
      </c>
      <c r="B120" s="263" t="s">
        <v>125</v>
      </c>
      <c r="C120" s="263">
        <v>96.75</v>
      </c>
      <c r="D120" s="265">
        <v>96.883333333333326</v>
      </c>
      <c r="E120" s="265">
        <v>96.266666666666652</v>
      </c>
      <c r="F120" s="265">
        <v>95.783333333333331</v>
      </c>
      <c r="G120" s="265">
        <v>95.166666666666657</v>
      </c>
      <c r="H120" s="265">
        <v>97.366666666666646</v>
      </c>
      <c r="I120" s="265">
        <v>97.98333333333332</v>
      </c>
      <c r="J120" s="265">
        <v>98.46666666666664</v>
      </c>
      <c r="K120" s="263">
        <v>97.5</v>
      </c>
      <c r="L120" s="263">
        <v>96.4</v>
      </c>
      <c r="M120" s="263">
        <v>221.53319999999999</v>
      </c>
    </row>
    <row r="121" spans="1:13">
      <c r="A121" s="282">
        <v>112</v>
      </c>
      <c r="B121" s="263" t="s">
        <v>772</v>
      </c>
      <c r="C121" s="263">
        <v>1842.15</v>
      </c>
      <c r="D121" s="265">
        <v>1844.7166666666665</v>
      </c>
      <c r="E121" s="265">
        <v>1828.4333333333329</v>
      </c>
      <c r="F121" s="265">
        <v>1814.7166666666665</v>
      </c>
      <c r="G121" s="265">
        <v>1798.4333333333329</v>
      </c>
      <c r="H121" s="265">
        <v>1858.4333333333329</v>
      </c>
      <c r="I121" s="265">
        <v>1874.7166666666662</v>
      </c>
      <c r="J121" s="265">
        <v>1888.4333333333329</v>
      </c>
      <c r="K121" s="263">
        <v>1861</v>
      </c>
      <c r="L121" s="263">
        <v>1831</v>
      </c>
      <c r="M121" s="263">
        <v>13.20265</v>
      </c>
    </row>
    <row r="122" spans="1:13">
      <c r="A122" s="282">
        <v>113</v>
      </c>
      <c r="B122" s="263" t="s">
        <v>120</v>
      </c>
      <c r="C122" s="263">
        <v>519.35</v>
      </c>
      <c r="D122" s="265">
        <v>519.86666666666667</v>
      </c>
      <c r="E122" s="265">
        <v>515.73333333333335</v>
      </c>
      <c r="F122" s="265">
        <v>512.11666666666667</v>
      </c>
      <c r="G122" s="265">
        <v>507.98333333333335</v>
      </c>
      <c r="H122" s="265">
        <v>523.48333333333335</v>
      </c>
      <c r="I122" s="265">
        <v>527.61666666666679</v>
      </c>
      <c r="J122" s="265">
        <v>531.23333333333335</v>
      </c>
      <c r="K122" s="263">
        <v>524</v>
      </c>
      <c r="L122" s="263">
        <v>516.25</v>
      </c>
      <c r="M122" s="263">
        <v>32.983800000000002</v>
      </c>
    </row>
    <row r="123" spans="1:13">
      <c r="A123" s="282">
        <v>114</v>
      </c>
      <c r="B123" s="263" t="s">
        <v>827</v>
      </c>
      <c r="C123" s="263">
        <v>255.2</v>
      </c>
      <c r="D123" s="265">
        <v>257.48333333333329</v>
      </c>
      <c r="E123" s="265">
        <v>252.06666666666661</v>
      </c>
      <c r="F123" s="265">
        <v>248.93333333333331</v>
      </c>
      <c r="G123" s="265">
        <v>243.51666666666662</v>
      </c>
      <c r="H123" s="265">
        <v>260.61666666666656</v>
      </c>
      <c r="I123" s="265">
        <v>266.03333333333319</v>
      </c>
      <c r="J123" s="265">
        <v>269.16666666666657</v>
      </c>
      <c r="K123" s="263">
        <v>262.89999999999998</v>
      </c>
      <c r="L123" s="263">
        <v>254.35</v>
      </c>
      <c r="M123" s="263">
        <v>21.085570000000001</v>
      </c>
    </row>
    <row r="124" spans="1:13">
      <c r="A124" s="282">
        <v>115</v>
      </c>
      <c r="B124" s="263" t="s">
        <v>122</v>
      </c>
      <c r="C124" s="263">
        <v>990.05</v>
      </c>
      <c r="D124" s="265">
        <v>984.81666666666661</v>
      </c>
      <c r="E124" s="265">
        <v>975.23333333333323</v>
      </c>
      <c r="F124" s="265">
        <v>960.41666666666663</v>
      </c>
      <c r="G124" s="265">
        <v>950.83333333333326</v>
      </c>
      <c r="H124" s="265">
        <v>999.63333333333321</v>
      </c>
      <c r="I124" s="265">
        <v>1009.2166666666667</v>
      </c>
      <c r="J124" s="265">
        <v>1024.0333333333333</v>
      </c>
      <c r="K124" s="263">
        <v>994.4</v>
      </c>
      <c r="L124" s="263">
        <v>970</v>
      </c>
      <c r="M124" s="263">
        <v>75.308819999999997</v>
      </c>
    </row>
    <row r="125" spans="1:13">
      <c r="A125" s="282">
        <v>116</v>
      </c>
      <c r="B125" s="263" t="s">
        <v>256</v>
      </c>
      <c r="C125" s="263">
        <v>4773.6000000000004</v>
      </c>
      <c r="D125" s="265">
        <v>4756.05</v>
      </c>
      <c r="E125" s="265">
        <v>4677.6500000000005</v>
      </c>
      <c r="F125" s="265">
        <v>4581.7000000000007</v>
      </c>
      <c r="G125" s="265">
        <v>4503.3000000000011</v>
      </c>
      <c r="H125" s="265">
        <v>4852</v>
      </c>
      <c r="I125" s="265">
        <v>4930.3999999999996</v>
      </c>
      <c r="J125" s="265">
        <v>5026.3499999999995</v>
      </c>
      <c r="K125" s="263">
        <v>4834.45</v>
      </c>
      <c r="L125" s="263">
        <v>4660.1000000000004</v>
      </c>
      <c r="M125" s="263">
        <v>6.1759199999999996</v>
      </c>
    </row>
    <row r="126" spans="1:13">
      <c r="A126" s="282">
        <v>117</v>
      </c>
      <c r="B126" s="263" t="s">
        <v>124</v>
      </c>
      <c r="C126" s="263">
        <v>1371.55</v>
      </c>
      <c r="D126" s="265">
        <v>1371.4666666666665</v>
      </c>
      <c r="E126" s="265">
        <v>1359.6833333333329</v>
      </c>
      <c r="F126" s="265">
        <v>1347.8166666666664</v>
      </c>
      <c r="G126" s="265">
        <v>1336.0333333333328</v>
      </c>
      <c r="H126" s="265">
        <v>1383.333333333333</v>
      </c>
      <c r="I126" s="265">
        <v>1395.1166666666663</v>
      </c>
      <c r="J126" s="265">
        <v>1406.9833333333331</v>
      </c>
      <c r="K126" s="263">
        <v>1383.25</v>
      </c>
      <c r="L126" s="263">
        <v>1359.6</v>
      </c>
      <c r="M126" s="263">
        <v>71.653350000000003</v>
      </c>
    </row>
    <row r="127" spans="1:13">
      <c r="A127" s="282">
        <v>118</v>
      </c>
      <c r="B127" s="263" t="s">
        <v>121</v>
      </c>
      <c r="C127" s="263">
        <v>1773.45</v>
      </c>
      <c r="D127" s="265">
        <v>1751.8166666666666</v>
      </c>
      <c r="E127" s="265">
        <v>1721.6333333333332</v>
      </c>
      <c r="F127" s="265">
        <v>1669.8166666666666</v>
      </c>
      <c r="G127" s="265">
        <v>1639.6333333333332</v>
      </c>
      <c r="H127" s="265">
        <v>1803.6333333333332</v>
      </c>
      <c r="I127" s="265">
        <v>1833.8166666666666</v>
      </c>
      <c r="J127" s="265">
        <v>1885.6333333333332</v>
      </c>
      <c r="K127" s="263">
        <v>1782</v>
      </c>
      <c r="L127" s="263">
        <v>1700</v>
      </c>
      <c r="M127" s="263">
        <v>27.909749999999999</v>
      </c>
    </row>
    <row r="128" spans="1:13">
      <c r="A128" s="282">
        <v>119</v>
      </c>
      <c r="B128" s="263" t="s">
        <v>257</v>
      </c>
      <c r="C128" s="263">
        <v>1837.7</v>
      </c>
      <c r="D128" s="265">
        <v>1833.2666666666664</v>
      </c>
      <c r="E128" s="265">
        <v>1821.5333333333328</v>
      </c>
      <c r="F128" s="265">
        <v>1805.3666666666663</v>
      </c>
      <c r="G128" s="265">
        <v>1793.6333333333328</v>
      </c>
      <c r="H128" s="265">
        <v>1849.4333333333329</v>
      </c>
      <c r="I128" s="265">
        <v>1861.1666666666665</v>
      </c>
      <c r="J128" s="265">
        <v>1877.333333333333</v>
      </c>
      <c r="K128" s="263">
        <v>1845</v>
      </c>
      <c r="L128" s="263">
        <v>1817.1</v>
      </c>
      <c r="M128" s="263">
        <v>2.86117</v>
      </c>
    </row>
    <row r="129" spans="1:13">
      <c r="A129" s="282">
        <v>120</v>
      </c>
      <c r="B129" s="263" t="s">
        <v>258</v>
      </c>
      <c r="C129" s="263">
        <v>86.3</v>
      </c>
      <c r="D129" s="265">
        <v>86.366666666666674</v>
      </c>
      <c r="E129" s="265">
        <v>85.033333333333346</v>
      </c>
      <c r="F129" s="265">
        <v>83.766666666666666</v>
      </c>
      <c r="G129" s="265">
        <v>82.433333333333337</v>
      </c>
      <c r="H129" s="265">
        <v>87.633333333333354</v>
      </c>
      <c r="I129" s="265">
        <v>88.966666666666669</v>
      </c>
      <c r="J129" s="265">
        <v>90.233333333333363</v>
      </c>
      <c r="K129" s="263">
        <v>87.7</v>
      </c>
      <c r="L129" s="263">
        <v>85.1</v>
      </c>
      <c r="M129" s="263">
        <v>32.740290000000002</v>
      </c>
    </row>
    <row r="130" spans="1:13">
      <c r="A130" s="282">
        <v>121</v>
      </c>
      <c r="B130" s="263" t="s">
        <v>128</v>
      </c>
      <c r="C130" s="263">
        <v>441.8</v>
      </c>
      <c r="D130" s="265">
        <v>442.84999999999997</v>
      </c>
      <c r="E130" s="265">
        <v>438.44999999999993</v>
      </c>
      <c r="F130" s="265">
        <v>435.09999999999997</v>
      </c>
      <c r="G130" s="265">
        <v>430.69999999999993</v>
      </c>
      <c r="H130" s="265">
        <v>446.19999999999993</v>
      </c>
      <c r="I130" s="265">
        <v>450.59999999999991</v>
      </c>
      <c r="J130" s="265">
        <v>453.94999999999993</v>
      </c>
      <c r="K130" s="263">
        <v>447.25</v>
      </c>
      <c r="L130" s="263">
        <v>439.5</v>
      </c>
      <c r="M130" s="263">
        <v>50.662869999999998</v>
      </c>
    </row>
    <row r="131" spans="1:13">
      <c r="A131" s="282">
        <v>122</v>
      </c>
      <c r="B131" s="263" t="s">
        <v>127</v>
      </c>
      <c r="C131" s="263">
        <v>315.64999999999998</v>
      </c>
      <c r="D131" s="265">
        <v>318.26666666666665</v>
      </c>
      <c r="E131" s="265">
        <v>311.0333333333333</v>
      </c>
      <c r="F131" s="265">
        <v>306.41666666666663</v>
      </c>
      <c r="G131" s="265">
        <v>299.18333333333328</v>
      </c>
      <c r="H131" s="265">
        <v>322.88333333333333</v>
      </c>
      <c r="I131" s="265">
        <v>330.11666666666667</v>
      </c>
      <c r="J131" s="265">
        <v>334.73333333333335</v>
      </c>
      <c r="K131" s="263">
        <v>325.5</v>
      </c>
      <c r="L131" s="263">
        <v>313.64999999999998</v>
      </c>
      <c r="M131" s="263">
        <v>80.85284</v>
      </c>
    </row>
    <row r="132" spans="1:13">
      <c r="A132" s="282">
        <v>123</v>
      </c>
      <c r="B132" s="263" t="s">
        <v>129</v>
      </c>
      <c r="C132" s="263">
        <v>2931.75</v>
      </c>
      <c r="D132" s="265">
        <v>2916.5</v>
      </c>
      <c r="E132" s="265">
        <v>2886.25</v>
      </c>
      <c r="F132" s="265">
        <v>2840.75</v>
      </c>
      <c r="G132" s="265">
        <v>2810.5</v>
      </c>
      <c r="H132" s="265">
        <v>2962</v>
      </c>
      <c r="I132" s="265">
        <v>2992.25</v>
      </c>
      <c r="J132" s="265">
        <v>3037.75</v>
      </c>
      <c r="K132" s="263">
        <v>2946.75</v>
      </c>
      <c r="L132" s="263">
        <v>2871</v>
      </c>
      <c r="M132" s="263">
        <v>4.5620599999999998</v>
      </c>
    </row>
    <row r="133" spans="1:13">
      <c r="A133" s="282">
        <v>124</v>
      </c>
      <c r="B133" s="263" t="s">
        <v>131</v>
      </c>
      <c r="C133" s="263">
        <v>1812.65</v>
      </c>
      <c r="D133" s="265">
        <v>1818.5</v>
      </c>
      <c r="E133" s="265">
        <v>1793</v>
      </c>
      <c r="F133" s="265">
        <v>1773.35</v>
      </c>
      <c r="G133" s="265">
        <v>1747.85</v>
      </c>
      <c r="H133" s="265">
        <v>1838.15</v>
      </c>
      <c r="I133" s="265">
        <v>1863.65</v>
      </c>
      <c r="J133" s="265">
        <v>1883.3000000000002</v>
      </c>
      <c r="K133" s="263">
        <v>1844</v>
      </c>
      <c r="L133" s="263">
        <v>1798.85</v>
      </c>
      <c r="M133" s="263">
        <v>42.508560000000003</v>
      </c>
    </row>
    <row r="134" spans="1:13">
      <c r="A134" s="282">
        <v>125</v>
      </c>
      <c r="B134" s="263" t="s">
        <v>132</v>
      </c>
      <c r="C134" s="263">
        <v>100.6</v>
      </c>
      <c r="D134" s="265">
        <v>100.45</v>
      </c>
      <c r="E134" s="265">
        <v>99.25</v>
      </c>
      <c r="F134" s="265">
        <v>97.899999999999991</v>
      </c>
      <c r="G134" s="265">
        <v>96.699999999999989</v>
      </c>
      <c r="H134" s="265">
        <v>101.80000000000001</v>
      </c>
      <c r="I134" s="265">
        <v>103.00000000000003</v>
      </c>
      <c r="J134" s="265">
        <v>104.35000000000002</v>
      </c>
      <c r="K134" s="263">
        <v>101.65</v>
      </c>
      <c r="L134" s="263">
        <v>99.1</v>
      </c>
      <c r="M134" s="263">
        <v>92.12303</v>
      </c>
    </row>
    <row r="135" spans="1:13">
      <c r="A135" s="282">
        <v>126</v>
      </c>
      <c r="B135" s="263" t="s">
        <v>259</v>
      </c>
      <c r="C135" s="263">
        <v>2571.15</v>
      </c>
      <c r="D135" s="265">
        <v>2596.5166666666669</v>
      </c>
      <c r="E135" s="265">
        <v>2534.2333333333336</v>
      </c>
      <c r="F135" s="265">
        <v>2497.3166666666666</v>
      </c>
      <c r="G135" s="265">
        <v>2435.0333333333333</v>
      </c>
      <c r="H135" s="265">
        <v>2633.4333333333338</v>
      </c>
      <c r="I135" s="265">
        <v>2695.7166666666676</v>
      </c>
      <c r="J135" s="265">
        <v>2732.6333333333341</v>
      </c>
      <c r="K135" s="263">
        <v>2658.8</v>
      </c>
      <c r="L135" s="263">
        <v>2559.6</v>
      </c>
      <c r="M135" s="263">
        <v>2.8450199999999999</v>
      </c>
    </row>
    <row r="136" spans="1:13">
      <c r="A136" s="282">
        <v>127</v>
      </c>
      <c r="B136" s="263" t="s">
        <v>133</v>
      </c>
      <c r="C136" s="263">
        <v>418.1</v>
      </c>
      <c r="D136" s="265">
        <v>419.40000000000003</v>
      </c>
      <c r="E136" s="265">
        <v>413.80000000000007</v>
      </c>
      <c r="F136" s="265">
        <v>409.50000000000006</v>
      </c>
      <c r="G136" s="265">
        <v>403.90000000000009</v>
      </c>
      <c r="H136" s="265">
        <v>423.70000000000005</v>
      </c>
      <c r="I136" s="265">
        <v>429.30000000000007</v>
      </c>
      <c r="J136" s="265">
        <v>433.6</v>
      </c>
      <c r="K136" s="263">
        <v>425</v>
      </c>
      <c r="L136" s="263">
        <v>415.1</v>
      </c>
      <c r="M136" s="263">
        <v>38.561529999999998</v>
      </c>
    </row>
    <row r="137" spans="1:13">
      <c r="A137" s="282">
        <v>128</v>
      </c>
      <c r="B137" s="263" t="s">
        <v>260</v>
      </c>
      <c r="C137" s="263">
        <v>4034.5</v>
      </c>
      <c r="D137" s="265">
        <v>4063.7000000000003</v>
      </c>
      <c r="E137" s="265">
        <v>3991.3</v>
      </c>
      <c r="F137" s="265">
        <v>3948.1</v>
      </c>
      <c r="G137" s="265">
        <v>3875.7</v>
      </c>
      <c r="H137" s="265">
        <v>4106.9000000000005</v>
      </c>
      <c r="I137" s="265">
        <v>4179.3000000000011</v>
      </c>
      <c r="J137" s="265">
        <v>4222.5000000000009</v>
      </c>
      <c r="K137" s="263">
        <v>4136.1000000000004</v>
      </c>
      <c r="L137" s="263">
        <v>4020.5</v>
      </c>
      <c r="M137" s="263">
        <v>1.98149</v>
      </c>
    </row>
    <row r="138" spans="1:13">
      <c r="A138" s="282">
        <v>129</v>
      </c>
      <c r="B138" s="263" t="s">
        <v>134</v>
      </c>
      <c r="C138" s="263">
        <v>1404.35</v>
      </c>
      <c r="D138" s="265">
        <v>1406.3166666666666</v>
      </c>
      <c r="E138" s="265">
        <v>1396.1333333333332</v>
      </c>
      <c r="F138" s="265">
        <v>1387.9166666666665</v>
      </c>
      <c r="G138" s="265">
        <v>1377.7333333333331</v>
      </c>
      <c r="H138" s="265">
        <v>1414.5333333333333</v>
      </c>
      <c r="I138" s="265">
        <v>1424.7166666666667</v>
      </c>
      <c r="J138" s="265">
        <v>1432.9333333333334</v>
      </c>
      <c r="K138" s="263">
        <v>1416.5</v>
      </c>
      <c r="L138" s="263">
        <v>1398.1</v>
      </c>
      <c r="M138" s="263">
        <v>25.648440000000001</v>
      </c>
    </row>
    <row r="139" spans="1:13">
      <c r="A139" s="282">
        <v>130</v>
      </c>
      <c r="B139" s="263" t="s">
        <v>135</v>
      </c>
      <c r="C139" s="263">
        <v>1014.85</v>
      </c>
      <c r="D139" s="265">
        <v>1011.9666666666667</v>
      </c>
      <c r="E139" s="265">
        <v>1004.8833333333334</v>
      </c>
      <c r="F139" s="265">
        <v>994.91666666666674</v>
      </c>
      <c r="G139" s="265">
        <v>987.83333333333348</v>
      </c>
      <c r="H139" s="265">
        <v>1021.9333333333334</v>
      </c>
      <c r="I139" s="265">
        <v>1029.0166666666667</v>
      </c>
      <c r="J139" s="265">
        <v>1038.9833333333333</v>
      </c>
      <c r="K139" s="263">
        <v>1019.05</v>
      </c>
      <c r="L139" s="263">
        <v>1002</v>
      </c>
      <c r="M139" s="263">
        <v>14.389570000000001</v>
      </c>
    </row>
    <row r="140" spans="1:13">
      <c r="A140" s="282">
        <v>131</v>
      </c>
      <c r="B140" s="263" t="s">
        <v>146</v>
      </c>
      <c r="C140" s="263">
        <v>84615.1</v>
      </c>
      <c r="D140" s="265">
        <v>84405.016666666663</v>
      </c>
      <c r="E140" s="265">
        <v>83810.083333333328</v>
      </c>
      <c r="F140" s="265">
        <v>83005.066666666666</v>
      </c>
      <c r="G140" s="265">
        <v>82410.133333333331</v>
      </c>
      <c r="H140" s="265">
        <v>85210.033333333326</v>
      </c>
      <c r="I140" s="265">
        <v>85804.966666666674</v>
      </c>
      <c r="J140" s="265">
        <v>86609.983333333323</v>
      </c>
      <c r="K140" s="263">
        <v>84999.95</v>
      </c>
      <c r="L140" s="263">
        <v>83600</v>
      </c>
      <c r="M140" s="263">
        <v>0.26061000000000001</v>
      </c>
    </row>
    <row r="141" spans="1:13">
      <c r="A141" s="282">
        <v>132</v>
      </c>
      <c r="B141" s="263" t="s">
        <v>143</v>
      </c>
      <c r="C141" s="263">
        <v>1160.45</v>
      </c>
      <c r="D141" s="265">
        <v>1150.0666666666666</v>
      </c>
      <c r="E141" s="265">
        <v>1135.6333333333332</v>
      </c>
      <c r="F141" s="265">
        <v>1110.8166666666666</v>
      </c>
      <c r="G141" s="265">
        <v>1096.3833333333332</v>
      </c>
      <c r="H141" s="265">
        <v>1174.8833333333332</v>
      </c>
      <c r="I141" s="265">
        <v>1189.3166666666666</v>
      </c>
      <c r="J141" s="265">
        <v>1214.1333333333332</v>
      </c>
      <c r="K141" s="263">
        <v>1164.5</v>
      </c>
      <c r="L141" s="263">
        <v>1125.25</v>
      </c>
      <c r="M141" s="263">
        <v>6.2177899999999999</v>
      </c>
    </row>
    <row r="142" spans="1:13">
      <c r="A142" s="282">
        <v>133</v>
      </c>
      <c r="B142" s="263" t="s">
        <v>137</v>
      </c>
      <c r="C142" s="263">
        <v>210.25</v>
      </c>
      <c r="D142" s="265">
        <v>210.88333333333333</v>
      </c>
      <c r="E142" s="265">
        <v>207.86666666666665</v>
      </c>
      <c r="F142" s="265">
        <v>205.48333333333332</v>
      </c>
      <c r="G142" s="265">
        <v>202.46666666666664</v>
      </c>
      <c r="H142" s="265">
        <v>213.26666666666665</v>
      </c>
      <c r="I142" s="265">
        <v>216.2833333333333</v>
      </c>
      <c r="J142" s="265">
        <v>218.66666666666666</v>
      </c>
      <c r="K142" s="263">
        <v>213.9</v>
      </c>
      <c r="L142" s="263">
        <v>208.5</v>
      </c>
      <c r="M142" s="263">
        <v>70.658709999999999</v>
      </c>
    </row>
    <row r="143" spans="1:13">
      <c r="A143" s="282">
        <v>134</v>
      </c>
      <c r="B143" s="263" t="s">
        <v>136</v>
      </c>
      <c r="C143" s="263">
        <v>844.65</v>
      </c>
      <c r="D143" s="265">
        <v>850.38333333333333</v>
      </c>
      <c r="E143" s="265">
        <v>835.76666666666665</v>
      </c>
      <c r="F143" s="265">
        <v>826.88333333333333</v>
      </c>
      <c r="G143" s="265">
        <v>812.26666666666665</v>
      </c>
      <c r="H143" s="265">
        <v>859.26666666666665</v>
      </c>
      <c r="I143" s="265">
        <v>873.88333333333321</v>
      </c>
      <c r="J143" s="265">
        <v>882.76666666666665</v>
      </c>
      <c r="K143" s="263">
        <v>865</v>
      </c>
      <c r="L143" s="263">
        <v>841.5</v>
      </c>
      <c r="M143" s="263">
        <v>39.252119999999998</v>
      </c>
    </row>
    <row r="144" spans="1:13">
      <c r="A144" s="282">
        <v>135</v>
      </c>
      <c r="B144" s="263" t="s">
        <v>138</v>
      </c>
      <c r="C144" s="263">
        <v>157.35</v>
      </c>
      <c r="D144" s="265">
        <v>157.01666666666668</v>
      </c>
      <c r="E144" s="265">
        <v>155.13333333333335</v>
      </c>
      <c r="F144" s="265">
        <v>152.91666666666669</v>
      </c>
      <c r="G144" s="265">
        <v>151.03333333333336</v>
      </c>
      <c r="H144" s="265">
        <v>159.23333333333335</v>
      </c>
      <c r="I144" s="265">
        <v>161.11666666666667</v>
      </c>
      <c r="J144" s="265">
        <v>163.33333333333334</v>
      </c>
      <c r="K144" s="263">
        <v>158.9</v>
      </c>
      <c r="L144" s="263">
        <v>154.80000000000001</v>
      </c>
      <c r="M144" s="263">
        <v>60.955039999999997</v>
      </c>
    </row>
    <row r="145" spans="1:13">
      <c r="A145" s="282">
        <v>136</v>
      </c>
      <c r="B145" s="263" t="s">
        <v>139</v>
      </c>
      <c r="C145" s="263">
        <v>400.1</v>
      </c>
      <c r="D145" s="265">
        <v>400.63333333333338</v>
      </c>
      <c r="E145" s="265">
        <v>398.51666666666677</v>
      </c>
      <c r="F145" s="265">
        <v>396.93333333333339</v>
      </c>
      <c r="G145" s="265">
        <v>394.81666666666678</v>
      </c>
      <c r="H145" s="265">
        <v>402.21666666666675</v>
      </c>
      <c r="I145" s="265">
        <v>404.33333333333343</v>
      </c>
      <c r="J145" s="265">
        <v>405.91666666666674</v>
      </c>
      <c r="K145" s="263">
        <v>402.75</v>
      </c>
      <c r="L145" s="263">
        <v>399.05</v>
      </c>
      <c r="M145" s="263">
        <v>9.4784699999999997</v>
      </c>
    </row>
    <row r="146" spans="1:13">
      <c r="A146" s="282">
        <v>137</v>
      </c>
      <c r="B146" s="263" t="s">
        <v>140</v>
      </c>
      <c r="C146" s="263">
        <v>7186.25</v>
      </c>
      <c r="D146" s="265">
        <v>7180.416666666667</v>
      </c>
      <c r="E146" s="265">
        <v>7135.8333333333339</v>
      </c>
      <c r="F146" s="265">
        <v>7085.416666666667</v>
      </c>
      <c r="G146" s="265">
        <v>7040.8333333333339</v>
      </c>
      <c r="H146" s="265">
        <v>7230.8333333333339</v>
      </c>
      <c r="I146" s="265">
        <v>7275.4166666666679</v>
      </c>
      <c r="J146" s="265">
        <v>7325.8333333333339</v>
      </c>
      <c r="K146" s="263">
        <v>7225</v>
      </c>
      <c r="L146" s="263">
        <v>7130</v>
      </c>
      <c r="M146" s="263">
        <v>7.5758999999999999</v>
      </c>
    </row>
    <row r="147" spans="1:13">
      <c r="A147" s="282">
        <v>138</v>
      </c>
      <c r="B147" s="263" t="s">
        <v>142</v>
      </c>
      <c r="C147" s="263">
        <v>868.8</v>
      </c>
      <c r="D147" s="265">
        <v>858.30000000000007</v>
      </c>
      <c r="E147" s="265">
        <v>841.65000000000009</v>
      </c>
      <c r="F147" s="265">
        <v>814.5</v>
      </c>
      <c r="G147" s="265">
        <v>797.85</v>
      </c>
      <c r="H147" s="265">
        <v>885.45000000000016</v>
      </c>
      <c r="I147" s="265">
        <v>902.1</v>
      </c>
      <c r="J147" s="265">
        <v>929.25000000000023</v>
      </c>
      <c r="K147" s="263">
        <v>874.95</v>
      </c>
      <c r="L147" s="263">
        <v>831.15</v>
      </c>
      <c r="M147" s="263">
        <v>11.299469999999999</v>
      </c>
    </row>
    <row r="148" spans="1:13">
      <c r="A148" s="282">
        <v>139</v>
      </c>
      <c r="B148" s="263" t="s">
        <v>144</v>
      </c>
      <c r="C148" s="263">
        <v>2006.5</v>
      </c>
      <c r="D148" s="265">
        <v>2013.8333333333333</v>
      </c>
      <c r="E148" s="265">
        <v>1992.6666666666665</v>
      </c>
      <c r="F148" s="265">
        <v>1978.8333333333333</v>
      </c>
      <c r="G148" s="265">
        <v>1957.6666666666665</v>
      </c>
      <c r="H148" s="265">
        <v>2027.6666666666665</v>
      </c>
      <c r="I148" s="265">
        <v>2048.833333333333</v>
      </c>
      <c r="J148" s="265">
        <v>2062.6666666666665</v>
      </c>
      <c r="K148" s="263">
        <v>2035</v>
      </c>
      <c r="L148" s="263">
        <v>2000</v>
      </c>
      <c r="M148" s="263">
        <v>8.1691599999999998</v>
      </c>
    </row>
    <row r="149" spans="1:13">
      <c r="A149" s="282">
        <v>140</v>
      </c>
      <c r="B149" s="263" t="s">
        <v>145</v>
      </c>
      <c r="C149" s="263">
        <v>211.5</v>
      </c>
      <c r="D149" s="265">
        <v>209.70000000000002</v>
      </c>
      <c r="E149" s="265">
        <v>205.80000000000004</v>
      </c>
      <c r="F149" s="265">
        <v>200.10000000000002</v>
      </c>
      <c r="G149" s="265">
        <v>196.20000000000005</v>
      </c>
      <c r="H149" s="265">
        <v>215.40000000000003</v>
      </c>
      <c r="I149" s="265">
        <v>219.3</v>
      </c>
      <c r="J149" s="265">
        <v>225.00000000000003</v>
      </c>
      <c r="K149" s="263">
        <v>213.6</v>
      </c>
      <c r="L149" s="263">
        <v>204</v>
      </c>
      <c r="M149" s="263">
        <v>137.64931999999999</v>
      </c>
    </row>
    <row r="150" spans="1:13">
      <c r="A150" s="282">
        <v>141</v>
      </c>
      <c r="B150" s="263" t="s">
        <v>262</v>
      </c>
      <c r="C150" s="263">
        <v>1676.55</v>
      </c>
      <c r="D150" s="265">
        <v>1684</v>
      </c>
      <c r="E150" s="265">
        <v>1660.55</v>
      </c>
      <c r="F150" s="265">
        <v>1644.55</v>
      </c>
      <c r="G150" s="265">
        <v>1621.1</v>
      </c>
      <c r="H150" s="265">
        <v>1700</v>
      </c>
      <c r="I150" s="265">
        <v>1723.4499999999998</v>
      </c>
      <c r="J150" s="265">
        <v>1739.45</v>
      </c>
      <c r="K150" s="263">
        <v>1707.45</v>
      </c>
      <c r="L150" s="263">
        <v>1668</v>
      </c>
      <c r="M150" s="263">
        <v>2.6331000000000002</v>
      </c>
    </row>
    <row r="151" spans="1:13">
      <c r="A151" s="282">
        <v>142</v>
      </c>
      <c r="B151" s="263" t="s">
        <v>147</v>
      </c>
      <c r="C151" s="263">
        <v>1238</v>
      </c>
      <c r="D151" s="265">
        <v>1237.45</v>
      </c>
      <c r="E151" s="265">
        <v>1225.5500000000002</v>
      </c>
      <c r="F151" s="265">
        <v>1213.1000000000001</v>
      </c>
      <c r="G151" s="265">
        <v>1201.2000000000003</v>
      </c>
      <c r="H151" s="265">
        <v>1249.9000000000001</v>
      </c>
      <c r="I151" s="265">
        <v>1261.8000000000002</v>
      </c>
      <c r="J151" s="265">
        <v>1274.25</v>
      </c>
      <c r="K151" s="263">
        <v>1249.3499999999999</v>
      </c>
      <c r="L151" s="263">
        <v>1225</v>
      </c>
      <c r="M151" s="263">
        <v>4.7655500000000002</v>
      </c>
    </row>
    <row r="152" spans="1:13">
      <c r="A152" s="282">
        <v>143</v>
      </c>
      <c r="B152" s="263" t="s">
        <v>263</v>
      </c>
      <c r="C152" s="263">
        <v>812.55</v>
      </c>
      <c r="D152" s="265">
        <v>812.86666666666667</v>
      </c>
      <c r="E152" s="265">
        <v>807.83333333333337</v>
      </c>
      <c r="F152" s="265">
        <v>803.11666666666667</v>
      </c>
      <c r="G152" s="265">
        <v>798.08333333333337</v>
      </c>
      <c r="H152" s="265">
        <v>817.58333333333337</v>
      </c>
      <c r="I152" s="265">
        <v>822.61666666666667</v>
      </c>
      <c r="J152" s="265">
        <v>827.33333333333337</v>
      </c>
      <c r="K152" s="263">
        <v>817.9</v>
      </c>
      <c r="L152" s="263">
        <v>808.15</v>
      </c>
      <c r="M152" s="263">
        <v>1.1760699999999999</v>
      </c>
    </row>
    <row r="153" spans="1:13">
      <c r="A153" s="282">
        <v>144</v>
      </c>
      <c r="B153" s="263" t="s">
        <v>152</v>
      </c>
      <c r="C153" s="263">
        <v>131.94999999999999</v>
      </c>
      <c r="D153" s="265">
        <v>130.98333333333332</v>
      </c>
      <c r="E153" s="265">
        <v>128.96666666666664</v>
      </c>
      <c r="F153" s="265">
        <v>125.98333333333332</v>
      </c>
      <c r="G153" s="265">
        <v>123.96666666666664</v>
      </c>
      <c r="H153" s="265">
        <v>133.96666666666664</v>
      </c>
      <c r="I153" s="265">
        <v>135.98333333333335</v>
      </c>
      <c r="J153" s="265">
        <v>138.96666666666664</v>
      </c>
      <c r="K153" s="263">
        <v>133</v>
      </c>
      <c r="L153" s="263">
        <v>128</v>
      </c>
      <c r="M153" s="263">
        <v>119.18565</v>
      </c>
    </row>
    <row r="154" spans="1:13">
      <c r="A154" s="282">
        <v>145</v>
      </c>
      <c r="B154" s="263" t="s">
        <v>153</v>
      </c>
      <c r="C154" s="263">
        <v>108.65</v>
      </c>
      <c r="D154" s="265">
        <v>108.98333333333335</v>
      </c>
      <c r="E154" s="265">
        <v>107.76666666666669</v>
      </c>
      <c r="F154" s="265">
        <v>106.88333333333334</v>
      </c>
      <c r="G154" s="265">
        <v>105.66666666666669</v>
      </c>
      <c r="H154" s="265">
        <v>109.8666666666667</v>
      </c>
      <c r="I154" s="265">
        <v>111.08333333333334</v>
      </c>
      <c r="J154" s="265">
        <v>111.96666666666671</v>
      </c>
      <c r="K154" s="263">
        <v>110.2</v>
      </c>
      <c r="L154" s="263">
        <v>108.1</v>
      </c>
      <c r="M154" s="263">
        <v>140.60205999999999</v>
      </c>
    </row>
    <row r="155" spans="1:13">
      <c r="A155" s="282">
        <v>146</v>
      </c>
      <c r="B155" s="263" t="s">
        <v>148</v>
      </c>
      <c r="C155" s="263">
        <v>54.95</v>
      </c>
      <c r="D155" s="265">
        <v>54.983333333333327</v>
      </c>
      <c r="E155" s="265">
        <v>53.966666666666654</v>
      </c>
      <c r="F155" s="265">
        <v>52.983333333333327</v>
      </c>
      <c r="G155" s="265">
        <v>51.966666666666654</v>
      </c>
      <c r="H155" s="265">
        <v>55.966666666666654</v>
      </c>
      <c r="I155" s="265">
        <v>56.98333333333332</v>
      </c>
      <c r="J155" s="265">
        <v>57.966666666666654</v>
      </c>
      <c r="K155" s="263">
        <v>56</v>
      </c>
      <c r="L155" s="263">
        <v>54</v>
      </c>
      <c r="M155" s="263">
        <v>277.8569</v>
      </c>
    </row>
    <row r="156" spans="1:13">
      <c r="A156" s="282">
        <v>147</v>
      </c>
      <c r="B156" s="263" t="s">
        <v>450</v>
      </c>
      <c r="C156" s="263">
        <v>2547.8000000000002</v>
      </c>
      <c r="D156" s="265">
        <v>2555.9500000000003</v>
      </c>
      <c r="E156" s="265">
        <v>2532.8500000000004</v>
      </c>
      <c r="F156" s="265">
        <v>2517.9</v>
      </c>
      <c r="G156" s="265">
        <v>2494.8000000000002</v>
      </c>
      <c r="H156" s="265">
        <v>2570.9000000000005</v>
      </c>
      <c r="I156" s="265">
        <v>2594</v>
      </c>
      <c r="J156" s="265">
        <v>2608.9500000000007</v>
      </c>
      <c r="K156" s="263">
        <v>2579.0500000000002</v>
      </c>
      <c r="L156" s="263">
        <v>2541</v>
      </c>
      <c r="M156" s="263">
        <v>0.81586000000000003</v>
      </c>
    </row>
    <row r="157" spans="1:13">
      <c r="A157" s="282">
        <v>148</v>
      </c>
      <c r="B157" s="263" t="s">
        <v>151</v>
      </c>
      <c r="C157" s="263">
        <v>16681.349999999999</v>
      </c>
      <c r="D157" s="265">
        <v>16645.916666666668</v>
      </c>
      <c r="E157" s="265">
        <v>16541.833333333336</v>
      </c>
      <c r="F157" s="265">
        <v>16402.316666666669</v>
      </c>
      <c r="G157" s="265">
        <v>16298.233333333337</v>
      </c>
      <c r="H157" s="265">
        <v>16785.433333333334</v>
      </c>
      <c r="I157" s="265">
        <v>16889.51666666667</v>
      </c>
      <c r="J157" s="265">
        <v>17029.033333333333</v>
      </c>
      <c r="K157" s="263">
        <v>16750</v>
      </c>
      <c r="L157" s="263">
        <v>16506.400000000001</v>
      </c>
      <c r="M157" s="263">
        <v>1.0035799999999999</v>
      </c>
    </row>
    <row r="158" spans="1:13">
      <c r="A158" s="282">
        <v>149</v>
      </c>
      <c r="B158" s="263" t="s">
        <v>790</v>
      </c>
      <c r="C158" s="263">
        <v>339.8</v>
      </c>
      <c r="D158" s="265">
        <v>338.56666666666666</v>
      </c>
      <c r="E158" s="265">
        <v>335.68333333333334</v>
      </c>
      <c r="F158" s="265">
        <v>331.56666666666666</v>
      </c>
      <c r="G158" s="265">
        <v>328.68333333333334</v>
      </c>
      <c r="H158" s="265">
        <v>342.68333333333334</v>
      </c>
      <c r="I158" s="265">
        <v>345.56666666666666</v>
      </c>
      <c r="J158" s="265">
        <v>349.68333333333334</v>
      </c>
      <c r="K158" s="263">
        <v>341.45</v>
      </c>
      <c r="L158" s="263">
        <v>334.45</v>
      </c>
      <c r="M158" s="263">
        <v>9.6590699999999998</v>
      </c>
    </row>
    <row r="159" spans="1:13">
      <c r="A159" s="282">
        <v>150</v>
      </c>
      <c r="B159" s="263" t="s">
        <v>265</v>
      </c>
      <c r="C159" s="263">
        <v>592.1</v>
      </c>
      <c r="D159" s="265">
        <v>594.36666666666667</v>
      </c>
      <c r="E159" s="265">
        <v>580.23333333333335</v>
      </c>
      <c r="F159" s="265">
        <v>568.36666666666667</v>
      </c>
      <c r="G159" s="265">
        <v>554.23333333333335</v>
      </c>
      <c r="H159" s="265">
        <v>606.23333333333335</v>
      </c>
      <c r="I159" s="265">
        <v>620.36666666666679</v>
      </c>
      <c r="J159" s="265">
        <v>632.23333333333335</v>
      </c>
      <c r="K159" s="263">
        <v>608.5</v>
      </c>
      <c r="L159" s="263">
        <v>582.5</v>
      </c>
      <c r="M159" s="263">
        <v>7.06562</v>
      </c>
    </row>
    <row r="160" spans="1:13">
      <c r="A160" s="282">
        <v>151</v>
      </c>
      <c r="B160" s="263" t="s">
        <v>155</v>
      </c>
      <c r="C160" s="263">
        <v>107.15</v>
      </c>
      <c r="D160" s="265">
        <v>108.01666666666665</v>
      </c>
      <c r="E160" s="265">
        <v>105.73333333333331</v>
      </c>
      <c r="F160" s="265">
        <v>104.31666666666665</v>
      </c>
      <c r="G160" s="265">
        <v>102.0333333333333</v>
      </c>
      <c r="H160" s="265">
        <v>109.43333333333331</v>
      </c>
      <c r="I160" s="265">
        <v>111.71666666666667</v>
      </c>
      <c r="J160" s="265">
        <v>113.13333333333331</v>
      </c>
      <c r="K160" s="263">
        <v>110.3</v>
      </c>
      <c r="L160" s="263">
        <v>106.6</v>
      </c>
      <c r="M160" s="263">
        <v>158.15643</v>
      </c>
    </row>
    <row r="161" spans="1:13">
      <c r="A161" s="282">
        <v>152</v>
      </c>
      <c r="B161" s="263" t="s">
        <v>154</v>
      </c>
      <c r="C161" s="263">
        <v>118.1</v>
      </c>
      <c r="D161" s="265">
        <v>118.41666666666667</v>
      </c>
      <c r="E161" s="265">
        <v>117.33333333333334</v>
      </c>
      <c r="F161" s="265">
        <v>116.56666666666668</v>
      </c>
      <c r="G161" s="265">
        <v>115.48333333333335</v>
      </c>
      <c r="H161" s="265">
        <v>119.18333333333334</v>
      </c>
      <c r="I161" s="265">
        <v>120.26666666666668</v>
      </c>
      <c r="J161" s="265">
        <v>121.03333333333333</v>
      </c>
      <c r="K161" s="263">
        <v>119.5</v>
      </c>
      <c r="L161" s="263">
        <v>117.65</v>
      </c>
      <c r="M161" s="263">
        <v>6.43628</v>
      </c>
    </row>
    <row r="162" spans="1:13">
      <c r="A162" s="282">
        <v>153</v>
      </c>
      <c r="B162" s="263" t="s">
        <v>266</v>
      </c>
      <c r="C162" s="263">
        <v>3202.4</v>
      </c>
      <c r="D162" s="265">
        <v>3230.35</v>
      </c>
      <c r="E162" s="265">
        <v>3164.2</v>
      </c>
      <c r="F162" s="265">
        <v>3126</v>
      </c>
      <c r="G162" s="265">
        <v>3059.85</v>
      </c>
      <c r="H162" s="265">
        <v>3268.5499999999997</v>
      </c>
      <c r="I162" s="265">
        <v>3334.7000000000003</v>
      </c>
      <c r="J162" s="265">
        <v>3372.8999999999996</v>
      </c>
      <c r="K162" s="263">
        <v>3296.5</v>
      </c>
      <c r="L162" s="263">
        <v>3192.15</v>
      </c>
      <c r="M162" s="263">
        <v>0.68752999999999997</v>
      </c>
    </row>
    <row r="163" spans="1:13">
      <c r="A163" s="282">
        <v>154</v>
      </c>
      <c r="B163" s="263" t="s">
        <v>267</v>
      </c>
      <c r="C163" s="263">
        <v>2301.65</v>
      </c>
      <c r="D163" s="265">
        <v>2306.5333333333333</v>
      </c>
      <c r="E163" s="265">
        <v>2285.1166666666668</v>
      </c>
      <c r="F163" s="265">
        <v>2268.5833333333335</v>
      </c>
      <c r="G163" s="265">
        <v>2247.166666666667</v>
      </c>
      <c r="H163" s="265">
        <v>2323.0666666666666</v>
      </c>
      <c r="I163" s="265">
        <v>2344.4833333333336</v>
      </c>
      <c r="J163" s="265">
        <v>2361.0166666666664</v>
      </c>
      <c r="K163" s="263">
        <v>2327.9499999999998</v>
      </c>
      <c r="L163" s="263">
        <v>2290</v>
      </c>
      <c r="M163" s="263">
        <v>4.3417399999999997</v>
      </c>
    </row>
    <row r="164" spans="1:13">
      <c r="A164" s="282">
        <v>155</v>
      </c>
      <c r="B164" s="263" t="s">
        <v>156</v>
      </c>
      <c r="C164" s="263">
        <v>30783.95</v>
      </c>
      <c r="D164" s="265">
        <v>30403.383333333331</v>
      </c>
      <c r="E164" s="265">
        <v>29906.766666666663</v>
      </c>
      <c r="F164" s="265">
        <v>29029.583333333332</v>
      </c>
      <c r="G164" s="265">
        <v>28532.966666666664</v>
      </c>
      <c r="H164" s="265">
        <v>31280.566666666662</v>
      </c>
      <c r="I164" s="265">
        <v>31777.183333333331</v>
      </c>
      <c r="J164" s="265">
        <v>32654.366666666661</v>
      </c>
      <c r="K164" s="263">
        <v>30900</v>
      </c>
      <c r="L164" s="263">
        <v>29526.2</v>
      </c>
      <c r="M164" s="263">
        <v>0.57957999999999998</v>
      </c>
    </row>
    <row r="165" spans="1:13">
      <c r="A165" s="282">
        <v>156</v>
      </c>
      <c r="B165" s="263" t="s">
        <v>158</v>
      </c>
      <c r="C165" s="263">
        <v>229.5</v>
      </c>
      <c r="D165" s="265">
        <v>230.4</v>
      </c>
      <c r="E165" s="265">
        <v>227.3</v>
      </c>
      <c r="F165" s="265">
        <v>225.1</v>
      </c>
      <c r="G165" s="265">
        <v>222</v>
      </c>
      <c r="H165" s="265">
        <v>232.60000000000002</v>
      </c>
      <c r="I165" s="265">
        <v>235.7</v>
      </c>
      <c r="J165" s="265">
        <v>237.90000000000003</v>
      </c>
      <c r="K165" s="263">
        <v>233.5</v>
      </c>
      <c r="L165" s="263">
        <v>228.2</v>
      </c>
      <c r="M165" s="263">
        <v>27.510339999999999</v>
      </c>
    </row>
    <row r="166" spans="1:13">
      <c r="A166" s="282">
        <v>157</v>
      </c>
      <c r="B166" s="263" t="s">
        <v>269</v>
      </c>
      <c r="C166" s="263">
        <v>4512.55</v>
      </c>
      <c r="D166" s="265">
        <v>4489.3499999999995</v>
      </c>
      <c r="E166" s="265">
        <v>4431.1999999999989</v>
      </c>
      <c r="F166" s="265">
        <v>4349.8499999999995</v>
      </c>
      <c r="G166" s="265">
        <v>4291.6999999999989</v>
      </c>
      <c r="H166" s="265">
        <v>4570.6999999999989</v>
      </c>
      <c r="I166" s="265">
        <v>4628.8499999999985</v>
      </c>
      <c r="J166" s="265">
        <v>4710.1999999999989</v>
      </c>
      <c r="K166" s="263">
        <v>4547.5</v>
      </c>
      <c r="L166" s="263">
        <v>4408</v>
      </c>
      <c r="M166" s="263">
        <v>0.51437999999999995</v>
      </c>
    </row>
    <row r="167" spans="1:13">
      <c r="A167" s="282">
        <v>158</v>
      </c>
      <c r="B167" s="263" t="s">
        <v>160</v>
      </c>
      <c r="C167" s="263">
        <v>1788.05</v>
      </c>
      <c r="D167" s="265">
        <v>1783.8666666666668</v>
      </c>
      <c r="E167" s="265">
        <v>1758.7833333333335</v>
      </c>
      <c r="F167" s="265">
        <v>1729.5166666666667</v>
      </c>
      <c r="G167" s="265">
        <v>1704.4333333333334</v>
      </c>
      <c r="H167" s="265">
        <v>1813.1333333333337</v>
      </c>
      <c r="I167" s="265">
        <v>1838.2166666666667</v>
      </c>
      <c r="J167" s="265">
        <v>1867.4833333333338</v>
      </c>
      <c r="K167" s="263">
        <v>1808.95</v>
      </c>
      <c r="L167" s="263">
        <v>1754.6</v>
      </c>
      <c r="M167" s="263">
        <v>10.74844</v>
      </c>
    </row>
    <row r="168" spans="1:13">
      <c r="A168" s="282">
        <v>159</v>
      </c>
      <c r="B168" s="263" t="s">
        <v>157</v>
      </c>
      <c r="C168" s="263">
        <v>1910.7</v>
      </c>
      <c r="D168" s="265">
        <v>1912.2333333333333</v>
      </c>
      <c r="E168" s="265">
        <v>1887.4666666666667</v>
      </c>
      <c r="F168" s="265">
        <v>1864.2333333333333</v>
      </c>
      <c r="G168" s="265">
        <v>1839.4666666666667</v>
      </c>
      <c r="H168" s="265">
        <v>1935.4666666666667</v>
      </c>
      <c r="I168" s="265">
        <v>1960.2333333333336</v>
      </c>
      <c r="J168" s="265">
        <v>1983.4666666666667</v>
      </c>
      <c r="K168" s="263">
        <v>1937</v>
      </c>
      <c r="L168" s="263">
        <v>1889</v>
      </c>
      <c r="M168" s="263">
        <v>8.7995300000000007</v>
      </c>
    </row>
    <row r="169" spans="1:13">
      <c r="A169" s="282">
        <v>160</v>
      </c>
      <c r="B169" s="263" t="s">
        <v>461</v>
      </c>
      <c r="C169" s="263">
        <v>1373.35</v>
      </c>
      <c r="D169" s="265">
        <v>1365.5</v>
      </c>
      <c r="E169" s="265">
        <v>1356</v>
      </c>
      <c r="F169" s="265">
        <v>1338.65</v>
      </c>
      <c r="G169" s="265">
        <v>1329.15</v>
      </c>
      <c r="H169" s="265">
        <v>1382.85</v>
      </c>
      <c r="I169" s="265">
        <v>1392.35</v>
      </c>
      <c r="J169" s="265">
        <v>1409.6999999999998</v>
      </c>
      <c r="K169" s="263">
        <v>1375</v>
      </c>
      <c r="L169" s="263">
        <v>1348.15</v>
      </c>
      <c r="M169" s="263">
        <v>2.20444</v>
      </c>
    </row>
    <row r="170" spans="1:13">
      <c r="A170" s="282">
        <v>161</v>
      </c>
      <c r="B170" s="263" t="s">
        <v>159</v>
      </c>
      <c r="C170" s="263">
        <v>120.6</v>
      </c>
      <c r="D170" s="265">
        <v>120.43333333333334</v>
      </c>
      <c r="E170" s="265">
        <v>118.16666666666667</v>
      </c>
      <c r="F170" s="265">
        <v>115.73333333333333</v>
      </c>
      <c r="G170" s="265">
        <v>113.46666666666667</v>
      </c>
      <c r="H170" s="265">
        <v>122.86666666666667</v>
      </c>
      <c r="I170" s="265">
        <v>125.13333333333333</v>
      </c>
      <c r="J170" s="265">
        <v>127.56666666666668</v>
      </c>
      <c r="K170" s="263">
        <v>122.7</v>
      </c>
      <c r="L170" s="263">
        <v>118</v>
      </c>
      <c r="M170" s="263">
        <v>119.34744000000001</v>
      </c>
    </row>
    <row r="171" spans="1:13">
      <c r="A171" s="282">
        <v>162</v>
      </c>
      <c r="B171" s="263" t="s">
        <v>162</v>
      </c>
      <c r="C171" s="263">
        <v>219</v>
      </c>
      <c r="D171" s="265">
        <v>220.5</v>
      </c>
      <c r="E171" s="265">
        <v>217</v>
      </c>
      <c r="F171" s="265">
        <v>215</v>
      </c>
      <c r="G171" s="265">
        <v>211.5</v>
      </c>
      <c r="H171" s="265">
        <v>222.5</v>
      </c>
      <c r="I171" s="265">
        <v>226</v>
      </c>
      <c r="J171" s="265">
        <v>228</v>
      </c>
      <c r="K171" s="263">
        <v>224</v>
      </c>
      <c r="L171" s="263">
        <v>218.5</v>
      </c>
      <c r="M171" s="263">
        <v>216.31451000000001</v>
      </c>
    </row>
    <row r="172" spans="1:13">
      <c r="A172" s="282">
        <v>163</v>
      </c>
      <c r="B172" s="263" t="s">
        <v>270</v>
      </c>
      <c r="C172" s="263">
        <v>303.5</v>
      </c>
      <c r="D172" s="265">
        <v>300.13333333333333</v>
      </c>
      <c r="E172" s="265">
        <v>294.86666666666667</v>
      </c>
      <c r="F172" s="265">
        <v>286.23333333333335</v>
      </c>
      <c r="G172" s="265">
        <v>280.9666666666667</v>
      </c>
      <c r="H172" s="265">
        <v>308.76666666666665</v>
      </c>
      <c r="I172" s="265">
        <v>314.0333333333333</v>
      </c>
      <c r="J172" s="265">
        <v>322.66666666666663</v>
      </c>
      <c r="K172" s="263">
        <v>305.39999999999998</v>
      </c>
      <c r="L172" s="263">
        <v>291.5</v>
      </c>
      <c r="M172" s="263">
        <v>6.9831000000000003</v>
      </c>
    </row>
    <row r="173" spans="1:13">
      <c r="A173" s="282">
        <v>164</v>
      </c>
      <c r="B173" s="263" t="s">
        <v>271</v>
      </c>
      <c r="C173" s="263">
        <v>12971.45</v>
      </c>
      <c r="D173" s="265">
        <v>13003.85</v>
      </c>
      <c r="E173" s="265">
        <v>12855.6</v>
      </c>
      <c r="F173" s="265">
        <v>12739.75</v>
      </c>
      <c r="G173" s="265">
        <v>12591.5</v>
      </c>
      <c r="H173" s="265">
        <v>13119.7</v>
      </c>
      <c r="I173" s="265">
        <v>13267.95</v>
      </c>
      <c r="J173" s="265">
        <v>13383.800000000001</v>
      </c>
      <c r="K173" s="263">
        <v>13152.1</v>
      </c>
      <c r="L173" s="263">
        <v>12888</v>
      </c>
      <c r="M173" s="263">
        <v>3.2070000000000001E-2</v>
      </c>
    </row>
    <row r="174" spans="1:13">
      <c r="A174" s="282">
        <v>165</v>
      </c>
      <c r="B174" s="263" t="s">
        <v>161</v>
      </c>
      <c r="C174" s="263">
        <v>38.75</v>
      </c>
      <c r="D174" s="265">
        <v>38.583333333333336</v>
      </c>
      <c r="E174" s="265">
        <v>37.966666666666669</v>
      </c>
      <c r="F174" s="265">
        <v>37.18333333333333</v>
      </c>
      <c r="G174" s="265">
        <v>36.566666666666663</v>
      </c>
      <c r="H174" s="265">
        <v>39.366666666666674</v>
      </c>
      <c r="I174" s="265">
        <v>39.983333333333334</v>
      </c>
      <c r="J174" s="265">
        <v>40.76666666666668</v>
      </c>
      <c r="K174" s="263">
        <v>39.200000000000003</v>
      </c>
      <c r="L174" s="263">
        <v>37.799999999999997</v>
      </c>
      <c r="M174" s="263">
        <v>1080.5182500000001</v>
      </c>
    </row>
    <row r="175" spans="1:13">
      <c r="A175" s="282">
        <v>166</v>
      </c>
      <c r="B175" s="263" t="s">
        <v>165</v>
      </c>
      <c r="C175" s="263">
        <v>226.8</v>
      </c>
      <c r="D175" s="265">
        <v>227.29999999999998</v>
      </c>
      <c r="E175" s="265">
        <v>223.59999999999997</v>
      </c>
      <c r="F175" s="265">
        <v>220.39999999999998</v>
      </c>
      <c r="G175" s="265">
        <v>216.69999999999996</v>
      </c>
      <c r="H175" s="265">
        <v>230.49999999999997</v>
      </c>
      <c r="I175" s="265">
        <v>234.19999999999996</v>
      </c>
      <c r="J175" s="265">
        <v>237.39999999999998</v>
      </c>
      <c r="K175" s="263">
        <v>231</v>
      </c>
      <c r="L175" s="263">
        <v>224.1</v>
      </c>
      <c r="M175" s="263">
        <v>114.35932</v>
      </c>
    </row>
    <row r="176" spans="1:13">
      <c r="A176" s="282">
        <v>167</v>
      </c>
      <c r="B176" s="263" t="s">
        <v>166</v>
      </c>
      <c r="C176" s="263">
        <v>139.55000000000001</v>
      </c>
      <c r="D176" s="265">
        <v>139.69999999999999</v>
      </c>
      <c r="E176" s="265">
        <v>138.29999999999998</v>
      </c>
      <c r="F176" s="265">
        <v>137.04999999999998</v>
      </c>
      <c r="G176" s="265">
        <v>135.64999999999998</v>
      </c>
      <c r="H176" s="265">
        <v>140.94999999999999</v>
      </c>
      <c r="I176" s="265">
        <v>142.34999999999997</v>
      </c>
      <c r="J176" s="265">
        <v>143.6</v>
      </c>
      <c r="K176" s="263">
        <v>141.1</v>
      </c>
      <c r="L176" s="263">
        <v>138.44999999999999</v>
      </c>
      <c r="M176" s="263">
        <v>64.074380000000005</v>
      </c>
    </row>
    <row r="177" spans="1:13">
      <c r="A177" s="282">
        <v>168</v>
      </c>
      <c r="B177" s="263" t="s">
        <v>273</v>
      </c>
      <c r="C177" s="263">
        <v>473.6</v>
      </c>
      <c r="D177" s="265">
        <v>474.7833333333333</v>
      </c>
      <c r="E177" s="265">
        <v>469.71666666666658</v>
      </c>
      <c r="F177" s="265">
        <v>465.83333333333326</v>
      </c>
      <c r="G177" s="265">
        <v>460.76666666666654</v>
      </c>
      <c r="H177" s="265">
        <v>478.66666666666663</v>
      </c>
      <c r="I177" s="265">
        <v>483.73333333333335</v>
      </c>
      <c r="J177" s="265">
        <v>487.61666666666667</v>
      </c>
      <c r="K177" s="263">
        <v>479.85</v>
      </c>
      <c r="L177" s="263">
        <v>470.9</v>
      </c>
      <c r="M177" s="263">
        <v>4.2337300000000004</v>
      </c>
    </row>
    <row r="178" spans="1:13">
      <c r="A178" s="282">
        <v>169</v>
      </c>
      <c r="B178" s="263" t="s">
        <v>167</v>
      </c>
      <c r="C178" s="263">
        <v>2087.5</v>
      </c>
      <c r="D178" s="265">
        <v>2084.4</v>
      </c>
      <c r="E178" s="265">
        <v>2059.1000000000004</v>
      </c>
      <c r="F178" s="265">
        <v>2030.7000000000003</v>
      </c>
      <c r="G178" s="265">
        <v>2005.4000000000005</v>
      </c>
      <c r="H178" s="265">
        <v>2112.8000000000002</v>
      </c>
      <c r="I178" s="265">
        <v>2138.1000000000004</v>
      </c>
      <c r="J178" s="265">
        <v>2166.5</v>
      </c>
      <c r="K178" s="263">
        <v>2109.6999999999998</v>
      </c>
      <c r="L178" s="263">
        <v>2056</v>
      </c>
      <c r="M178" s="263">
        <v>80.398650000000004</v>
      </c>
    </row>
    <row r="179" spans="1:13">
      <c r="A179" s="282">
        <v>170</v>
      </c>
      <c r="B179" s="263" t="s">
        <v>815</v>
      </c>
      <c r="C179" s="263">
        <v>956.35</v>
      </c>
      <c r="D179" s="265">
        <v>963.75</v>
      </c>
      <c r="E179" s="265">
        <v>944.4</v>
      </c>
      <c r="F179" s="265">
        <v>932.44999999999993</v>
      </c>
      <c r="G179" s="265">
        <v>913.09999999999991</v>
      </c>
      <c r="H179" s="265">
        <v>975.7</v>
      </c>
      <c r="I179" s="265">
        <v>995.05</v>
      </c>
      <c r="J179" s="265">
        <v>1007.0000000000001</v>
      </c>
      <c r="K179" s="263">
        <v>983.1</v>
      </c>
      <c r="L179" s="263">
        <v>951.8</v>
      </c>
      <c r="M179" s="263">
        <v>17.46087</v>
      </c>
    </row>
    <row r="180" spans="1:13">
      <c r="A180" s="282">
        <v>171</v>
      </c>
      <c r="B180" s="263" t="s">
        <v>274</v>
      </c>
      <c r="C180" s="263">
        <v>898.9</v>
      </c>
      <c r="D180" s="265">
        <v>901.58333333333337</v>
      </c>
      <c r="E180" s="265">
        <v>892.31666666666672</v>
      </c>
      <c r="F180" s="265">
        <v>885.73333333333335</v>
      </c>
      <c r="G180" s="265">
        <v>876.4666666666667</v>
      </c>
      <c r="H180" s="265">
        <v>908.16666666666674</v>
      </c>
      <c r="I180" s="265">
        <v>917.43333333333339</v>
      </c>
      <c r="J180" s="265">
        <v>924.01666666666677</v>
      </c>
      <c r="K180" s="263">
        <v>910.85</v>
      </c>
      <c r="L180" s="263">
        <v>895</v>
      </c>
      <c r="M180" s="263">
        <v>16.426909999999999</v>
      </c>
    </row>
    <row r="181" spans="1:13">
      <c r="A181" s="282">
        <v>172</v>
      </c>
      <c r="B181" s="263" t="s">
        <v>172</v>
      </c>
      <c r="C181" s="263">
        <v>5339.35</v>
      </c>
      <c r="D181" s="265">
        <v>5324.833333333333</v>
      </c>
      <c r="E181" s="265">
        <v>5282.0666666666657</v>
      </c>
      <c r="F181" s="265">
        <v>5224.7833333333328</v>
      </c>
      <c r="G181" s="265">
        <v>5182.0166666666655</v>
      </c>
      <c r="H181" s="265">
        <v>5382.1166666666659</v>
      </c>
      <c r="I181" s="265">
        <v>5424.8833333333341</v>
      </c>
      <c r="J181" s="265">
        <v>5482.1666666666661</v>
      </c>
      <c r="K181" s="263">
        <v>5367.6</v>
      </c>
      <c r="L181" s="263">
        <v>5267.55</v>
      </c>
      <c r="M181" s="263">
        <v>1.5402899999999999</v>
      </c>
    </row>
    <row r="182" spans="1:13">
      <c r="A182" s="282">
        <v>173</v>
      </c>
      <c r="B182" s="263" t="s">
        <v>478</v>
      </c>
      <c r="C182" s="263">
        <v>7840.05</v>
      </c>
      <c r="D182" s="265">
        <v>7806.666666666667</v>
      </c>
      <c r="E182" s="265">
        <v>7733.3333333333339</v>
      </c>
      <c r="F182" s="265">
        <v>7626.6166666666668</v>
      </c>
      <c r="G182" s="265">
        <v>7553.2833333333338</v>
      </c>
      <c r="H182" s="265">
        <v>7913.3833333333341</v>
      </c>
      <c r="I182" s="265">
        <v>7986.7166666666681</v>
      </c>
      <c r="J182" s="265">
        <v>8093.4333333333343</v>
      </c>
      <c r="K182" s="263">
        <v>7880</v>
      </c>
      <c r="L182" s="263">
        <v>7699.95</v>
      </c>
      <c r="M182" s="263">
        <v>0.42823</v>
      </c>
    </row>
    <row r="183" spans="1:13">
      <c r="A183" s="282">
        <v>174</v>
      </c>
      <c r="B183" s="263" t="s">
        <v>170</v>
      </c>
      <c r="C183" s="263">
        <v>28312.2</v>
      </c>
      <c r="D183" s="265">
        <v>27921.066666666666</v>
      </c>
      <c r="E183" s="265">
        <v>27342.133333333331</v>
      </c>
      <c r="F183" s="265">
        <v>26372.066666666666</v>
      </c>
      <c r="G183" s="265">
        <v>25793.133333333331</v>
      </c>
      <c r="H183" s="265">
        <v>28891.133333333331</v>
      </c>
      <c r="I183" s="265">
        <v>29470.066666666666</v>
      </c>
      <c r="J183" s="265">
        <v>30440.133333333331</v>
      </c>
      <c r="K183" s="263">
        <v>28500</v>
      </c>
      <c r="L183" s="263">
        <v>26951</v>
      </c>
      <c r="M183" s="263">
        <v>1.23156</v>
      </c>
    </row>
    <row r="184" spans="1:13">
      <c r="A184" s="282">
        <v>175</v>
      </c>
      <c r="B184" s="263" t="s">
        <v>173</v>
      </c>
      <c r="C184" s="263">
        <v>1406.3</v>
      </c>
      <c r="D184" s="265">
        <v>1410.6000000000001</v>
      </c>
      <c r="E184" s="265">
        <v>1387.2000000000003</v>
      </c>
      <c r="F184" s="265">
        <v>1368.1000000000001</v>
      </c>
      <c r="G184" s="265">
        <v>1344.7000000000003</v>
      </c>
      <c r="H184" s="265">
        <v>1429.7000000000003</v>
      </c>
      <c r="I184" s="265">
        <v>1453.1000000000004</v>
      </c>
      <c r="J184" s="265">
        <v>1472.2000000000003</v>
      </c>
      <c r="K184" s="263">
        <v>1434</v>
      </c>
      <c r="L184" s="263">
        <v>1391.5</v>
      </c>
      <c r="M184" s="263">
        <v>29.059640000000002</v>
      </c>
    </row>
    <row r="185" spans="1:13">
      <c r="A185" s="282">
        <v>176</v>
      </c>
      <c r="B185" s="263" t="s">
        <v>171</v>
      </c>
      <c r="C185" s="263">
        <v>1852.9</v>
      </c>
      <c r="D185" s="265">
        <v>1853.8166666666666</v>
      </c>
      <c r="E185" s="265">
        <v>1830.6333333333332</v>
      </c>
      <c r="F185" s="265">
        <v>1808.3666666666666</v>
      </c>
      <c r="G185" s="265">
        <v>1785.1833333333332</v>
      </c>
      <c r="H185" s="265">
        <v>1876.0833333333333</v>
      </c>
      <c r="I185" s="265">
        <v>1899.2666666666667</v>
      </c>
      <c r="J185" s="265">
        <v>1921.5333333333333</v>
      </c>
      <c r="K185" s="263">
        <v>1877</v>
      </c>
      <c r="L185" s="263">
        <v>1831.55</v>
      </c>
      <c r="M185" s="263">
        <v>2.7667700000000002</v>
      </c>
    </row>
    <row r="186" spans="1:13">
      <c r="A186" s="282">
        <v>177</v>
      </c>
      <c r="B186" s="263" t="s">
        <v>169</v>
      </c>
      <c r="C186" s="263">
        <v>372.7</v>
      </c>
      <c r="D186" s="265">
        <v>372.56666666666666</v>
      </c>
      <c r="E186" s="265">
        <v>367.18333333333334</v>
      </c>
      <c r="F186" s="265">
        <v>361.66666666666669</v>
      </c>
      <c r="G186" s="265">
        <v>356.28333333333336</v>
      </c>
      <c r="H186" s="265">
        <v>378.08333333333331</v>
      </c>
      <c r="I186" s="265">
        <v>383.46666666666664</v>
      </c>
      <c r="J186" s="265">
        <v>388.98333333333329</v>
      </c>
      <c r="K186" s="263">
        <v>377.95</v>
      </c>
      <c r="L186" s="263">
        <v>367.05</v>
      </c>
      <c r="M186" s="263">
        <v>410.32380000000001</v>
      </c>
    </row>
    <row r="187" spans="1:13">
      <c r="A187" s="282">
        <v>178</v>
      </c>
      <c r="B187" s="263" t="s">
        <v>168</v>
      </c>
      <c r="C187" s="263">
        <v>72.3</v>
      </c>
      <c r="D187" s="265">
        <v>72.883333333333326</v>
      </c>
      <c r="E187" s="265">
        <v>71.416666666666657</v>
      </c>
      <c r="F187" s="265">
        <v>70.533333333333331</v>
      </c>
      <c r="G187" s="265">
        <v>69.066666666666663</v>
      </c>
      <c r="H187" s="265">
        <v>73.766666666666652</v>
      </c>
      <c r="I187" s="265">
        <v>75.23333333333332</v>
      </c>
      <c r="J187" s="265">
        <v>76.116666666666646</v>
      </c>
      <c r="K187" s="263">
        <v>74.349999999999994</v>
      </c>
      <c r="L187" s="263">
        <v>72</v>
      </c>
      <c r="M187" s="263">
        <v>190.90899999999999</v>
      </c>
    </row>
    <row r="188" spans="1:13">
      <c r="A188" s="282">
        <v>179</v>
      </c>
      <c r="B188" s="263" t="s">
        <v>175</v>
      </c>
      <c r="C188" s="263">
        <v>587.85</v>
      </c>
      <c r="D188" s="265">
        <v>588.51666666666677</v>
      </c>
      <c r="E188" s="265">
        <v>582.33333333333348</v>
      </c>
      <c r="F188" s="265">
        <v>576.81666666666672</v>
      </c>
      <c r="G188" s="265">
        <v>570.63333333333344</v>
      </c>
      <c r="H188" s="265">
        <v>594.03333333333353</v>
      </c>
      <c r="I188" s="265">
        <v>600.2166666666667</v>
      </c>
      <c r="J188" s="265">
        <v>605.73333333333358</v>
      </c>
      <c r="K188" s="263">
        <v>594.70000000000005</v>
      </c>
      <c r="L188" s="263">
        <v>583</v>
      </c>
      <c r="M188" s="263">
        <v>53.417290000000001</v>
      </c>
    </row>
    <row r="189" spans="1:13">
      <c r="A189" s="282">
        <v>180</v>
      </c>
      <c r="B189" s="263" t="s">
        <v>176</v>
      </c>
      <c r="C189" s="263">
        <v>481.15</v>
      </c>
      <c r="D189" s="265">
        <v>482.43333333333334</v>
      </c>
      <c r="E189" s="265">
        <v>477.86666666666667</v>
      </c>
      <c r="F189" s="265">
        <v>474.58333333333331</v>
      </c>
      <c r="G189" s="265">
        <v>470.01666666666665</v>
      </c>
      <c r="H189" s="265">
        <v>485.7166666666667</v>
      </c>
      <c r="I189" s="265">
        <v>490.28333333333342</v>
      </c>
      <c r="J189" s="265">
        <v>493.56666666666672</v>
      </c>
      <c r="K189" s="263">
        <v>487</v>
      </c>
      <c r="L189" s="263">
        <v>479.15</v>
      </c>
      <c r="M189" s="263">
        <v>8.7678899999999995</v>
      </c>
    </row>
    <row r="190" spans="1:13">
      <c r="A190" s="282">
        <v>181</v>
      </c>
      <c r="B190" s="263" t="s">
        <v>275</v>
      </c>
      <c r="C190" s="263">
        <v>517.70000000000005</v>
      </c>
      <c r="D190" s="265">
        <v>512.58333333333337</v>
      </c>
      <c r="E190" s="265">
        <v>502.16666666666674</v>
      </c>
      <c r="F190" s="265">
        <v>486.63333333333338</v>
      </c>
      <c r="G190" s="265">
        <v>476.21666666666675</v>
      </c>
      <c r="H190" s="265">
        <v>528.11666666666679</v>
      </c>
      <c r="I190" s="265">
        <v>538.53333333333353</v>
      </c>
      <c r="J190" s="265">
        <v>554.06666666666672</v>
      </c>
      <c r="K190" s="263">
        <v>523</v>
      </c>
      <c r="L190" s="263">
        <v>497.05</v>
      </c>
      <c r="M190" s="263">
        <v>11.6534</v>
      </c>
    </row>
    <row r="191" spans="1:13">
      <c r="A191" s="282">
        <v>182</v>
      </c>
      <c r="B191" s="263" t="s">
        <v>188</v>
      </c>
      <c r="C191" s="263">
        <v>579.04999999999995</v>
      </c>
      <c r="D191" s="265">
        <v>580.2166666666667</v>
      </c>
      <c r="E191" s="265">
        <v>574.08333333333337</v>
      </c>
      <c r="F191" s="265">
        <v>569.11666666666667</v>
      </c>
      <c r="G191" s="265">
        <v>562.98333333333335</v>
      </c>
      <c r="H191" s="265">
        <v>585.18333333333339</v>
      </c>
      <c r="I191" s="265">
        <v>591.31666666666661</v>
      </c>
      <c r="J191" s="265">
        <v>596.28333333333342</v>
      </c>
      <c r="K191" s="263">
        <v>586.35</v>
      </c>
      <c r="L191" s="263">
        <v>575.25</v>
      </c>
      <c r="M191" s="263">
        <v>12.405340000000001</v>
      </c>
    </row>
    <row r="192" spans="1:13">
      <c r="A192" s="282">
        <v>183</v>
      </c>
      <c r="B192" s="263" t="s">
        <v>177</v>
      </c>
      <c r="C192" s="263">
        <v>766.15</v>
      </c>
      <c r="D192" s="265">
        <v>765.4666666666667</v>
      </c>
      <c r="E192" s="265">
        <v>756.93333333333339</v>
      </c>
      <c r="F192" s="265">
        <v>747.7166666666667</v>
      </c>
      <c r="G192" s="265">
        <v>739.18333333333339</v>
      </c>
      <c r="H192" s="265">
        <v>774.68333333333339</v>
      </c>
      <c r="I192" s="265">
        <v>783.2166666666667</v>
      </c>
      <c r="J192" s="265">
        <v>792.43333333333339</v>
      </c>
      <c r="K192" s="263">
        <v>774</v>
      </c>
      <c r="L192" s="263">
        <v>756.25</v>
      </c>
      <c r="M192" s="263">
        <v>43.711350000000003</v>
      </c>
    </row>
    <row r="193" spans="1:13">
      <c r="A193" s="282">
        <v>184</v>
      </c>
      <c r="B193" s="263" t="s">
        <v>183</v>
      </c>
      <c r="C193" s="263">
        <v>3142.6</v>
      </c>
      <c r="D193" s="265">
        <v>3144.8166666666671</v>
      </c>
      <c r="E193" s="265">
        <v>3120.6333333333341</v>
      </c>
      <c r="F193" s="265">
        <v>3098.666666666667</v>
      </c>
      <c r="G193" s="265">
        <v>3074.483333333334</v>
      </c>
      <c r="H193" s="265">
        <v>3166.7833333333342</v>
      </c>
      <c r="I193" s="265">
        <v>3190.9666666666676</v>
      </c>
      <c r="J193" s="265">
        <v>3212.9333333333343</v>
      </c>
      <c r="K193" s="263">
        <v>3169</v>
      </c>
      <c r="L193" s="263">
        <v>3122.85</v>
      </c>
      <c r="M193" s="263">
        <v>33.059730000000002</v>
      </c>
    </row>
    <row r="194" spans="1:13">
      <c r="A194" s="282">
        <v>185</v>
      </c>
      <c r="B194" s="263" t="s">
        <v>804</v>
      </c>
      <c r="C194" s="263">
        <v>634.1</v>
      </c>
      <c r="D194" s="265">
        <v>631.54999999999995</v>
      </c>
      <c r="E194" s="265">
        <v>623.09999999999991</v>
      </c>
      <c r="F194" s="265">
        <v>612.09999999999991</v>
      </c>
      <c r="G194" s="265">
        <v>603.64999999999986</v>
      </c>
      <c r="H194" s="265">
        <v>642.54999999999995</v>
      </c>
      <c r="I194" s="265">
        <v>651</v>
      </c>
      <c r="J194" s="265">
        <v>662</v>
      </c>
      <c r="K194" s="263">
        <v>640</v>
      </c>
      <c r="L194" s="263">
        <v>620.54999999999995</v>
      </c>
      <c r="M194" s="263">
        <v>49.407449999999997</v>
      </c>
    </row>
    <row r="195" spans="1:13">
      <c r="A195" s="282">
        <v>186</v>
      </c>
      <c r="B195" s="263" t="s">
        <v>179</v>
      </c>
      <c r="C195" s="263">
        <v>307.39999999999998</v>
      </c>
      <c r="D195" s="265">
        <v>307.88333333333333</v>
      </c>
      <c r="E195" s="265">
        <v>303.51666666666665</v>
      </c>
      <c r="F195" s="265">
        <v>299.63333333333333</v>
      </c>
      <c r="G195" s="265">
        <v>295.26666666666665</v>
      </c>
      <c r="H195" s="265">
        <v>311.76666666666665</v>
      </c>
      <c r="I195" s="265">
        <v>316.13333333333333</v>
      </c>
      <c r="J195" s="265">
        <v>320.01666666666665</v>
      </c>
      <c r="K195" s="263">
        <v>312.25</v>
      </c>
      <c r="L195" s="263">
        <v>304</v>
      </c>
      <c r="M195" s="263">
        <v>602.40482999999995</v>
      </c>
    </row>
    <row r="196" spans="1:13">
      <c r="A196" s="282">
        <v>187</v>
      </c>
      <c r="B196" s="254" t="s">
        <v>181</v>
      </c>
      <c r="C196" s="254">
        <v>104.55</v>
      </c>
      <c r="D196" s="289">
        <v>104.83333333333333</v>
      </c>
      <c r="E196" s="289">
        <v>103.71666666666665</v>
      </c>
      <c r="F196" s="289">
        <v>102.88333333333333</v>
      </c>
      <c r="G196" s="289">
        <v>101.76666666666665</v>
      </c>
      <c r="H196" s="289">
        <v>105.66666666666666</v>
      </c>
      <c r="I196" s="289">
        <v>106.78333333333333</v>
      </c>
      <c r="J196" s="289">
        <v>107.61666666666666</v>
      </c>
      <c r="K196" s="254">
        <v>105.95</v>
      </c>
      <c r="L196" s="254">
        <v>104</v>
      </c>
      <c r="M196" s="254">
        <v>418.87531000000001</v>
      </c>
    </row>
    <row r="197" spans="1:13">
      <c r="A197" s="282">
        <v>188</v>
      </c>
      <c r="B197" s="254" t="s">
        <v>182</v>
      </c>
      <c r="C197" s="254">
        <v>741.15</v>
      </c>
      <c r="D197" s="289">
        <v>741.29999999999984</v>
      </c>
      <c r="E197" s="289">
        <v>733.14999999999964</v>
      </c>
      <c r="F197" s="289">
        <v>725.14999999999975</v>
      </c>
      <c r="G197" s="289">
        <v>716.99999999999955</v>
      </c>
      <c r="H197" s="289">
        <v>749.29999999999973</v>
      </c>
      <c r="I197" s="289">
        <v>757.45</v>
      </c>
      <c r="J197" s="289">
        <v>765.44999999999982</v>
      </c>
      <c r="K197" s="254">
        <v>749.45</v>
      </c>
      <c r="L197" s="254">
        <v>733.3</v>
      </c>
      <c r="M197" s="254">
        <v>118.73896000000001</v>
      </c>
    </row>
    <row r="198" spans="1:13">
      <c r="A198" s="282">
        <v>189</v>
      </c>
      <c r="B198" s="254" t="s">
        <v>184</v>
      </c>
      <c r="C198" s="254">
        <v>1013.85</v>
      </c>
      <c r="D198" s="289">
        <v>1011.9666666666666</v>
      </c>
      <c r="E198" s="289">
        <v>1002.4333333333332</v>
      </c>
      <c r="F198" s="289">
        <v>991.01666666666654</v>
      </c>
      <c r="G198" s="289">
        <v>981.48333333333312</v>
      </c>
      <c r="H198" s="289">
        <v>1023.3833333333332</v>
      </c>
      <c r="I198" s="289">
        <v>1032.9166666666667</v>
      </c>
      <c r="J198" s="289">
        <v>1044.3333333333333</v>
      </c>
      <c r="K198" s="254">
        <v>1021.5</v>
      </c>
      <c r="L198" s="254">
        <v>1000.55</v>
      </c>
      <c r="M198" s="254">
        <v>37.823369999999997</v>
      </c>
    </row>
    <row r="199" spans="1:13">
      <c r="A199" s="282">
        <v>190</v>
      </c>
      <c r="B199" s="254" t="s">
        <v>164</v>
      </c>
      <c r="C199" s="254">
        <v>984.2</v>
      </c>
      <c r="D199" s="289">
        <v>980.30000000000007</v>
      </c>
      <c r="E199" s="289">
        <v>972.25000000000011</v>
      </c>
      <c r="F199" s="289">
        <v>960.30000000000007</v>
      </c>
      <c r="G199" s="289">
        <v>952.25000000000011</v>
      </c>
      <c r="H199" s="289">
        <v>992.25000000000011</v>
      </c>
      <c r="I199" s="289">
        <v>1000.3000000000001</v>
      </c>
      <c r="J199" s="289">
        <v>1012.2500000000001</v>
      </c>
      <c r="K199" s="254">
        <v>988.35</v>
      </c>
      <c r="L199" s="254">
        <v>968.35</v>
      </c>
      <c r="M199" s="254">
        <v>3.53348</v>
      </c>
    </row>
    <row r="200" spans="1:13">
      <c r="A200" s="282">
        <v>191</v>
      </c>
      <c r="B200" s="254" t="s">
        <v>185</v>
      </c>
      <c r="C200" s="254">
        <v>1495.35</v>
      </c>
      <c r="D200" s="289">
        <v>1488.05</v>
      </c>
      <c r="E200" s="289">
        <v>1461.3</v>
      </c>
      <c r="F200" s="289">
        <v>1427.25</v>
      </c>
      <c r="G200" s="289">
        <v>1400.5</v>
      </c>
      <c r="H200" s="289">
        <v>1522.1</v>
      </c>
      <c r="I200" s="289">
        <v>1548.85</v>
      </c>
      <c r="J200" s="289">
        <v>1582.8999999999999</v>
      </c>
      <c r="K200" s="254">
        <v>1514.8</v>
      </c>
      <c r="L200" s="254">
        <v>1454</v>
      </c>
      <c r="M200" s="254">
        <v>25.347950000000001</v>
      </c>
    </row>
    <row r="201" spans="1:13">
      <c r="A201" s="282">
        <v>192</v>
      </c>
      <c r="B201" s="254" t="s">
        <v>186</v>
      </c>
      <c r="C201" s="254">
        <v>2473.85</v>
      </c>
      <c r="D201" s="289">
        <v>2462.4166666666665</v>
      </c>
      <c r="E201" s="289">
        <v>2435.7333333333331</v>
      </c>
      <c r="F201" s="289">
        <v>2397.6166666666668</v>
      </c>
      <c r="G201" s="289">
        <v>2370.9333333333334</v>
      </c>
      <c r="H201" s="289">
        <v>2500.5333333333328</v>
      </c>
      <c r="I201" s="289">
        <v>2527.2166666666662</v>
      </c>
      <c r="J201" s="289">
        <v>2565.3333333333326</v>
      </c>
      <c r="K201" s="254">
        <v>2489.1</v>
      </c>
      <c r="L201" s="254">
        <v>2424.3000000000002</v>
      </c>
      <c r="M201" s="254">
        <v>1.5822799999999999</v>
      </c>
    </row>
    <row r="202" spans="1:13">
      <c r="A202" s="282">
        <v>193</v>
      </c>
      <c r="B202" s="254" t="s">
        <v>187</v>
      </c>
      <c r="C202" s="254">
        <v>421.1</v>
      </c>
      <c r="D202" s="289">
        <v>423.08333333333331</v>
      </c>
      <c r="E202" s="289">
        <v>415.36666666666662</v>
      </c>
      <c r="F202" s="289">
        <v>409.63333333333333</v>
      </c>
      <c r="G202" s="289">
        <v>401.91666666666663</v>
      </c>
      <c r="H202" s="289">
        <v>428.81666666666661</v>
      </c>
      <c r="I202" s="289">
        <v>436.5333333333333</v>
      </c>
      <c r="J202" s="289">
        <v>442.26666666666659</v>
      </c>
      <c r="K202" s="254">
        <v>430.8</v>
      </c>
      <c r="L202" s="254">
        <v>417.35</v>
      </c>
      <c r="M202" s="254">
        <v>16.655200000000001</v>
      </c>
    </row>
    <row r="203" spans="1:13">
      <c r="A203" s="282">
        <v>194</v>
      </c>
      <c r="B203" s="254" t="s">
        <v>510</v>
      </c>
      <c r="C203" s="254">
        <v>813.8</v>
      </c>
      <c r="D203" s="289">
        <v>817.25</v>
      </c>
      <c r="E203" s="289">
        <v>797.6</v>
      </c>
      <c r="F203" s="289">
        <v>781.4</v>
      </c>
      <c r="G203" s="289">
        <v>761.75</v>
      </c>
      <c r="H203" s="289">
        <v>833.45</v>
      </c>
      <c r="I203" s="289">
        <v>853.10000000000014</v>
      </c>
      <c r="J203" s="289">
        <v>869.30000000000007</v>
      </c>
      <c r="K203" s="254">
        <v>836.9</v>
      </c>
      <c r="L203" s="254">
        <v>801.05</v>
      </c>
      <c r="M203" s="254">
        <v>7.9848600000000003</v>
      </c>
    </row>
    <row r="204" spans="1:13">
      <c r="A204" s="282">
        <v>195</v>
      </c>
      <c r="B204" s="254" t="s">
        <v>193</v>
      </c>
      <c r="C204" s="254">
        <v>633.35</v>
      </c>
      <c r="D204" s="289">
        <v>632.76666666666677</v>
      </c>
      <c r="E204" s="289">
        <v>621.58333333333348</v>
      </c>
      <c r="F204" s="289">
        <v>609.81666666666672</v>
      </c>
      <c r="G204" s="289">
        <v>598.63333333333344</v>
      </c>
      <c r="H204" s="289">
        <v>644.53333333333353</v>
      </c>
      <c r="I204" s="289">
        <v>655.7166666666667</v>
      </c>
      <c r="J204" s="289">
        <v>667.48333333333358</v>
      </c>
      <c r="K204" s="254">
        <v>643.95000000000005</v>
      </c>
      <c r="L204" s="254">
        <v>621</v>
      </c>
      <c r="M204" s="254">
        <v>59.993690000000001</v>
      </c>
    </row>
    <row r="205" spans="1:13">
      <c r="A205" s="282">
        <v>196</v>
      </c>
      <c r="B205" s="254" t="s">
        <v>191</v>
      </c>
      <c r="C205" s="254">
        <v>6939.1</v>
      </c>
      <c r="D205" s="289">
        <v>6875.3</v>
      </c>
      <c r="E205" s="289">
        <v>6791.85</v>
      </c>
      <c r="F205" s="289">
        <v>6644.6</v>
      </c>
      <c r="G205" s="289">
        <v>6561.1500000000005</v>
      </c>
      <c r="H205" s="289">
        <v>7022.55</v>
      </c>
      <c r="I205" s="289">
        <v>7105.9999999999991</v>
      </c>
      <c r="J205" s="289">
        <v>7253.25</v>
      </c>
      <c r="K205" s="254">
        <v>6958.75</v>
      </c>
      <c r="L205" s="254">
        <v>6728.05</v>
      </c>
      <c r="M205" s="254">
        <v>8.9045699999999997</v>
      </c>
    </row>
    <row r="206" spans="1:13">
      <c r="A206" s="282">
        <v>197</v>
      </c>
      <c r="B206" s="254" t="s">
        <v>192</v>
      </c>
      <c r="C206" s="254">
        <v>36</v>
      </c>
      <c r="D206" s="289">
        <v>35.616666666666667</v>
      </c>
      <c r="E206" s="289">
        <v>34.883333333333333</v>
      </c>
      <c r="F206" s="289">
        <v>33.766666666666666</v>
      </c>
      <c r="G206" s="289">
        <v>33.033333333333331</v>
      </c>
      <c r="H206" s="289">
        <v>36.733333333333334</v>
      </c>
      <c r="I206" s="289">
        <v>37.466666666666669</v>
      </c>
      <c r="J206" s="289">
        <v>38.583333333333336</v>
      </c>
      <c r="K206" s="254">
        <v>36.35</v>
      </c>
      <c r="L206" s="254">
        <v>34.5</v>
      </c>
      <c r="M206" s="254">
        <v>138.24872999999999</v>
      </c>
    </row>
    <row r="207" spans="1:13">
      <c r="A207" s="282">
        <v>198</v>
      </c>
      <c r="B207" s="254" t="s">
        <v>189</v>
      </c>
      <c r="C207" s="254">
        <v>1273.75</v>
      </c>
      <c r="D207" s="289">
        <v>1265.1499999999999</v>
      </c>
      <c r="E207" s="289">
        <v>1251.6499999999996</v>
      </c>
      <c r="F207" s="289">
        <v>1229.5499999999997</v>
      </c>
      <c r="G207" s="289">
        <v>1216.0499999999995</v>
      </c>
      <c r="H207" s="289">
        <v>1287.2499999999998</v>
      </c>
      <c r="I207" s="289">
        <v>1300.7500000000002</v>
      </c>
      <c r="J207" s="289">
        <v>1322.85</v>
      </c>
      <c r="K207" s="254">
        <v>1278.6500000000001</v>
      </c>
      <c r="L207" s="254">
        <v>1243.05</v>
      </c>
      <c r="M207" s="254">
        <v>3.9989400000000002</v>
      </c>
    </row>
    <row r="208" spans="1:13">
      <c r="A208" s="282">
        <v>199</v>
      </c>
      <c r="B208" s="254" t="s">
        <v>141</v>
      </c>
      <c r="C208" s="254">
        <v>554.29999999999995</v>
      </c>
      <c r="D208" s="289">
        <v>551.5</v>
      </c>
      <c r="E208" s="289">
        <v>545.04999999999995</v>
      </c>
      <c r="F208" s="289">
        <v>535.79999999999995</v>
      </c>
      <c r="G208" s="289">
        <v>529.34999999999991</v>
      </c>
      <c r="H208" s="289">
        <v>560.75</v>
      </c>
      <c r="I208" s="289">
        <v>567.20000000000005</v>
      </c>
      <c r="J208" s="289">
        <v>576.45000000000005</v>
      </c>
      <c r="K208" s="254">
        <v>557.95000000000005</v>
      </c>
      <c r="L208" s="254">
        <v>542.25</v>
      </c>
      <c r="M208" s="254">
        <v>27.410879999999999</v>
      </c>
    </row>
    <row r="209" spans="1:13">
      <c r="A209" s="282">
        <v>200</v>
      </c>
      <c r="B209" s="254" t="s">
        <v>277</v>
      </c>
      <c r="C209" s="254">
        <v>234.15</v>
      </c>
      <c r="D209" s="289">
        <v>234.61666666666667</v>
      </c>
      <c r="E209" s="289">
        <v>231.88333333333335</v>
      </c>
      <c r="F209" s="289">
        <v>229.61666666666667</v>
      </c>
      <c r="G209" s="289">
        <v>226.88333333333335</v>
      </c>
      <c r="H209" s="289">
        <v>236.88333333333335</v>
      </c>
      <c r="I209" s="289">
        <v>239.6166666666667</v>
      </c>
      <c r="J209" s="289">
        <v>241.88333333333335</v>
      </c>
      <c r="K209" s="254">
        <v>237.35</v>
      </c>
      <c r="L209" s="254">
        <v>232.35</v>
      </c>
      <c r="M209" s="254">
        <v>4.5523100000000003</v>
      </c>
    </row>
    <row r="210" spans="1:13">
      <c r="A210" s="282">
        <v>201</v>
      </c>
      <c r="B210" s="254" t="s">
        <v>522</v>
      </c>
      <c r="C210" s="254">
        <v>999.1</v>
      </c>
      <c r="D210" s="289">
        <v>1001.0499999999998</v>
      </c>
      <c r="E210" s="289">
        <v>982.09999999999968</v>
      </c>
      <c r="F210" s="289">
        <v>965.0999999999998</v>
      </c>
      <c r="G210" s="289">
        <v>946.14999999999964</v>
      </c>
      <c r="H210" s="289">
        <v>1018.0499999999997</v>
      </c>
      <c r="I210" s="289">
        <v>1036.9999999999998</v>
      </c>
      <c r="J210" s="289">
        <v>1053.9999999999998</v>
      </c>
      <c r="K210" s="254">
        <v>1020</v>
      </c>
      <c r="L210" s="254">
        <v>984.05</v>
      </c>
      <c r="M210" s="254">
        <v>2.0247199999999999</v>
      </c>
    </row>
    <row r="211" spans="1:13">
      <c r="A211" s="282">
        <v>202</v>
      </c>
      <c r="B211" s="254" t="s">
        <v>118</v>
      </c>
      <c r="C211" s="254">
        <v>10.1</v>
      </c>
      <c r="D211" s="289">
        <v>10.066666666666665</v>
      </c>
      <c r="E211" s="289">
        <v>9.93333333333333</v>
      </c>
      <c r="F211" s="289">
        <v>9.7666666666666657</v>
      </c>
      <c r="G211" s="289">
        <v>9.6333333333333311</v>
      </c>
      <c r="H211" s="289">
        <v>10.233333333333329</v>
      </c>
      <c r="I211" s="289">
        <v>10.366666666666665</v>
      </c>
      <c r="J211" s="289">
        <v>10.533333333333328</v>
      </c>
      <c r="K211" s="254">
        <v>10.199999999999999</v>
      </c>
      <c r="L211" s="254">
        <v>9.9</v>
      </c>
      <c r="M211" s="254">
        <v>1199.4104400000001</v>
      </c>
    </row>
    <row r="212" spans="1:13">
      <c r="A212" s="282">
        <v>203</v>
      </c>
      <c r="B212" s="254" t="s">
        <v>195</v>
      </c>
      <c r="C212" s="254">
        <v>1001.3</v>
      </c>
      <c r="D212" s="289">
        <v>1001.9</v>
      </c>
      <c r="E212" s="289">
        <v>991.8</v>
      </c>
      <c r="F212" s="289">
        <v>982.3</v>
      </c>
      <c r="G212" s="289">
        <v>972.19999999999993</v>
      </c>
      <c r="H212" s="289">
        <v>1011.4</v>
      </c>
      <c r="I212" s="289">
        <v>1021.5000000000001</v>
      </c>
      <c r="J212" s="289">
        <v>1031</v>
      </c>
      <c r="K212" s="254">
        <v>1012</v>
      </c>
      <c r="L212" s="254">
        <v>992.4</v>
      </c>
      <c r="M212" s="254">
        <v>14.363239999999999</v>
      </c>
    </row>
    <row r="213" spans="1:13">
      <c r="A213" s="282">
        <v>204</v>
      </c>
      <c r="B213" s="254" t="s">
        <v>528</v>
      </c>
      <c r="C213" s="254">
        <v>2294.9</v>
      </c>
      <c r="D213" s="289">
        <v>2297.8833333333332</v>
      </c>
      <c r="E213" s="289">
        <v>2280.0166666666664</v>
      </c>
      <c r="F213" s="289">
        <v>2265.1333333333332</v>
      </c>
      <c r="G213" s="289">
        <v>2247.2666666666664</v>
      </c>
      <c r="H213" s="289">
        <v>2312.7666666666664</v>
      </c>
      <c r="I213" s="289">
        <v>2330.6333333333332</v>
      </c>
      <c r="J213" s="289">
        <v>2345.5166666666664</v>
      </c>
      <c r="K213" s="254">
        <v>2315.75</v>
      </c>
      <c r="L213" s="254">
        <v>2283</v>
      </c>
      <c r="M213" s="254">
        <v>0.44252000000000002</v>
      </c>
    </row>
    <row r="214" spans="1:13">
      <c r="A214" s="282">
        <v>205</v>
      </c>
      <c r="B214" s="254" t="s">
        <v>196</v>
      </c>
      <c r="C214" s="289">
        <v>415.5</v>
      </c>
      <c r="D214" s="289">
        <v>417.2</v>
      </c>
      <c r="E214" s="289">
        <v>411</v>
      </c>
      <c r="F214" s="289">
        <v>406.5</v>
      </c>
      <c r="G214" s="289">
        <v>400.3</v>
      </c>
      <c r="H214" s="289">
        <v>421.7</v>
      </c>
      <c r="I214" s="289">
        <v>427.89999999999992</v>
      </c>
      <c r="J214" s="289">
        <v>432.4</v>
      </c>
      <c r="K214" s="289">
        <v>423.4</v>
      </c>
      <c r="L214" s="289">
        <v>412.7</v>
      </c>
      <c r="M214" s="289">
        <v>115.75194</v>
      </c>
    </row>
    <row r="215" spans="1:13">
      <c r="A215" s="282">
        <v>206</v>
      </c>
      <c r="B215" s="254" t="s">
        <v>197</v>
      </c>
      <c r="C215" s="289">
        <v>14.9</v>
      </c>
      <c r="D215" s="289">
        <v>14.9</v>
      </c>
      <c r="E215" s="289">
        <v>14.75</v>
      </c>
      <c r="F215" s="289">
        <v>14.6</v>
      </c>
      <c r="G215" s="289">
        <v>14.45</v>
      </c>
      <c r="H215" s="289">
        <v>15.05</v>
      </c>
      <c r="I215" s="289">
        <v>15.200000000000003</v>
      </c>
      <c r="J215" s="289">
        <v>15.350000000000001</v>
      </c>
      <c r="K215" s="289">
        <v>15.05</v>
      </c>
      <c r="L215" s="289">
        <v>14.75</v>
      </c>
      <c r="M215" s="289">
        <v>610.85946000000001</v>
      </c>
    </row>
    <row r="216" spans="1:13">
      <c r="A216" s="282">
        <v>207</v>
      </c>
      <c r="B216" s="254" t="s">
        <v>198</v>
      </c>
      <c r="C216" s="289">
        <v>212.65</v>
      </c>
      <c r="D216" s="289">
        <v>213.16666666666666</v>
      </c>
      <c r="E216" s="289">
        <v>209.88333333333333</v>
      </c>
      <c r="F216" s="289">
        <v>207.11666666666667</v>
      </c>
      <c r="G216" s="289">
        <v>203.83333333333334</v>
      </c>
      <c r="H216" s="289">
        <v>215.93333333333331</v>
      </c>
      <c r="I216" s="289">
        <v>219.21666666666667</v>
      </c>
      <c r="J216" s="289">
        <v>221.98333333333329</v>
      </c>
      <c r="K216" s="289">
        <v>216.45</v>
      </c>
      <c r="L216" s="289">
        <v>210.4</v>
      </c>
      <c r="M216" s="289">
        <v>74.714330000000004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E27" sqref="E27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82"/>
      <c r="B1" s="582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44279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79" t="s">
        <v>16</v>
      </c>
      <c r="B9" s="580" t="s">
        <v>18</v>
      </c>
      <c r="C9" s="578" t="s">
        <v>19</v>
      </c>
      <c r="D9" s="578" t="s">
        <v>20</v>
      </c>
      <c r="E9" s="578" t="s">
        <v>21</v>
      </c>
      <c r="F9" s="578"/>
      <c r="G9" s="578"/>
      <c r="H9" s="578" t="s">
        <v>22</v>
      </c>
      <c r="I9" s="578"/>
      <c r="J9" s="578"/>
      <c r="K9" s="260"/>
      <c r="L9" s="267"/>
      <c r="M9" s="268"/>
    </row>
    <row r="10" spans="1:15" ht="42.75" customHeight="1">
      <c r="A10" s="574"/>
      <c r="B10" s="576"/>
      <c r="C10" s="581" t="s">
        <v>23</v>
      </c>
      <c r="D10" s="581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509" t="s">
        <v>284</v>
      </c>
      <c r="C11" s="506">
        <v>28011.75</v>
      </c>
      <c r="D11" s="507">
        <v>27868.216666666664</v>
      </c>
      <c r="E11" s="507">
        <v>27536.433333333327</v>
      </c>
      <c r="F11" s="507">
        <v>27061.116666666665</v>
      </c>
      <c r="G11" s="507">
        <v>26729.333333333328</v>
      </c>
      <c r="H11" s="507">
        <v>28343.533333333326</v>
      </c>
      <c r="I11" s="507">
        <v>28675.316666666658</v>
      </c>
      <c r="J11" s="507">
        <v>29150.633333333324</v>
      </c>
      <c r="K11" s="506">
        <v>28200</v>
      </c>
      <c r="L11" s="506">
        <v>27392.9</v>
      </c>
      <c r="M11" s="506">
        <v>4.0750000000000001E-2</v>
      </c>
    </row>
    <row r="12" spans="1:15" ht="12" customHeight="1">
      <c r="A12" s="254">
        <v>2</v>
      </c>
      <c r="B12" s="509" t="s">
        <v>785</v>
      </c>
      <c r="C12" s="506">
        <v>1397.35</v>
      </c>
      <c r="D12" s="507">
        <v>1400.7833333333335</v>
      </c>
      <c r="E12" s="507">
        <v>1381.5666666666671</v>
      </c>
      <c r="F12" s="507">
        <v>1365.7833333333335</v>
      </c>
      <c r="G12" s="507">
        <v>1346.5666666666671</v>
      </c>
      <c r="H12" s="507">
        <v>1416.5666666666671</v>
      </c>
      <c r="I12" s="507">
        <v>1435.7833333333338</v>
      </c>
      <c r="J12" s="507">
        <v>1451.5666666666671</v>
      </c>
      <c r="K12" s="506">
        <v>1420</v>
      </c>
      <c r="L12" s="506">
        <v>1385</v>
      </c>
      <c r="M12" s="506">
        <v>0.68727000000000005</v>
      </c>
    </row>
    <row r="13" spans="1:15" ht="12" customHeight="1">
      <c r="A13" s="254">
        <v>3</v>
      </c>
      <c r="B13" s="509" t="s">
        <v>816</v>
      </c>
      <c r="C13" s="506">
        <v>1400.1</v>
      </c>
      <c r="D13" s="507">
        <v>1413.3666666666668</v>
      </c>
      <c r="E13" s="507">
        <v>1386.7333333333336</v>
      </c>
      <c r="F13" s="507">
        <v>1373.3666666666668</v>
      </c>
      <c r="G13" s="507">
        <v>1346.7333333333336</v>
      </c>
      <c r="H13" s="507">
        <v>1426.7333333333336</v>
      </c>
      <c r="I13" s="507">
        <v>1453.3666666666668</v>
      </c>
      <c r="J13" s="507">
        <v>1466.7333333333336</v>
      </c>
      <c r="K13" s="506">
        <v>1440</v>
      </c>
      <c r="L13" s="506">
        <v>1400</v>
      </c>
      <c r="M13" s="506">
        <v>1.63026</v>
      </c>
    </row>
    <row r="14" spans="1:15" ht="12" customHeight="1">
      <c r="A14" s="254">
        <v>4</v>
      </c>
      <c r="B14" s="509" t="s">
        <v>38</v>
      </c>
      <c r="C14" s="506">
        <v>1913.75</v>
      </c>
      <c r="D14" s="507">
        <v>1892.7833333333335</v>
      </c>
      <c r="E14" s="507">
        <v>1860.5666666666671</v>
      </c>
      <c r="F14" s="507">
        <v>1807.3833333333334</v>
      </c>
      <c r="G14" s="507">
        <v>1775.166666666667</v>
      </c>
      <c r="H14" s="507">
        <v>1945.9666666666672</v>
      </c>
      <c r="I14" s="507">
        <v>1978.1833333333338</v>
      </c>
      <c r="J14" s="507">
        <v>2031.3666666666672</v>
      </c>
      <c r="K14" s="506">
        <v>1925</v>
      </c>
      <c r="L14" s="506">
        <v>1839.6</v>
      </c>
      <c r="M14" s="506">
        <v>19.21529</v>
      </c>
    </row>
    <row r="15" spans="1:15" ht="12" customHeight="1">
      <c r="A15" s="254">
        <v>5</v>
      </c>
      <c r="B15" s="509" t="s">
        <v>285</v>
      </c>
      <c r="C15" s="506">
        <v>1901.75</v>
      </c>
      <c r="D15" s="507">
        <v>1901.6166666666668</v>
      </c>
      <c r="E15" s="507">
        <v>1882.2333333333336</v>
      </c>
      <c r="F15" s="507">
        <v>1862.7166666666667</v>
      </c>
      <c r="G15" s="507">
        <v>1843.3333333333335</v>
      </c>
      <c r="H15" s="507">
        <v>1921.1333333333337</v>
      </c>
      <c r="I15" s="507">
        <v>1940.5166666666669</v>
      </c>
      <c r="J15" s="507">
        <v>1960.0333333333338</v>
      </c>
      <c r="K15" s="506">
        <v>1921</v>
      </c>
      <c r="L15" s="506">
        <v>1882.1</v>
      </c>
      <c r="M15" s="506">
        <v>0.46350999999999998</v>
      </c>
    </row>
    <row r="16" spans="1:15" ht="12" customHeight="1">
      <c r="A16" s="254">
        <v>6</v>
      </c>
      <c r="B16" s="509" t="s">
        <v>286</v>
      </c>
      <c r="C16" s="506">
        <v>1321.7</v>
      </c>
      <c r="D16" s="507">
        <v>1313.0166666666667</v>
      </c>
      <c r="E16" s="507">
        <v>1280.0333333333333</v>
      </c>
      <c r="F16" s="507">
        <v>1238.3666666666666</v>
      </c>
      <c r="G16" s="507">
        <v>1205.3833333333332</v>
      </c>
      <c r="H16" s="507">
        <v>1354.6833333333334</v>
      </c>
      <c r="I16" s="507">
        <v>1387.6666666666665</v>
      </c>
      <c r="J16" s="507">
        <v>1429.3333333333335</v>
      </c>
      <c r="K16" s="506">
        <v>1346</v>
      </c>
      <c r="L16" s="506">
        <v>1271.3499999999999</v>
      </c>
      <c r="M16" s="506">
        <v>5.6484899999999998</v>
      </c>
    </row>
    <row r="17" spans="1:13" ht="12" customHeight="1">
      <c r="A17" s="254">
        <v>7</v>
      </c>
      <c r="B17" s="509" t="s">
        <v>222</v>
      </c>
      <c r="C17" s="506">
        <v>1245.3</v>
      </c>
      <c r="D17" s="507">
        <v>1245.8499999999999</v>
      </c>
      <c r="E17" s="507">
        <v>1219.7999999999997</v>
      </c>
      <c r="F17" s="507">
        <v>1194.2999999999997</v>
      </c>
      <c r="G17" s="507">
        <v>1168.2499999999995</v>
      </c>
      <c r="H17" s="507">
        <v>1271.3499999999999</v>
      </c>
      <c r="I17" s="507">
        <v>1297.4000000000001</v>
      </c>
      <c r="J17" s="507">
        <v>1322.9</v>
      </c>
      <c r="K17" s="506">
        <v>1271.9000000000001</v>
      </c>
      <c r="L17" s="506">
        <v>1220.3499999999999</v>
      </c>
      <c r="M17" s="506">
        <v>12.86084</v>
      </c>
    </row>
    <row r="18" spans="1:13" ht="12" customHeight="1">
      <c r="A18" s="254">
        <v>8</v>
      </c>
      <c r="B18" s="509" t="s">
        <v>734</v>
      </c>
      <c r="C18" s="506">
        <v>725.95</v>
      </c>
      <c r="D18" s="507">
        <v>729.80000000000007</v>
      </c>
      <c r="E18" s="507">
        <v>711.15000000000009</v>
      </c>
      <c r="F18" s="507">
        <v>696.35</v>
      </c>
      <c r="G18" s="507">
        <v>677.7</v>
      </c>
      <c r="H18" s="507">
        <v>744.60000000000014</v>
      </c>
      <c r="I18" s="507">
        <v>763.25</v>
      </c>
      <c r="J18" s="507">
        <v>778.05000000000018</v>
      </c>
      <c r="K18" s="506">
        <v>748.45</v>
      </c>
      <c r="L18" s="506">
        <v>715</v>
      </c>
      <c r="M18" s="506">
        <v>13.77341</v>
      </c>
    </row>
    <row r="19" spans="1:13" ht="12" customHeight="1">
      <c r="A19" s="254">
        <v>9</v>
      </c>
      <c r="B19" s="509" t="s">
        <v>735</v>
      </c>
      <c r="C19" s="506">
        <v>1288.75</v>
      </c>
      <c r="D19" s="507">
        <v>1283.1499999999999</v>
      </c>
      <c r="E19" s="507">
        <v>1271.5999999999997</v>
      </c>
      <c r="F19" s="507">
        <v>1254.4499999999998</v>
      </c>
      <c r="G19" s="507">
        <v>1242.8999999999996</v>
      </c>
      <c r="H19" s="507">
        <v>1300.2999999999997</v>
      </c>
      <c r="I19" s="507">
        <v>1311.85</v>
      </c>
      <c r="J19" s="507">
        <v>1328.9999999999998</v>
      </c>
      <c r="K19" s="506">
        <v>1294.7</v>
      </c>
      <c r="L19" s="506">
        <v>1266</v>
      </c>
      <c r="M19" s="506">
        <v>1.6022099999999999</v>
      </c>
    </row>
    <row r="20" spans="1:13" ht="12" customHeight="1">
      <c r="A20" s="254">
        <v>10</v>
      </c>
      <c r="B20" s="509" t="s">
        <v>287</v>
      </c>
      <c r="C20" s="506">
        <v>2405.4499999999998</v>
      </c>
      <c r="D20" s="507">
        <v>2458.4166666666665</v>
      </c>
      <c r="E20" s="507">
        <v>2242.083333333333</v>
      </c>
      <c r="F20" s="507">
        <v>2078.7166666666667</v>
      </c>
      <c r="G20" s="507">
        <v>1862.3833333333332</v>
      </c>
      <c r="H20" s="507">
        <v>2621.7833333333328</v>
      </c>
      <c r="I20" s="507">
        <v>2838.1166666666659</v>
      </c>
      <c r="J20" s="507">
        <v>3001.4833333333327</v>
      </c>
      <c r="K20" s="506">
        <v>2674.75</v>
      </c>
      <c r="L20" s="506">
        <v>2295.0500000000002</v>
      </c>
      <c r="M20" s="506">
        <v>1.7053499999999999</v>
      </c>
    </row>
    <row r="21" spans="1:13" ht="12" customHeight="1">
      <c r="A21" s="254">
        <v>11</v>
      </c>
      <c r="B21" s="509" t="s">
        <v>288</v>
      </c>
      <c r="C21" s="506">
        <v>14811.55</v>
      </c>
      <c r="D21" s="507">
        <v>14753.199999999999</v>
      </c>
      <c r="E21" s="507">
        <v>14658.399999999998</v>
      </c>
      <c r="F21" s="507">
        <v>14505.249999999998</v>
      </c>
      <c r="G21" s="507">
        <v>14410.449999999997</v>
      </c>
      <c r="H21" s="507">
        <v>14906.349999999999</v>
      </c>
      <c r="I21" s="507">
        <v>15001.149999999998</v>
      </c>
      <c r="J21" s="507">
        <v>15154.3</v>
      </c>
      <c r="K21" s="506">
        <v>14848</v>
      </c>
      <c r="L21" s="506">
        <v>14600.05</v>
      </c>
      <c r="M21" s="506">
        <v>0.10124</v>
      </c>
    </row>
    <row r="22" spans="1:13" ht="12" customHeight="1">
      <c r="A22" s="254">
        <v>12</v>
      </c>
      <c r="B22" s="509" t="s">
        <v>40</v>
      </c>
      <c r="C22" s="506">
        <v>1058.4000000000001</v>
      </c>
      <c r="D22" s="507">
        <v>1045.3833333333334</v>
      </c>
      <c r="E22" s="507">
        <v>1004.0666666666668</v>
      </c>
      <c r="F22" s="507">
        <v>949.73333333333335</v>
      </c>
      <c r="G22" s="507">
        <v>908.41666666666674</v>
      </c>
      <c r="H22" s="507">
        <v>1099.7166666666669</v>
      </c>
      <c r="I22" s="507">
        <v>1141.0333333333335</v>
      </c>
      <c r="J22" s="507">
        <v>1195.366666666667</v>
      </c>
      <c r="K22" s="506">
        <v>1086.7</v>
      </c>
      <c r="L22" s="506">
        <v>991.05</v>
      </c>
      <c r="M22" s="506">
        <v>310.98225000000002</v>
      </c>
    </row>
    <row r="23" spans="1:13">
      <c r="A23" s="254">
        <v>13</v>
      </c>
      <c r="B23" s="509" t="s">
        <v>289</v>
      </c>
      <c r="C23" s="506">
        <v>1313.65</v>
      </c>
      <c r="D23" s="507">
        <v>1303.4833333333333</v>
      </c>
      <c r="E23" s="507">
        <v>1292.1666666666667</v>
      </c>
      <c r="F23" s="507">
        <v>1270.6833333333334</v>
      </c>
      <c r="G23" s="507">
        <v>1259.3666666666668</v>
      </c>
      <c r="H23" s="507">
        <v>1324.9666666666667</v>
      </c>
      <c r="I23" s="507">
        <v>1336.2833333333333</v>
      </c>
      <c r="J23" s="507">
        <v>1357.7666666666667</v>
      </c>
      <c r="K23" s="506">
        <v>1314.8</v>
      </c>
      <c r="L23" s="506">
        <v>1282</v>
      </c>
      <c r="M23" s="506">
        <v>22.52589</v>
      </c>
    </row>
    <row r="24" spans="1:13">
      <c r="A24" s="254">
        <v>14</v>
      </c>
      <c r="B24" s="509" t="s">
        <v>41</v>
      </c>
      <c r="C24" s="506">
        <v>738.55</v>
      </c>
      <c r="D24" s="507">
        <v>740.2166666666667</v>
      </c>
      <c r="E24" s="507">
        <v>725.43333333333339</v>
      </c>
      <c r="F24" s="507">
        <v>712.31666666666672</v>
      </c>
      <c r="G24" s="507">
        <v>697.53333333333342</v>
      </c>
      <c r="H24" s="507">
        <v>753.33333333333337</v>
      </c>
      <c r="I24" s="507">
        <v>768.11666666666667</v>
      </c>
      <c r="J24" s="507">
        <v>781.23333333333335</v>
      </c>
      <c r="K24" s="506">
        <v>755</v>
      </c>
      <c r="L24" s="506">
        <v>727.1</v>
      </c>
      <c r="M24" s="506">
        <v>306.12173999999999</v>
      </c>
    </row>
    <row r="25" spans="1:13">
      <c r="A25" s="254">
        <v>15</v>
      </c>
      <c r="B25" s="509" t="s">
        <v>832</v>
      </c>
      <c r="C25" s="506">
        <v>895.15</v>
      </c>
      <c r="D25" s="507">
        <v>880.81666666666661</v>
      </c>
      <c r="E25" s="507">
        <v>846.93333333333317</v>
      </c>
      <c r="F25" s="507">
        <v>798.71666666666658</v>
      </c>
      <c r="G25" s="507">
        <v>764.83333333333314</v>
      </c>
      <c r="H25" s="507">
        <v>929.03333333333319</v>
      </c>
      <c r="I25" s="507">
        <v>962.91666666666663</v>
      </c>
      <c r="J25" s="507">
        <v>1011.1333333333332</v>
      </c>
      <c r="K25" s="506">
        <v>914.7</v>
      </c>
      <c r="L25" s="506">
        <v>832.6</v>
      </c>
      <c r="M25" s="506">
        <v>39.921300000000002</v>
      </c>
    </row>
    <row r="26" spans="1:13">
      <c r="A26" s="254">
        <v>16</v>
      </c>
      <c r="B26" s="509" t="s">
        <v>290</v>
      </c>
      <c r="C26" s="506">
        <v>847.5</v>
      </c>
      <c r="D26" s="507">
        <v>832.5</v>
      </c>
      <c r="E26" s="507">
        <v>805</v>
      </c>
      <c r="F26" s="507">
        <v>762.5</v>
      </c>
      <c r="G26" s="507">
        <v>735</v>
      </c>
      <c r="H26" s="507">
        <v>875</v>
      </c>
      <c r="I26" s="507">
        <v>902.5</v>
      </c>
      <c r="J26" s="507">
        <v>945</v>
      </c>
      <c r="K26" s="506">
        <v>860</v>
      </c>
      <c r="L26" s="506">
        <v>790</v>
      </c>
      <c r="M26" s="506">
        <v>30.50761</v>
      </c>
    </row>
    <row r="27" spans="1:13">
      <c r="A27" s="254">
        <v>17</v>
      </c>
      <c r="B27" s="509" t="s">
        <v>223</v>
      </c>
      <c r="C27" s="506">
        <v>122.7</v>
      </c>
      <c r="D27" s="507">
        <v>122.51666666666667</v>
      </c>
      <c r="E27" s="507">
        <v>121.08333333333333</v>
      </c>
      <c r="F27" s="507">
        <v>119.46666666666667</v>
      </c>
      <c r="G27" s="507">
        <v>118.03333333333333</v>
      </c>
      <c r="H27" s="507">
        <v>124.13333333333333</v>
      </c>
      <c r="I27" s="507">
        <v>125.56666666666666</v>
      </c>
      <c r="J27" s="507">
        <v>127.18333333333332</v>
      </c>
      <c r="K27" s="506">
        <v>123.95</v>
      </c>
      <c r="L27" s="506">
        <v>120.9</v>
      </c>
      <c r="M27" s="506">
        <v>21.296559999999999</v>
      </c>
    </row>
    <row r="28" spans="1:13">
      <c r="A28" s="254">
        <v>18</v>
      </c>
      <c r="B28" s="509" t="s">
        <v>224</v>
      </c>
      <c r="C28" s="506">
        <v>202.2</v>
      </c>
      <c r="D28" s="507">
        <v>203.58333333333334</v>
      </c>
      <c r="E28" s="507">
        <v>200.11666666666667</v>
      </c>
      <c r="F28" s="507">
        <v>198.03333333333333</v>
      </c>
      <c r="G28" s="507">
        <v>194.56666666666666</v>
      </c>
      <c r="H28" s="507">
        <v>205.66666666666669</v>
      </c>
      <c r="I28" s="507">
        <v>209.13333333333333</v>
      </c>
      <c r="J28" s="507">
        <v>211.2166666666667</v>
      </c>
      <c r="K28" s="506">
        <v>207.05</v>
      </c>
      <c r="L28" s="506">
        <v>201.5</v>
      </c>
      <c r="M28" s="506">
        <v>10.860060000000001</v>
      </c>
    </row>
    <row r="29" spans="1:13">
      <c r="A29" s="254">
        <v>19</v>
      </c>
      <c r="B29" s="509" t="s">
        <v>291</v>
      </c>
      <c r="C29" s="506">
        <v>350.55</v>
      </c>
      <c r="D29" s="507">
        <v>351.48333333333335</v>
      </c>
      <c r="E29" s="507">
        <v>345.56666666666672</v>
      </c>
      <c r="F29" s="507">
        <v>340.58333333333337</v>
      </c>
      <c r="G29" s="507">
        <v>334.66666666666674</v>
      </c>
      <c r="H29" s="507">
        <v>356.4666666666667</v>
      </c>
      <c r="I29" s="507">
        <v>362.38333333333333</v>
      </c>
      <c r="J29" s="507">
        <v>367.36666666666667</v>
      </c>
      <c r="K29" s="506">
        <v>357.4</v>
      </c>
      <c r="L29" s="506">
        <v>346.5</v>
      </c>
      <c r="M29" s="506">
        <v>1.9432100000000001</v>
      </c>
    </row>
    <row r="30" spans="1:13">
      <c r="A30" s="254">
        <v>20</v>
      </c>
      <c r="B30" s="509" t="s">
        <v>292</v>
      </c>
      <c r="C30" s="506">
        <v>286.8</v>
      </c>
      <c r="D30" s="507">
        <v>289.41666666666669</v>
      </c>
      <c r="E30" s="507">
        <v>281.38333333333338</v>
      </c>
      <c r="F30" s="507">
        <v>275.9666666666667</v>
      </c>
      <c r="G30" s="507">
        <v>267.93333333333339</v>
      </c>
      <c r="H30" s="507">
        <v>294.83333333333337</v>
      </c>
      <c r="I30" s="507">
        <v>302.86666666666667</v>
      </c>
      <c r="J30" s="507">
        <v>308.28333333333336</v>
      </c>
      <c r="K30" s="506">
        <v>297.45</v>
      </c>
      <c r="L30" s="506">
        <v>284</v>
      </c>
      <c r="M30" s="506">
        <v>1.8556999999999999</v>
      </c>
    </row>
    <row r="31" spans="1:13">
      <c r="A31" s="254">
        <v>21</v>
      </c>
      <c r="B31" s="509" t="s">
        <v>736</v>
      </c>
      <c r="C31" s="506">
        <v>5564</v>
      </c>
      <c r="D31" s="507">
        <v>5451</v>
      </c>
      <c r="E31" s="507">
        <v>5338</v>
      </c>
      <c r="F31" s="507">
        <v>5112</v>
      </c>
      <c r="G31" s="507">
        <v>4999</v>
      </c>
      <c r="H31" s="507">
        <v>5677</v>
      </c>
      <c r="I31" s="507">
        <v>5790</v>
      </c>
      <c r="J31" s="507">
        <v>6016</v>
      </c>
      <c r="K31" s="506">
        <v>5564</v>
      </c>
      <c r="L31" s="506">
        <v>5225</v>
      </c>
      <c r="M31" s="506">
        <v>0.89629999999999999</v>
      </c>
    </row>
    <row r="32" spans="1:13">
      <c r="A32" s="254">
        <v>22</v>
      </c>
      <c r="B32" s="509" t="s">
        <v>225</v>
      </c>
      <c r="C32" s="506">
        <v>1802</v>
      </c>
      <c r="D32" s="507">
        <v>1791.6499999999999</v>
      </c>
      <c r="E32" s="507">
        <v>1768.3499999999997</v>
      </c>
      <c r="F32" s="507">
        <v>1734.6999999999998</v>
      </c>
      <c r="G32" s="507">
        <v>1711.3999999999996</v>
      </c>
      <c r="H32" s="507">
        <v>1825.2999999999997</v>
      </c>
      <c r="I32" s="507">
        <v>1848.6</v>
      </c>
      <c r="J32" s="507">
        <v>1882.2499999999998</v>
      </c>
      <c r="K32" s="506">
        <v>1814.95</v>
      </c>
      <c r="L32" s="506">
        <v>1758</v>
      </c>
      <c r="M32" s="506">
        <v>1.1141300000000001</v>
      </c>
    </row>
    <row r="33" spans="1:13">
      <c r="A33" s="254">
        <v>23</v>
      </c>
      <c r="B33" s="509" t="s">
        <v>293</v>
      </c>
      <c r="C33" s="506">
        <v>2192.9</v>
      </c>
      <c r="D33" s="507">
        <v>2209.9500000000003</v>
      </c>
      <c r="E33" s="507">
        <v>2154.9500000000007</v>
      </c>
      <c r="F33" s="507">
        <v>2117.0000000000005</v>
      </c>
      <c r="G33" s="507">
        <v>2062.0000000000009</v>
      </c>
      <c r="H33" s="507">
        <v>2247.9000000000005</v>
      </c>
      <c r="I33" s="507">
        <v>2302.8999999999996</v>
      </c>
      <c r="J33" s="507">
        <v>2340.8500000000004</v>
      </c>
      <c r="K33" s="506">
        <v>2264.9499999999998</v>
      </c>
      <c r="L33" s="506">
        <v>2172</v>
      </c>
      <c r="M33" s="506">
        <v>0.34297</v>
      </c>
    </row>
    <row r="34" spans="1:13">
      <c r="A34" s="254">
        <v>24</v>
      </c>
      <c r="B34" s="509" t="s">
        <v>737</v>
      </c>
      <c r="C34" s="506">
        <v>113.4</v>
      </c>
      <c r="D34" s="507">
        <v>109.71666666666665</v>
      </c>
      <c r="E34" s="507">
        <v>104.93333333333331</v>
      </c>
      <c r="F34" s="507">
        <v>96.466666666666654</v>
      </c>
      <c r="G34" s="507">
        <v>91.683333333333309</v>
      </c>
      <c r="H34" s="507">
        <v>118.18333333333331</v>
      </c>
      <c r="I34" s="507">
        <v>122.96666666666664</v>
      </c>
      <c r="J34" s="507">
        <v>131.43333333333331</v>
      </c>
      <c r="K34" s="506">
        <v>114.5</v>
      </c>
      <c r="L34" s="506">
        <v>101.25</v>
      </c>
      <c r="M34" s="506">
        <v>95.783469999999994</v>
      </c>
    </row>
    <row r="35" spans="1:13">
      <c r="A35" s="254">
        <v>25</v>
      </c>
      <c r="B35" s="509" t="s">
        <v>294</v>
      </c>
      <c r="C35" s="506">
        <v>932.85</v>
      </c>
      <c r="D35" s="507">
        <v>926.26666666666677</v>
      </c>
      <c r="E35" s="507">
        <v>912.58333333333348</v>
      </c>
      <c r="F35" s="507">
        <v>892.31666666666672</v>
      </c>
      <c r="G35" s="507">
        <v>878.63333333333344</v>
      </c>
      <c r="H35" s="507">
        <v>946.53333333333353</v>
      </c>
      <c r="I35" s="507">
        <v>960.2166666666667</v>
      </c>
      <c r="J35" s="507">
        <v>980.48333333333358</v>
      </c>
      <c r="K35" s="506">
        <v>939.95</v>
      </c>
      <c r="L35" s="506">
        <v>906</v>
      </c>
      <c r="M35" s="506">
        <v>7.84748</v>
      </c>
    </row>
    <row r="36" spans="1:13">
      <c r="A36" s="254">
        <v>26</v>
      </c>
      <c r="B36" s="509" t="s">
        <v>226</v>
      </c>
      <c r="C36" s="506">
        <v>2597.5</v>
      </c>
      <c r="D36" s="507">
        <v>2610.8333333333335</v>
      </c>
      <c r="E36" s="507">
        <v>2571.666666666667</v>
      </c>
      <c r="F36" s="507">
        <v>2545.8333333333335</v>
      </c>
      <c r="G36" s="507">
        <v>2506.666666666667</v>
      </c>
      <c r="H36" s="507">
        <v>2636.666666666667</v>
      </c>
      <c r="I36" s="507">
        <v>2675.8333333333339</v>
      </c>
      <c r="J36" s="507">
        <v>2701.666666666667</v>
      </c>
      <c r="K36" s="506">
        <v>2650</v>
      </c>
      <c r="L36" s="506">
        <v>2585</v>
      </c>
      <c r="M36" s="506">
        <v>0.98033000000000003</v>
      </c>
    </row>
    <row r="37" spans="1:13">
      <c r="A37" s="254">
        <v>27</v>
      </c>
      <c r="B37" s="509" t="s">
        <v>738</v>
      </c>
      <c r="C37" s="506">
        <v>5833.35</v>
      </c>
      <c r="D37" s="507">
        <v>5722.7833333333328</v>
      </c>
      <c r="E37" s="507">
        <v>5455.5666666666657</v>
      </c>
      <c r="F37" s="507">
        <v>5077.7833333333328</v>
      </c>
      <c r="G37" s="507">
        <v>4810.5666666666657</v>
      </c>
      <c r="H37" s="507">
        <v>6100.5666666666657</v>
      </c>
      <c r="I37" s="507">
        <v>6367.7833333333328</v>
      </c>
      <c r="J37" s="507">
        <v>6745.5666666666657</v>
      </c>
      <c r="K37" s="506">
        <v>5990</v>
      </c>
      <c r="L37" s="506">
        <v>5345</v>
      </c>
      <c r="M37" s="506">
        <v>2.8363100000000001</v>
      </c>
    </row>
    <row r="38" spans="1:13">
      <c r="A38" s="254">
        <v>28</v>
      </c>
      <c r="B38" s="509" t="s">
        <v>800</v>
      </c>
      <c r="C38" s="506">
        <v>21.05</v>
      </c>
      <c r="D38" s="507">
        <v>20.966666666666665</v>
      </c>
      <c r="E38" s="507">
        <v>20.68333333333333</v>
      </c>
      <c r="F38" s="507">
        <v>20.316666666666666</v>
      </c>
      <c r="G38" s="507">
        <v>20.033333333333331</v>
      </c>
      <c r="H38" s="507">
        <v>21.333333333333329</v>
      </c>
      <c r="I38" s="507">
        <v>21.616666666666667</v>
      </c>
      <c r="J38" s="507">
        <v>21.983333333333327</v>
      </c>
      <c r="K38" s="506">
        <v>21.25</v>
      </c>
      <c r="L38" s="506">
        <v>20.6</v>
      </c>
      <c r="M38" s="506">
        <v>89.141769999999994</v>
      </c>
    </row>
    <row r="39" spans="1:13">
      <c r="A39" s="254">
        <v>29</v>
      </c>
      <c r="B39" s="509" t="s">
        <v>44</v>
      </c>
      <c r="C39" s="506">
        <v>877.25</v>
      </c>
      <c r="D39" s="507">
        <v>879.2833333333333</v>
      </c>
      <c r="E39" s="507">
        <v>872.11666666666656</v>
      </c>
      <c r="F39" s="507">
        <v>866.98333333333323</v>
      </c>
      <c r="G39" s="507">
        <v>859.81666666666649</v>
      </c>
      <c r="H39" s="507">
        <v>884.41666666666663</v>
      </c>
      <c r="I39" s="507">
        <v>891.58333333333337</v>
      </c>
      <c r="J39" s="507">
        <v>896.7166666666667</v>
      </c>
      <c r="K39" s="506">
        <v>886.45</v>
      </c>
      <c r="L39" s="506">
        <v>874.15</v>
      </c>
      <c r="M39" s="506">
        <v>4.9519900000000003</v>
      </c>
    </row>
    <row r="40" spans="1:13">
      <c r="A40" s="254">
        <v>30</v>
      </c>
      <c r="B40" s="509" t="s">
        <v>296</v>
      </c>
      <c r="C40" s="506">
        <v>3284.4</v>
      </c>
      <c r="D40" s="507">
        <v>3306</v>
      </c>
      <c r="E40" s="507">
        <v>3228.4</v>
      </c>
      <c r="F40" s="507">
        <v>3172.4</v>
      </c>
      <c r="G40" s="507">
        <v>3094.8</v>
      </c>
      <c r="H40" s="507">
        <v>3362</v>
      </c>
      <c r="I40" s="507">
        <v>3439.6000000000004</v>
      </c>
      <c r="J40" s="507">
        <v>3495.6</v>
      </c>
      <c r="K40" s="506">
        <v>3383.6</v>
      </c>
      <c r="L40" s="506">
        <v>3250</v>
      </c>
      <c r="M40" s="506">
        <v>1.23014</v>
      </c>
    </row>
    <row r="41" spans="1:13">
      <c r="A41" s="254">
        <v>31</v>
      </c>
      <c r="B41" s="509" t="s">
        <v>45</v>
      </c>
      <c r="C41" s="506">
        <v>304.45</v>
      </c>
      <c r="D41" s="507">
        <v>301.46666666666664</v>
      </c>
      <c r="E41" s="507">
        <v>296.5333333333333</v>
      </c>
      <c r="F41" s="507">
        <v>288.61666666666667</v>
      </c>
      <c r="G41" s="507">
        <v>283.68333333333334</v>
      </c>
      <c r="H41" s="507">
        <v>309.38333333333327</v>
      </c>
      <c r="I41" s="507">
        <v>314.31666666666655</v>
      </c>
      <c r="J41" s="507">
        <v>322.23333333333323</v>
      </c>
      <c r="K41" s="506">
        <v>306.39999999999998</v>
      </c>
      <c r="L41" s="506">
        <v>293.55</v>
      </c>
      <c r="M41" s="506">
        <v>117.50637</v>
      </c>
    </row>
    <row r="42" spans="1:13">
      <c r="A42" s="254">
        <v>32</v>
      </c>
      <c r="B42" s="509" t="s">
        <v>46</v>
      </c>
      <c r="C42" s="506">
        <v>2946.75</v>
      </c>
      <c r="D42" s="507">
        <v>2937.1333333333332</v>
      </c>
      <c r="E42" s="507">
        <v>2906.4666666666662</v>
      </c>
      <c r="F42" s="507">
        <v>2866.1833333333329</v>
      </c>
      <c r="G42" s="507">
        <v>2835.516666666666</v>
      </c>
      <c r="H42" s="507">
        <v>2977.4166666666665</v>
      </c>
      <c r="I42" s="507">
        <v>3008.0833333333335</v>
      </c>
      <c r="J42" s="507">
        <v>3048.3666666666668</v>
      </c>
      <c r="K42" s="506">
        <v>2967.8</v>
      </c>
      <c r="L42" s="506">
        <v>2896.85</v>
      </c>
      <c r="M42" s="506">
        <v>6.3006099999999998</v>
      </c>
    </row>
    <row r="43" spans="1:13">
      <c r="A43" s="254">
        <v>33</v>
      </c>
      <c r="B43" s="509" t="s">
        <v>47</v>
      </c>
      <c r="C43" s="506">
        <v>229.15</v>
      </c>
      <c r="D43" s="507">
        <v>227.6</v>
      </c>
      <c r="E43" s="507">
        <v>224.04999999999998</v>
      </c>
      <c r="F43" s="507">
        <v>218.95</v>
      </c>
      <c r="G43" s="507">
        <v>215.39999999999998</v>
      </c>
      <c r="H43" s="507">
        <v>232.7</v>
      </c>
      <c r="I43" s="507">
        <v>236.25</v>
      </c>
      <c r="J43" s="507">
        <v>241.35</v>
      </c>
      <c r="K43" s="506">
        <v>231.15</v>
      </c>
      <c r="L43" s="506">
        <v>222.5</v>
      </c>
      <c r="M43" s="506">
        <v>55.404150000000001</v>
      </c>
    </row>
    <row r="44" spans="1:13">
      <c r="A44" s="254">
        <v>34</v>
      </c>
      <c r="B44" s="509" t="s">
        <v>48</v>
      </c>
      <c r="C44" s="506">
        <v>114.75</v>
      </c>
      <c r="D44" s="507">
        <v>115.11666666666667</v>
      </c>
      <c r="E44" s="507">
        <v>113.43333333333335</v>
      </c>
      <c r="F44" s="507">
        <v>112.11666666666667</v>
      </c>
      <c r="G44" s="507">
        <v>110.43333333333335</v>
      </c>
      <c r="H44" s="507">
        <v>116.43333333333335</v>
      </c>
      <c r="I44" s="507">
        <v>118.11666666666669</v>
      </c>
      <c r="J44" s="507">
        <v>119.43333333333335</v>
      </c>
      <c r="K44" s="506">
        <v>116.8</v>
      </c>
      <c r="L44" s="506">
        <v>113.8</v>
      </c>
      <c r="M44" s="506">
        <v>172.79901000000001</v>
      </c>
    </row>
    <row r="45" spans="1:13">
      <c r="A45" s="254">
        <v>35</v>
      </c>
      <c r="B45" s="509" t="s">
        <v>297</v>
      </c>
      <c r="C45" s="506">
        <v>102.2</v>
      </c>
      <c r="D45" s="507">
        <v>102.86666666666667</v>
      </c>
      <c r="E45" s="507">
        <v>100.88333333333335</v>
      </c>
      <c r="F45" s="507">
        <v>99.566666666666677</v>
      </c>
      <c r="G45" s="507">
        <v>97.583333333333357</v>
      </c>
      <c r="H45" s="507">
        <v>104.18333333333335</v>
      </c>
      <c r="I45" s="507">
        <v>106.16666666666667</v>
      </c>
      <c r="J45" s="507">
        <v>107.48333333333335</v>
      </c>
      <c r="K45" s="506">
        <v>104.85</v>
      </c>
      <c r="L45" s="506">
        <v>101.55</v>
      </c>
      <c r="M45" s="506">
        <v>7.0283699999999998</v>
      </c>
    </row>
    <row r="46" spans="1:13">
      <c r="A46" s="254">
        <v>36</v>
      </c>
      <c r="B46" s="509" t="s">
        <v>50</v>
      </c>
      <c r="C46" s="506">
        <v>2410.3000000000002</v>
      </c>
      <c r="D46" s="507">
        <v>2414.15</v>
      </c>
      <c r="E46" s="507">
        <v>2394.3500000000004</v>
      </c>
      <c r="F46" s="507">
        <v>2378.4</v>
      </c>
      <c r="G46" s="507">
        <v>2358.6000000000004</v>
      </c>
      <c r="H46" s="507">
        <v>2430.1000000000004</v>
      </c>
      <c r="I46" s="507">
        <v>2449.9000000000005</v>
      </c>
      <c r="J46" s="507">
        <v>2465.8500000000004</v>
      </c>
      <c r="K46" s="506">
        <v>2433.9499999999998</v>
      </c>
      <c r="L46" s="506">
        <v>2398.1999999999998</v>
      </c>
      <c r="M46" s="506">
        <v>17.454660000000001</v>
      </c>
    </row>
    <row r="47" spans="1:13">
      <c r="A47" s="254">
        <v>37</v>
      </c>
      <c r="B47" s="509" t="s">
        <v>298</v>
      </c>
      <c r="C47" s="506">
        <v>137.25</v>
      </c>
      <c r="D47" s="507">
        <v>139.36666666666667</v>
      </c>
      <c r="E47" s="507">
        <v>133.93333333333334</v>
      </c>
      <c r="F47" s="507">
        <v>130.61666666666667</v>
      </c>
      <c r="G47" s="507">
        <v>125.18333333333334</v>
      </c>
      <c r="H47" s="507">
        <v>142.68333333333334</v>
      </c>
      <c r="I47" s="507">
        <v>148.11666666666667</v>
      </c>
      <c r="J47" s="507">
        <v>151.43333333333334</v>
      </c>
      <c r="K47" s="506">
        <v>144.80000000000001</v>
      </c>
      <c r="L47" s="506">
        <v>136.05000000000001</v>
      </c>
      <c r="M47" s="506">
        <v>4.3379300000000001</v>
      </c>
    </row>
    <row r="48" spans="1:13">
      <c r="A48" s="254">
        <v>38</v>
      </c>
      <c r="B48" s="509" t="s">
        <v>299</v>
      </c>
      <c r="C48" s="506">
        <v>3318.95</v>
      </c>
      <c r="D48" s="507">
        <v>3324.65</v>
      </c>
      <c r="E48" s="507">
        <v>3285.3</v>
      </c>
      <c r="F48" s="507">
        <v>3251.65</v>
      </c>
      <c r="G48" s="507">
        <v>3212.3</v>
      </c>
      <c r="H48" s="507">
        <v>3358.3</v>
      </c>
      <c r="I48" s="507">
        <v>3397.6499999999996</v>
      </c>
      <c r="J48" s="507">
        <v>3431.3</v>
      </c>
      <c r="K48" s="506">
        <v>3364</v>
      </c>
      <c r="L48" s="506">
        <v>3291</v>
      </c>
      <c r="M48" s="506">
        <v>0.51443000000000005</v>
      </c>
    </row>
    <row r="49" spans="1:13">
      <c r="A49" s="254">
        <v>39</v>
      </c>
      <c r="B49" s="509" t="s">
        <v>300</v>
      </c>
      <c r="C49" s="506">
        <v>1667.55</v>
      </c>
      <c r="D49" s="507">
        <v>1681.8666666666668</v>
      </c>
      <c r="E49" s="507">
        <v>1645.7333333333336</v>
      </c>
      <c r="F49" s="507">
        <v>1623.9166666666667</v>
      </c>
      <c r="G49" s="507">
        <v>1587.7833333333335</v>
      </c>
      <c r="H49" s="507">
        <v>1703.6833333333336</v>
      </c>
      <c r="I49" s="507">
        <v>1739.8166666666668</v>
      </c>
      <c r="J49" s="507">
        <v>1761.6333333333337</v>
      </c>
      <c r="K49" s="506">
        <v>1718</v>
      </c>
      <c r="L49" s="506">
        <v>1660.05</v>
      </c>
      <c r="M49" s="506">
        <v>1.85103</v>
      </c>
    </row>
    <row r="50" spans="1:13">
      <c r="A50" s="254">
        <v>40</v>
      </c>
      <c r="B50" s="509" t="s">
        <v>301</v>
      </c>
      <c r="C50" s="506">
        <v>7024.6</v>
      </c>
      <c r="D50" s="507">
        <v>6993.2333333333336</v>
      </c>
      <c r="E50" s="507">
        <v>6861.4666666666672</v>
      </c>
      <c r="F50" s="507">
        <v>6698.3333333333339</v>
      </c>
      <c r="G50" s="507">
        <v>6566.5666666666675</v>
      </c>
      <c r="H50" s="507">
        <v>7156.3666666666668</v>
      </c>
      <c r="I50" s="507">
        <v>7288.1333333333332</v>
      </c>
      <c r="J50" s="507">
        <v>7451.2666666666664</v>
      </c>
      <c r="K50" s="506">
        <v>7125</v>
      </c>
      <c r="L50" s="506">
        <v>6830.1</v>
      </c>
      <c r="M50" s="506">
        <v>0.49873000000000001</v>
      </c>
    </row>
    <row r="51" spans="1:13">
      <c r="A51" s="254">
        <v>41</v>
      </c>
      <c r="B51" s="509" t="s">
        <v>52</v>
      </c>
      <c r="C51" s="506">
        <v>846.15</v>
      </c>
      <c r="D51" s="507">
        <v>841.7166666666667</v>
      </c>
      <c r="E51" s="507">
        <v>834.93333333333339</v>
      </c>
      <c r="F51" s="507">
        <v>823.7166666666667</v>
      </c>
      <c r="G51" s="507">
        <v>816.93333333333339</v>
      </c>
      <c r="H51" s="507">
        <v>852.93333333333339</v>
      </c>
      <c r="I51" s="507">
        <v>859.7166666666667</v>
      </c>
      <c r="J51" s="507">
        <v>870.93333333333339</v>
      </c>
      <c r="K51" s="506">
        <v>848.5</v>
      </c>
      <c r="L51" s="506">
        <v>830.5</v>
      </c>
      <c r="M51" s="506">
        <v>15.4971</v>
      </c>
    </row>
    <row r="52" spans="1:13">
      <c r="A52" s="254">
        <v>42</v>
      </c>
      <c r="B52" s="509" t="s">
        <v>302</v>
      </c>
      <c r="C52" s="506">
        <v>450.05</v>
      </c>
      <c r="D52" s="507">
        <v>451.4666666666667</v>
      </c>
      <c r="E52" s="507">
        <v>443.68333333333339</v>
      </c>
      <c r="F52" s="507">
        <v>437.31666666666672</v>
      </c>
      <c r="G52" s="507">
        <v>429.53333333333342</v>
      </c>
      <c r="H52" s="507">
        <v>457.83333333333337</v>
      </c>
      <c r="I52" s="507">
        <v>465.61666666666667</v>
      </c>
      <c r="J52" s="507">
        <v>471.98333333333335</v>
      </c>
      <c r="K52" s="506">
        <v>459.25</v>
      </c>
      <c r="L52" s="506">
        <v>445.1</v>
      </c>
      <c r="M52" s="506">
        <v>2.3611200000000001</v>
      </c>
    </row>
    <row r="53" spans="1:13">
      <c r="A53" s="254">
        <v>43</v>
      </c>
      <c r="B53" s="509" t="s">
        <v>227</v>
      </c>
      <c r="C53" s="506">
        <v>2933.65</v>
      </c>
      <c r="D53" s="507">
        <v>2946.4833333333336</v>
      </c>
      <c r="E53" s="507">
        <v>2892.166666666667</v>
      </c>
      <c r="F53" s="507">
        <v>2850.6833333333334</v>
      </c>
      <c r="G53" s="507">
        <v>2796.3666666666668</v>
      </c>
      <c r="H53" s="507">
        <v>2987.9666666666672</v>
      </c>
      <c r="I53" s="507">
        <v>3042.2833333333338</v>
      </c>
      <c r="J53" s="507">
        <v>3083.7666666666673</v>
      </c>
      <c r="K53" s="506">
        <v>3000.8</v>
      </c>
      <c r="L53" s="506">
        <v>2905</v>
      </c>
      <c r="M53" s="506">
        <v>6.5076799999999997</v>
      </c>
    </row>
    <row r="54" spans="1:13">
      <c r="A54" s="254">
        <v>44</v>
      </c>
      <c r="B54" s="509" t="s">
        <v>54</v>
      </c>
      <c r="C54" s="506">
        <v>730.55</v>
      </c>
      <c r="D54" s="507">
        <v>728.05000000000007</v>
      </c>
      <c r="E54" s="507">
        <v>716.60000000000014</v>
      </c>
      <c r="F54" s="507">
        <v>702.65000000000009</v>
      </c>
      <c r="G54" s="507">
        <v>691.20000000000016</v>
      </c>
      <c r="H54" s="507">
        <v>742.00000000000011</v>
      </c>
      <c r="I54" s="507">
        <v>753.45000000000016</v>
      </c>
      <c r="J54" s="507">
        <v>767.40000000000009</v>
      </c>
      <c r="K54" s="506">
        <v>739.5</v>
      </c>
      <c r="L54" s="506">
        <v>714.1</v>
      </c>
      <c r="M54" s="506">
        <v>159.49688</v>
      </c>
    </row>
    <row r="55" spans="1:13">
      <c r="A55" s="254">
        <v>45</v>
      </c>
      <c r="B55" s="509" t="s">
        <v>303</v>
      </c>
      <c r="C55" s="506">
        <v>2086.3000000000002</v>
      </c>
      <c r="D55" s="507">
        <v>2092.4833333333336</v>
      </c>
      <c r="E55" s="507">
        <v>2061.9666666666672</v>
      </c>
      <c r="F55" s="507">
        <v>2037.6333333333337</v>
      </c>
      <c r="G55" s="507">
        <v>2007.1166666666672</v>
      </c>
      <c r="H55" s="507">
        <v>2116.8166666666671</v>
      </c>
      <c r="I55" s="507">
        <v>2147.3333333333335</v>
      </c>
      <c r="J55" s="507">
        <v>2171.666666666667</v>
      </c>
      <c r="K55" s="506">
        <v>2123</v>
      </c>
      <c r="L55" s="506">
        <v>2068.15</v>
      </c>
      <c r="M55" s="506">
        <v>0.13738</v>
      </c>
    </row>
    <row r="56" spans="1:13">
      <c r="A56" s="254">
        <v>46</v>
      </c>
      <c r="B56" s="509" t="s">
        <v>304</v>
      </c>
      <c r="C56" s="506">
        <v>1357.85</v>
      </c>
      <c r="D56" s="507">
        <v>1370.8833333333332</v>
      </c>
      <c r="E56" s="507">
        <v>1327.9666666666665</v>
      </c>
      <c r="F56" s="507">
        <v>1298.0833333333333</v>
      </c>
      <c r="G56" s="507">
        <v>1255.1666666666665</v>
      </c>
      <c r="H56" s="507">
        <v>1400.7666666666664</v>
      </c>
      <c r="I56" s="507">
        <v>1443.6833333333334</v>
      </c>
      <c r="J56" s="507">
        <v>1473.5666666666664</v>
      </c>
      <c r="K56" s="506">
        <v>1413.8</v>
      </c>
      <c r="L56" s="506">
        <v>1341</v>
      </c>
      <c r="M56" s="506">
        <v>9.5664700000000007</v>
      </c>
    </row>
    <row r="57" spans="1:13">
      <c r="A57" s="254">
        <v>47</v>
      </c>
      <c r="B57" s="509" t="s">
        <v>305</v>
      </c>
      <c r="C57" s="506">
        <v>565.6</v>
      </c>
      <c r="D57" s="507">
        <v>567.0333333333333</v>
      </c>
      <c r="E57" s="507">
        <v>562.06666666666661</v>
      </c>
      <c r="F57" s="507">
        <v>558.5333333333333</v>
      </c>
      <c r="G57" s="507">
        <v>553.56666666666661</v>
      </c>
      <c r="H57" s="507">
        <v>570.56666666666661</v>
      </c>
      <c r="I57" s="507">
        <v>575.5333333333333</v>
      </c>
      <c r="J57" s="507">
        <v>579.06666666666661</v>
      </c>
      <c r="K57" s="506">
        <v>572</v>
      </c>
      <c r="L57" s="506">
        <v>563.5</v>
      </c>
      <c r="M57" s="506">
        <v>1.82399</v>
      </c>
    </row>
    <row r="58" spans="1:13">
      <c r="A58" s="254">
        <v>48</v>
      </c>
      <c r="B58" s="509" t="s">
        <v>55</v>
      </c>
      <c r="C58" s="506">
        <v>3678.35</v>
      </c>
      <c r="D58" s="507">
        <v>3676.5166666666664</v>
      </c>
      <c r="E58" s="507">
        <v>3643.083333333333</v>
      </c>
      <c r="F58" s="507">
        <v>3607.8166666666666</v>
      </c>
      <c r="G58" s="507">
        <v>3574.3833333333332</v>
      </c>
      <c r="H58" s="507">
        <v>3711.7833333333328</v>
      </c>
      <c r="I58" s="507">
        <v>3745.2166666666662</v>
      </c>
      <c r="J58" s="507">
        <v>3780.4833333333327</v>
      </c>
      <c r="K58" s="506">
        <v>3709.95</v>
      </c>
      <c r="L58" s="506">
        <v>3641.25</v>
      </c>
      <c r="M58" s="506">
        <v>5.8153100000000002</v>
      </c>
    </row>
    <row r="59" spans="1:13">
      <c r="A59" s="254">
        <v>49</v>
      </c>
      <c r="B59" s="509" t="s">
        <v>306</v>
      </c>
      <c r="C59" s="506">
        <v>263.75</v>
      </c>
      <c r="D59" s="507">
        <v>266.15000000000003</v>
      </c>
      <c r="E59" s="507">
        <v>259.60000000000008</v>
      </c>
      <c r="F59" s="507">
        <v>255.45000000000005</v>
      </c>
      <c r="G59" s="507">
        <v>248.90000000000009</v>
      </c>
      <c r="H59" s="507">
        <v>270.30000000000007</v>
      </c>
      <c r="I59" s="507">
        <v>276.85000000000002</v>
      </c>
      <c r="J59" s="507">
        <v>281.00000000000006</v>
      </c>
      <c r="K59" s="506">
        <v>272.7</v>
      </c>
      <c r="L59" s="506">
        <v>262</v>
      </c>
      <c r="M59" s="506">
        <v>3.8884799999999999</v>
      </c>
    </row>
    <row r="60" spans="1:13" ht="12" customHeight="1">
      <c r="A60" s="254">
        <v>50</v>
      </c>
      <c r="B60" s="509" t="s">
        <v>307</v>
      </c>
      <c r="C60" s="506">
        <v>953.65</v>
      </c>
      <c r="D60" s="507">
        <v>956.51666666666677</v>
      </c>
      <c r="E60" s="507">
        <v>937.13333333333355</v>
      </c>
      <c r="F60" s="507">
        <v>920.61666666666679</v>
      </c>
      <c r="G60" s="507">
        <v>901.23333333333358</v>
      </c>
      <c r="H60" s="507">
        <v>973.03333333333353</v>
      </c>
      <c r="I60" s="507">
        <v>992.41666666666674</v>
      </c>
      <c r="J60" s="507">
        <v>1008.9333333333335</v>
      </c>
      <c r="K60" s="506">
        <v>975.9</v>
      </c>
      <c r="L60" s="506">
        <v>940</v>
      </c>
      <c r="M60" s="506">
        <v>1.45922</v>
      </c>
    </row>
    <row r="61" spans="1:13">
      <c r="A61" s="254">
        <v>51</v>
      </c>
      <c r="B61" s="509" t="s">
        <v>58</v>
      </c>
      <c r="C61" s="506">
        <v>5378.8</v>
      </c>
      <c r="D61" s="507">
        <v>5391.2666666666664</v>
      </c>
      <c r="E61" s="507">
        <v>5337.5333333333328</v>
      </c>
      <c r="F61" s="507">
        <v>5296.2666666666664</v>
      </c>
      <c r="G61" s="507">
        <v>5242.5333333333328</v>
      </c>
      <c r="H61" s="507">
        <v>5432.5333333333328</v>
      </c>
      <c r="I61" s="507">
        <v>5486.2666666666664</v>
      </c>
      <c r="J61" s="507">
        <v>5527.5333333333328</v>
      </c>
      <c r="K61" s="506">
        <v>5445</v>
      </c>
      <c r="L61" s="506">
        <v>5350</v>
      </c>
      <c r="M61" s="506">
        <v>18.490379999999998</v>
      </c>
    </row>
    <row r="62" spans="1:13">
      <c r="A62" s="254">
        <v>52</v>
      </c>
      <c r="B62" s="509" t="s">
        <v>57</v>
      </c>
      <c r="C62" s="506">
        <v>9405.2000000000007</v>
      </c>
      <c r="D62" s="507">
        <v>9431.3666666666668</v>
      </c>
      <c r="E62" s="507">
        <v>9356.1333333333332</v>
      </c>
      <c r="F62" s="507">
        <v>9307.0666666666657</v>
      </c>
      <c r="G62" s="507">
        <v>9231.8333333333321</v>
      </c>
      <c r="H62" s="507">
        <v>9480.4333333333343</v>
      </c>
      <c r="I62" s="507">
        <v>9555.6666666666679</v>
      </c>
      <c r="J62" s="507">
        <v>9604.7333333333354</v>
      </c>
      <c r="K62" s="506">
        <v>9506.6</v>
      </c>
      <c r="L62" s="506">
        <v>9382.2999999999993</v>
      </c>
      <c r="M62" s="506">
        <v>2.9648300000000001</v>
      </c>
    </row>
    <row r="63" spans="1:13">
      <c r="A63" s="254">
        <v>53</v>
      </c>
      <c r="B63" s="509" t="s">
        <v>228</v>
      </c>
      <c r="C63" s="506">
        <v>3449.75</v>
      </c>
      <c r="D63" s="507">
        <v>3445.35</v>
      </c>
      <c r="E63" s="507">
        <v>3406.7</v>
      </c>
      <c r="F63" s="507">
        <v>3363.65</v>
      </c>
      <c r="G63" s="507">
        <v>3325</v>
      </c>
      <c r="H63" s="507">
        <v>3488.3999999999996</v>
      </c>
      <c r="I63" s="507">
        <v>3527.05</v>
      </c>
      <c r="J63" s="507">
        <v>3570.0999999999995</v>
      </c>
      <c r="K63" s="506">
        <v>3484</v>
      </c>
      <c r="L63" s="506">
        <v>3402.3</v>
      </c>
      <c r="M63" s="506">
        <v>0.20261000000000001</v>
      </c>
    </row>
    <row r="64" spans="1:13">
      <c r="A64" s="254">
        <v>54</v>
      </c>
      <c r="B64" s="509" t="s">
        <v>59</v>
      </c>
      <c r="C64" s="506">
        <v>1627.6</v>
      </c>
      <c r="D64" s="507">
        <v>1624.7166666666665</v>
      </c>
      <c r="E64" s="507">
        <v>1614.4333333333329</v>
      </c>
      <c r="F64" s="507">
        <v>1601.2666666666664</v>
      </c>
      <c r="G64" s="507">
        <v>1590.9833333333329</v>
      </c>
      <c r="H64" s="507">
        <v>1637.883333333333</v>
      </c>
      <c r="I64" s="507">
        <v>1648.1666666666663</v>
      </c>
      <c r="J64" s="507">
        <v>1661.333333333333</v>
      </c>
      <c r="K64" s="506">
        <v>1635</v>
      </c>
      <c r="L64" s="506">
        <v>1611.55</v>
      </c>
      <c r="M64" s="506">
        <v>2.9837699999999998</v>
      </c>
    </row>
    <row r="65" spans="1:13">
      <c r="A65" s="254">
        <v>55</v>
      </c>
      <c r="B65" s="509" t="s">
        <v>308</v>
      </c>
      <c r="C65" s="506">
        <v>135.05000000000001</v>
      </c>
      <c r="D65" s="507">
        <v>136.25</v>
      </c>
      <c r="E65" s="507">
        <v>133</v>
      </c>
      <c r="F65" s="507">
        <v>130.94999999999999</v>
      </c>
      <c r="G65" s="507">
        <v>127.69999999999999</v>
      </c>
      <c r="H65" s="507">
        <v>138.30000000000001</v>
      </c>
      <c r="I65" s="507">
        <v>141.55000000000001</v>
      </c>
      <c r="J65" s="507">
        <v>143.60000000000002</v>
      </c>
      <c r="K65" s="506">
        <v>139.5</v>
      </c>
      <c r="L65" s="506">
        <v>134.19999999999999</v>
      </c>
      <c r="M65" s="506">
        <v>4.4255899999999997</v>
      </c>
    </row>
    <row r="66" spans="1:13">
      <c r="A66" s="254">
        <v>56</v>
      </c>
      <c r="B66" s="509" t="s">
        <v>309</v>
      </c>
      <c r="C66" s="506">
        <v>208.55</v>
      </c>
      <c r="D66" s="507">
        <v>209.11666666666667</v>
      </c>
      <c r="E66" s="507">
        <v>203.68333333333334</v>
      </c>
      <c r="F66" s="507">
        <v>198.81666666666666</v>
      </c>
      <c r="G66" s="507">
        <v>193.38333333333333</v>
      </c>
      <c r="H66" s="507">
        <v>213.98333333333335</v>
      </c>
      <c r="I66" s="507">
        <v>219.41666666666669</v>
      </c>
      <c r="J66" s="507">
        <v>224.28333333333336</v>
      </c>
      <c r="K66" s="506">
        <v>214.55</v>
      </c>
      <c r="L66" s="506">
        <v>204.25</v>
      </c>
      <c r="M66" s="506">
        <v>23.008400000000002</v>
      </c>
    </row>
    <row r="67" spans="1:13">
      <c r="A67" s="254">
        <v>57</v>
      </c>
      <c r="B67" s="509" t="s">
        <v>229</v>
      </c>
      <c r="C67" s="506">
        <v>364.65</v>
      </c>
      <c r="D67" s="507">
        <v>361.2</v>
      </c>
      <c r="E67" s="507">
        <v>356.4</v>
      </c>
      <c r="F67" s="507">
        <v>348.15</v>
      </c>
      <c r="G67" s="507">
        <v>343.34999999999997</v>
      </c>
      <c r="H67" s="507">
        <v>369.45</v>
      </c>
      <c r="I67" s="507">
        <v>374.25000000000006</v>
      </c>
      <c r="J67" s="507">
        <v>382.5</v>
      </c>
      <c r="K67" s="506">
        <v>366</v>
      </c>
      <c r="L67" s="506">
        <v>352.95</v>
      </c>
      <c r="M67" s="506">
        <v>143.75142</v>
      </c>
    </row>
    <row r="68" spans="1:13">
      <c r="A68" s="254">
        <v>58</v>
      </c>
      <c r="B68" s="509" t="s">
        <v>60</v>
      </c>
      <c r="C68" s="506">
        <v>74.25</v>
      </c>
      <c r="D68" s="507">
        <v>74.3</v>
      </c>
      <c r="E68" s="507">
        <v>72.75</v>
      </c>
      <c r="F68" s="507">
        <v>71.25</v>
      </c>
      <c r="G68" s="507">
        <v>69.7</v>
      </c>
      <c r="H68" s="507">
        <v>75.8</v>
      </c>
      <c r="I68" s="507">
        <v>77.34999999999998</v>
      </c>
      <c r="J68" s="507">
        <v>78.849999999999994</v>
      </c>
      <c r="K68" s="506">
        <v>75.849999999999994</v>
      </c>
      <c r="L68" s="506">
        <v>72.8</v>
      </c>
      <c r="M68" s="506">
        <v>666.44024000000002</v>
      </c>
    </row>
    <row r="69" spans="1:13">
      <c r="A69" s="254">
        <v>59</v>
      </c>
      <c r="B69" s="509" t="s">
        <v>61</v>
      </c>
      <c r="C69" s="506">
        <v>75.2</v>
      </c>
      <c r="D69" s="507">
        <v>73.149999999999991</v>
      </c>
      <c r="E69" s="507">
        <v>71.09999999999998</v>
      </c>
      <c r="F69" s="507">
        <v>66.999999999999986</v>
      </c>
      <c r="G69" s="507">
        <v>64.949999999999974</v>
      </c>
      <c r="H69" s="507">
        <v>77.249999999999986</v>
      </c>
      <c r="I69" s="507">
        <v>79.3</v>
      </c>
      <c r="J69" s="507">
        <v>83.399999999999991</v>
      </c>
      <c r="K69" s="506">
        <v>75.2</v>
      </c>
      <c r="L69" s="506">
        <v>69.05</v>
      </c>
      <c r="M69" s="506">
        <v>122.23535</v>
      </c>
    </row>
    <row r="70" spans="1:13">
      <c r="A70" s="254">
        <v>60</v>
      </c>
      <c r="B70" s="509" t="s">
        <v>310</v>
      </c>
      <c r="C70" s="506">
        <v>20.95</v>
      </c>
      <c r="D70" s="507">
        <v>20.366666666666664</v>
      </c>
      <c r="E70" s="507">
        <v>19.783333333333328</v>
      </c>
      <c r="F70" s="507">
        <v>18.616666666666664</v>
      </c>
      <c r="G70" s="507">
        <v>18.033333333333328</v>
      </c>
      <c r="H70" s="507">
        <v>21.533333333333328</v>
      </c>
      <c r="I70" s="507">
        <v>22.116666666666664</v>
      </c>
      <c r="J70" s="507">
        <v>23.283333333333328</v>
      </c>
      <c r="K70" s="506">
        <v>20.95</v>
      </c>
      <c r="L70" s="506">
        <v>19.2</v>
      </c>
      <c r="M70" s="506">
        <v>174.24016</v>
      </c>
    </row>
    <row r="71" spans="1:13">
      <c r="A71" s="254">
        <v>61</v>
      </c>
      <c r="B71" s="509" t="s">
        <v>62</v>
      </c>
      <c r="C71" s="506">
        <v>1488.2</v>
      </c>
      <c r="D71" s="507">
        <v>1489.4166666666667</v>
      </c>
      <c r="E71" s="507">
        <v>1476.8333333333335</v>
      </c>
      <c r="F71" s="507">
        <v>1465.4666666666667</v>
      </c>
      <c r="G71" s="507">
        <v>1452.8833333333334</v>
      </c>
      <c r="H71" s="507">
        <v>1500.7833333333335</v>
      </c>
      <c r="I71" s="507">
        <v>1513.366666666667</v>
      </c>
      <c r="J71" s="507">
        <v>1524.7333333333336</v>
      </c>
      <c r="K71" s="506">
        <v>1502</v>
      </c>
      <c r="L71" s="506">
        <v>1478.05</v>
      </c>
      <c r="M71" s="506">
        <v>2.9165999999999999</v>
      </c>
    </row>
    <row r="72" spans="1:13">
      <c r="A72" s="254">
        <v>62</v>
      </c>
      <c r="B72" s="509" t="s">
        <v>311</v>
      </c>
      <c r="C72" s="506">
        <v>5096.25</v>
      </c>
      <c r="D72" s="507">
        <v>5085.083333333333</v>
      </c>
      <c r="E72" s="507">
        <v>5051.1666666666661</v>
      </c>
      <c r="F72" s="507">
        <v>5006.083333333333</v>
      </c>
      <c r="G72" s="507">
        <v>4972.1666666666661</v>
      </c>
      <c r="H72" s="507">
        <v>5130.1666666666661</v>
      </c>
      <c r="I72" s="507">
        <v>5164.0833333333321</v>
      </c>
      <c r="J72" s="507">
        <v>5209.1666666666661</v>
      </c>
      <c r="K72" s="506">
        <v>5119</v>
      </c>
      <c r="L72" s="506">
        <v>5040</v>
      </c>
      <c r="M72" s="506">
        <v>0.11545</v>
      </c>
    </row>
    <row r="73" spans="1:13">
      <c r="A73" s="254">
        <v>63</v>
      </c>
      <c r="B73" s="509" t="s">
        <v>65</v>
      </c>
      <c r="C73" s="506">
        <v>744.5</v>
      </c>
      <c r="D73" s="507">
        <v>743.44999999999993</v>
      </c>
      <c r="E73" s="507">
        <v>734.94999999999982</v>
      </c>
      <c r="F73" s="507">
        <v>725.39999999999986</v>
      </c>
      <c r="G73" s="507">
        <v>716.89999999999975</v>
      </c>
      <c r="H73" s="507">
        <v>752.99999999999989</v>
      </c>
      <c r="I73" s="507">
        <v>761.50000000000011</v>
      </c>
      <c r="J73" s="507">
        <v>771.05</v>
      </c>
      <c r="K73" s="506">
        <v>751.95</v>
      </c>
      <c r="L73" s="506">
        <v>733.9</v>
      </c>
      <c r="M73" s="506">
        <v>21.669429999999998</v>
      </c>
    </row>
    <row r="74" spans="1:13">
      <c r="A74" s="254">
        <v>64</v>
      </c>
      <c r="B74" s="509" t="s">
        <v>312</v>
      </c>
      <c r="C74" s="506">
        <v>354.35</v>
      </c>
      <c r="D74" s="507">
        <v>354.23333333333335</v>
      </c>
      <c r="E74" s="507">
        <v>351.4666666666667</v>
      </c>
      <c r="F74" s="507">
        <v>348.58333333333337</v>
      </c>
      <c r="G74" s="507">
        <v>345.81666666666672</v>
      </c>
      <c r="H74" s="507">
        <v>357.11666666666667</v>
      </c>
      <c r="I74" s="507">
        <v>359.88333333333333</v>
      </c>
      <c r="J74" s="507">
        <v>362.76666666666665</v>
      </c>
      <c r="K74" s="506">
        <v>357</v>
      </c>
      <c r="L74" s="506">
        <v>351.35</v>
      </c>
      <c r="M74" s="506">
        <v>1.9000699999999999</v>
      </c>
    </row>
    <row r="75" spans="1:13">
      <c r="A75" s="254">
        <v>65</v>
      </c>
      <c r="B75" s="509" t="s">
        <v>64</v>
      </c>
      <c r="C75" s="506">
        <v>126.6</v>
      </c>
      <c r="D75" s="507">
        <v>127.5</v>
      </c>
      <c r="E75" s="507">
        <v>125.25</v>
      </c>
      <c r="F75" s="507">
        <v>123.9</v>
      </c>
      <c r="G75" s="507">
        <v>121.65</v>
      </c>
      <c r="H75" s="507">
        <v>128.85</v>
      </c>
      <c r="I75" s="507">
        <v>131.1</v>
      </c>
      <c r="J75" s="507">
        <v>132.44999999999999</v>
      </c>
      <c r="K75" s="506">
        <v>129.75</v>
      </c>
      <c r="L75" s="506">
        <v>126.15</v>
      </c>
      <c r="M75" s="506">
        <v>127.51237</v>
      </c>
    </row>
    <row r="76" spans="1:13" s="13" customFormat="1">
      <c r="A76" s="254">
        <v>66</v>
      </c>
      <c r="B76" s="509" t="s">
        <v>66</v>
      </c>
      <c r="C76" s="506">
        <v>595.1</v>
      </c>
      <c r="D76" s="507">
        <v>595.11666666666667</v>
      </c>
      <c r="E76" s="507">
        <v>588.7833333333333</v>
      </c>
      <c r="F76" s="507">
        <v>582.46666666666658</v>
      </c>
      <c r="G76" s="507">
        <v>576.13333333333321</v>
      </c>
      <c r="H76" s="507">
        <v>601.43333333333339</v>
      </c>
      <c r="I76" s="507">
        <v>607.76666666666665</v>
      </c>
      <c r="J76" s="507">
        <v>614.08333333333348</v>
      </c>
      <c r="K76" s="506">
        <v>601.45000000000005</v>
      </c>
      <c r="L76" s="506">
        <v>588.79999999999995</v>
      </c>
      <c r="M76" s="506">
        <v>13.503019999999999</v>
      </c>
    </row>
    <row r="77" spans="1:13" s="13" customFormat="1">
      <c r="A77" s="254">
        <v>67</v>
      </c>
      <c r="B77" s="509" t="s">
        <v>69</v>
      </c>
      <c r="C77" s="506">
        <v>51.75</v>
      </c>
      <c r="D77" s="507">
        <v>51.95000000000001</v>
      </c>
      <c r="E77" s="507">
        <v>51.250000000000021</v>
      </c>
      <c r="F77" s="507">
        <v>50.750000000000014</v>
      </c>
      <c r="G77" s="507">
        <v>50.050000000000026</v>
      </c>
      <c r="H77" s="507">
        <v>52.450000000000017</v>
      </c>
      <c r="I77" s="507">
        <v>53.150000000000006</v>
      </c>
      <c r="J77" s="507">
        <v>53.650000000000013</v>
      </c>
      <c r="K77" s="506">
        <v>52.65</v>
      </c>
      <c r="L77" s="506">
        <v>51.45</v>
      </c>
      <c r="M77" s="506">
        <v>426.47877</v>
      </c>
    </row>
    <row r="78" spans="1:13" s="13" customFormat="1">
      <c r="A78" s="254">
        <v>68</v>
      </c>
      <c r="B78" s="509" t="s">
        <v>73</v>
      </c>
      <c r="C78" s="506">
        <v>436.5</v>
      </c>
      <c r="D78" s="507">
        <v>437.93333333333339</v>
      </c>
      <c r="E78" s="507">
        <v>433.6666666666668</v>
      </c>
      <c r="F78" s="507">
        <v>430.83333333333343</v>
      </c>
      <c r="G78" s="507">
        <v>426.56666666666683</v>
      </c>
      <c r="H78" s="507">
        <v>440.76666666666677</v>
      </c>
      <c r="I78" s="507">
        <v>445.03333333333342</v>
      </c>
      <c r="J78" s="507">
        <v>447.86666666666673</v>
      </c>
      <c r="K78" s="506">
        <v>442.2</v>
      </c>
      <c r="L78" s="506">
        <v>435.1</v>
      </c>
      <c r="M78" s="506">
        <v>85.447389999999999</v>
      </c>
    </row>
    <row r="79" spans="1:13" s="13" customFormat="1">
      <c r="A79" s="254">
        <v>69</v>
      </c>
      <c r="B79" s="509" t="s">
        <v>739</v>
      </c>
      <c r="C79" s="506">
        <v>9698.65</v>
      </c>
      <c r="D79" s="507">
        <v>9727.0500000000011</v>
      </c>
      <c r="E79" s="507">
        <v>9604.1000000000022</v>
      </c>
      <c r="F79" s="507">
        <v>9509.5500000000011</v>
      </c>
      <c r="G79" s="507">
        <v>9386.6000000000022</v>
      </c>
      <c r="H79" s="507">
        <v>9821.6000000000022</v>
      </c>
      <c r="I79" s="507">
        <v>9944.5500000000029</v>
      </c>
      <c r="J79" s="507">
        <v>10039.100000000002</v>
      </c>
      <c r="K79" s="506">
        <v>9850</v>
      </c>
      <c r="L79" s="506">
        <v>9632.5</v>
      </c>
      <c r="M79" s="506">
        <v>1.0359999999999999E-2</v>
      </c>
    </row>
    <row r="80" spans="1:13" s="13" customFormat="1">
      <c r="A80" s="254">
        <v>70</v>
      </c>
      <c r="B80" s="509" t="s">
        <v>68</v>
      </c>
      <c r="C80" s="506">
        <v>529.25</v>
      </c>
      <c r="D80" s="507">
        <v>527.94999999999993</v>
      </c>
      <c r="E80" s="507">
        <v>523.44999999999982</v>
      </c>
      <c r="F80" s="507">
        <v>517.64999999999986</v>
      </c>
      <c r="G80" s="507">
        <v>513.14999999999975</v>
      </c>
      <c r="H80" s="507">
        <v>533.74999999999989</v>
      </c>
      <c r="I80" s="507">
        <v>538.25000000000011</v>
      </c>
      <c r="J80" s="507">
        <v>544.04999999999995</v>
      </c>
      <c r="K80" s="506">
        <v>532.45000000000005</v>
      </c>
      <c r="L80" s="506">
        <v>522.15</v>
      </c>
      <c r="M80" s="506">
        <v>149.58493999999999</v>
      </c>
    </row>
    <row r="81" spans="1:13" s="13" customFormat="1">
      <c r="A81" s="254">
        <v>71</v>
      </c>
      <c r="B81" s="509" t="s">
        <v>70</v>
      </c>
      <c r="C81" s="506">
        <v>400.75</v>
      </c>
      <c r="D81" s="507">
        <v>401.5</v>
      </c>
      <c r="E81" s="507">
        <v>397.3</v>
      </c>
      <c r="F81" s="507">
        <v>393.85</v>
      </c>
      <c r="G81" s="507">
        <v>389.65000000000003</v>
      </c>
      <c r="H81" s="507">
        <v>404.95</v>
      </c>
      <c r="I81" s="507">
        <v>409.15000000000003</v>
      </c>
      <c r="J81" s="507">
        <v>412.59999999999997</v>
      </c>
      <c r="K81" s="506">
        <v>405.7</v>
      </c>
      <c r="L81" s="506">
        <v>398.05</v>
      </c>
      <c r="M81" s="506">
        <v>34.437339999999999</v>
      </c>
    </row>
    <row r="82" spans="1:13" s="13" customFormat="1">
      <c r="A82" s="254">
        <v>72</v>
      </c>
      <c r="B82" s="509" t="s">
        <v>313</v>
      </c>
      <c r="C82" s="506">
        <v>849.4</v>
      </c>
      <c r="D82" s="507">
        <v>843.18333333333339</v>
      </c>
      <c r="E82" s="507">
        <v>830.36666666666679</v>
      </c>
      <c r="F82" s="507">
        <v>811.33333333333337</v>
      </c>
      <c r="G82" s="507">
        <v>798.51666666666677</v>
      </c>
      <c r="H82" s="507">
        <v>862.21666666666681</v>
      </c>
      <c r="I82" s="507">
        <v>875.03333333333342</v>
      </c>
      <c r="J82" s="507">
        <v>894.06666666666683</v>
      </c>
      <c r="K82" s="506">
        <v>856</v>
      </c>
      <c r="L82" s="506">
        <v>824.15</v>
      </c>
      <c r="M82" s="506">
        <v>2.4551500000000002</v>
      </c>
    </row>
    <row r="83" spans="1:13" s="13" customFormat="1">
      <c r="A83" s="254">
        <v>73</v>
      </c>
      <c r="B83" s="509" t="s">
        <v>314</v>
      </c>
      <c r="C83" s="506">
        <v>250.15</v>
      </c>
      <c r="D83" s="507">
        <v>250.44999999999996</v>
      </c>
      <c r="E83" s="507">
        <v>246.89999999999992</v>
      </c>
      <c r="F83" s="507">
        <v>243.64999999999995</v>
      </c>
      <c r="G83" s="507">
        <v>240.09999999999991</v>
      </c>
      <c r="H83" s="507">
        <v>253.69999999999993</v>
      </c>
      <c r="I83" s="507">
        <v>257.24999999999994</v>
      </c>
      <c r="J83" s="507">
        <v>260.49999999999994</v>
      </c>
      <c r="K83" s="506">
        <v>254</v>
      </c>
      <c r="L83" s="506">
        <v>247.2</v>
      </c>
      <c r="M83" s="506">
        <v>13.067589999999999</v>
      </c>
    </row>
    <row r="84" spans="1:13" s="13" customFormat="1">
      <c r="A84" s="254">
        <v>74</v>
      </c>
      <c r="B84" s="509" t="s">
        <v>315</v>
      </c>
      <c r="C84" s="506">
        <v>103</v>
      </c>
      <c r="D84" s="507">
        <v>103.58333333333333</v>
      </c>
      <c r="E84" s="507">
        <v>101.16666666666666</v>
      </c>
      <c r="F84" s="507">
        <v>99.333333333333329</v>
      </c>
      <c r="G84" s="507">
        <v>96.916666666666657</v>
      </c>
      <c r="H84" s="507">
        <v>105.41666666666666</v>
      </c>
      <c r="I84" s="507">
        <v>107.83333333333331</v>
      </c>
      <c r="J84" s="507">
        <v>109.66666666666666</v>
      </c>
      <c r="K84" s="506">
        <v>106</v>
      </c>
      <c r="L84" s="506">
        <v>101.75</v>
      </c>
      <c r="M84" s="506">
        <v>11.863569999999999</v>
      </c>
    </row>
    <row r="85" spans="1:13" s="13" customFormat="1">
      <c r="A85" s="254">
        <v>75</v>
      </c>
      <c r="B85" s="509" t="s">
        <v>316</v>
      </c>
      <c r="C85" s="506">
        <v>5177.3999999999996</v>
      </c>
      <c r="D85" s="507">
        <v>5206.8</v>
      </c>
      <c r="E85" s="507">
        <v>5120.6000000000004</v>
      </c>
      <c r="F85" s="507">
        <v>5063.8</v>
      </c>
      <c r="G85" s="507">
        <v>4977.6000000000004</v>
      </c>
      <c r="H85" s="507">
        <v>5263.6</v>
      </c>
      <c r="I85" s="507">
        <v>5349.7999999999993</v>
      </c>
      <c r="J85" s="507">
        <v>5406.6</v>
      </c>
      <c r="K85" s="506">
        <v>5293</v>
      </c>
      <c r="L85" s="506">
        <v>5150</v>
      </c>
      <c r="M85" s="506">
        <v>8.7669999999999998E-2</v>
      </c>
    </row>
    <row r="86" spans="1:13" s="13" customFormat="1">
      <c r="A86" s="254">
        <v>76</v>
      </c>
      <c r="B86" s="509" t="s">
        <v>317</v>
      </c>
      <c r="C86" s="506">
        <v>899.2</v>
      </c>
      <c r="D86" s="507">
        <v>897.2166666666667</v>
      </c>
      <c r="E86" s="507">
        <v>885.93333333333339</v>
      </c>
      <c r="F86" s="507">
        <v>872.66666666666674</v>
      </c>
      <c r="G86" s="507">
        <v>861.38333333333344</v>
      </c>
      <c r="H86" s="507">
        <v>910.48333333333335</v>
      </c>
      <c r="I86" s="507">
        <v>921.76666666666665</v>
      </c>
      <c r="J86" s="507">
        <v>935.0333333333333</v>
      </c>
      <c r="K86" s="506">
        <v>908.5</v>
      </c>
      <c r="L86" s="506">
        <v>883.95</v>
      </c>
      <c r="M86" s="506">
        <v>0.69115000000000004</v>
      </c>
    </row>
    <row r="87" spans="1:13" s="13" customFormat="1">
      <c r="A87" s="254">
        <v>77</v>
      </c>
      <c r="B87" s="509" t="s">
        <v>230</v>
      </c>
      <c r="C87" s="506">
        <v>1160.7</v>
      </c>
      <c r="D87" s="507">
        <v>1166.3666666666668</v>
      </c>
      <c r="E87" s="507">
        <v>1146.3333333333335</v>
      </c>
      <c r="F87" s="507">
        <v>1131.9666666666667</v>
      </c>
      <c r="G87" s="507">
        <v>1111.9333333333334</v>
      </c>
      <c r="H87" s="507">
        <v>1180.7333333333336</v>
      </c>
      <c r="I87" s="507">
        <v>1200.7666666666669</v>
      </c>
      <c r="J87" s="507">
        <v>1215.1333333333337</v>
      </c>
      <c r="K87" s="506">
        <v>1186.4000000000001</v>
      </c>
      <c r="L87" s="506">
        <v>1152</v>
      </c>
      <c r="M87" s="506">
        <v>0.57333000000000001</v>
      </c>
    </row>
    <row r="88" spans="1:13" s="13" customFormat="1">
      <c r="A88" s="254">
        <v>78</v>
      </c>
      <c r="B88" s="509" t="s">
        <v>318</v>
      </c>
      <c r="C88" s="506">
        <v>75.150000000000006</v>
      </c>
      <c r="D88" s="507">
        <v>75.283333333333346</v>
      </c>
      <c r="E88" s="507">
        <v>74.116666666666688</v>
      </c>
      <c r="F88" s="507">
        <v>73.083333333333343</v>
      </c>
      <c r="G88" s="507">
        <v>71.916666666666686</v>
      </c>
      <c r="H88" s="507">
        <v>76.316666666666691</v>
      </c>
      <c r="I88" s="507">
        <v>77.483333333333348</v>
      </c>
      <c r="J88" s="507">
        <v>78.516666666666694</v>
      </c>
      <c r="K88" s="506">
        <v>76.45</v>
      </c>
      <c r="L88" s="506">
        <v>74.25</v>
      </c>
      <c r="M88" s="506">
        <v>17.12771</v>
      </c>
    </row>
    <row r="89" spans="1:13" s="13" customFormat="1">
      <c r="A89" s="254">
        <v>79</v>
      </c>
      <c r="B89" s="509" t="s">
        <v>71</v>
      </c>
      <c r="C89" s="506">
        <v>14321.1</v>
      </c>
      <c r="D89" s="507">
        <v>14334.566666666666</v>
      </c>
      <c r="E89" s="507">
        <v>14229.133333333331</v>
      </c>
      <c r="F89" s="507">
        <v>14137.166666666666</v>
      </c>
      <c r="G89" s="507">
        <v>14031.733333333332</v>
      </c>
      <c r="H89" s="507">
        <v>14426.533333333331</v>
      </c>
      <c r="I89" s="507">
        <v>14531.966666666665</v>
      </c>
      <c r="J89" s="507">
        <v>14623.933333333331</v>
      </c>
      <c r="K89" s="506">
        <v>14440</v>
      </c>
      <c r="L89" s="506">
        <v>14242.6</v>
      </c>
      <c r="M89" s="506">
        <v>0.40412999999999999</v>
      </c>
    </row>
    <row r="90" spans="1:13" s="13" customFormat="1">
      <c r="A90" s="254">
        <v>80</v>
      </c>
      <c r="B90" s="509" t="s">
        <v>319</v>
      </c>
      <c r="C90" s="506">
        <v>252.15</v>
      </c>
      <c r="D90" s="507">
        <v>252.2833333333333</v>
      </c>
      <c r="E90" s="507">
        <v>250.56666666666661</v>
      </c>
      <c r="F90" s="507">
        <v>248.98333333333329</v>
      </c>
      <c r="G90" s="507">
        <v>247.26666666666659</v>
      </c>
      <c r="H90" s="507">
        <v>253.86666666666662</v>
      </c>
      <c r="I90" s="507">
        <v>255.58333333333331</v>
      </c>
      <c r="J90" s="507">
        <v>257.16666666666663</v>
      </c>
      <c r="K90" s="506">
        <v>254</v>
      </c>
      <c r="L90" s="506">
        <v>250.7</v>
      </c>
      <c r="M90" s="506">
        <v>1.6956100000000001</v>
      </c>
    </row>
    <row r="91" spans="1:13" s="13" customFormat="1">
      <c r="A91" s="254">
        <v>81</v>
      </c>
      <c r="B91" s="509" t="s">
        <v>74</v>
      </c>
      <c r="C91" s="506">
        <v>3568.4</v>
      </c>
      <c r="D91" s="507">
        <v>3557.1333333333332</v>
      </c>
      <c r="E91" s="507">
        <v>3536.2666666666664</v>
      </c>
      <c r="F91" s="507">
        <v>3504.1333333333332</v>
      </c>
      <c r="G91" s="507">
        <v>3483.2666666666664</v>
      </c>
      <c r="H91" s="507">
        <v>3589.2666666666664</v>
      </c>
      <c r="I91" s="507">
        <v>3610.1333333333332</v>
      </c>
      <c r="J91" s="507">
        <v>3642.2666666666664</v>
      </c>
      <c r="K91" s="506">
        <v>3578</v>
      </c>
      <c r="L91" s="506">
        <v>3525</v>
      </c>
      <c r="M91" s="506">
        <v>4.6104599999999998</v>
      </c>
    </row>
    <row r="92" spans="1:13" s="13" customFormat="1">
      <c r="A92" s="254">
        <v>82</v>
      </c>
      <c r="B92" s="509" t="s">
        <v>320</v>
      </c>
      <c r="C92" s="506">
        <v>439</v>
      </c>
      <c r="D92" s="507">
        <v>439.58333333333331</v>
      </c>
      <c r="E92" s="507">
        <v>435.16666666666663</v>
      </c>
      <c r="F92" s="507">
        <v>431.33333333333331</v>
      </c>
      <c r="G92" s="507">
        <v>426.91666666666663</v>
      </c>
      <c r="H92" s="507">
        <v>443.41666666666663</v>
      </c>
      <c r="I92" s="507">
        <v>447.83333333333326</v>
      </c>
      <c r="J92" s="507">
        <v>451.66666666666663</v>
      </c>
      <c r="K92" s="506">
        <v>444</v>
      </c>
      <c r="L92" s="506">
        <v>435.75</v>
      </c>
      <c r="M92" s="506">
        <v>1.5467500000000001</v>
      </c>
    </row>
    <row r="93" spans="1:13" s="13" customFormat="1">
      <c r="A93" s="254">
        <v>83</v>
      </c>
      <c r="B93" s="509" t="s">
        <v>321</v>
      </c>
      <c r="C93" s="506">
        <v>232.9</v>
      </c>
      <c r="D93" s="507">
        <v>236.15</v>
      </c>
      <c r="E93" s="507">
        <v>229.10000000000002</v>
      </c>
      <c r="F93" s="507">
        <v>225.3</v>
      </c>
      <c r="G93" s="507">
        <v>218.25000000000003</v>
      </c>
      <c r="H93" s="507">
        <v>239.95000000000002</v>
      </c>
      <c r="I93" s="507">
        <v>247.00000000000003</v>
      </c>
      <c r="J93" s="507">
        <v>250.8</v>
      </c>
      <c r="K93" s="506">
        <v>243.2</v>
      </c>
      <c r="L93" s="506">
        <v>232.35</v>
      </c>
      <c r="M93" s="506">
        <v>2.4621900000000001</v>
      </c>
    </row>
    <row r="94" spans="1:13" s="13" customFormat="1">
      <c r="A94" s="254">
        <v>84</v>
      </c>
      <c r="B94" s="509" t="s">
        <v>80</v>
      </c>
      <c r="C94" s="506">
        <v>605.20000000000005</v>
      </c>
      <c r="D94" s="507">
        <v>603.98333333333335</v>
      </c>
      <c r="E94" s="507">
        <v>599.2166666666667</v>
      </c>
      <c r="F94" s="507">
        <v>593.23333333333335</v>
      </c>
      <c r="G94" s="507">
        <v>588.4666666666667</v>
      </c>
      <c r="H94" s="507">
        <v>609.9666666666667</v>
      </c>
      <c r="I94" s="507">
        <v>614.73333333333335</v>
      </c>
      <c r="J94" s="507">
        <v>620.7166666666667</v>
      </c>
      <c r="K94" s="506">
        <v>608.75</v>
      </c>
      <c r="L94" s="506">
        <v>598</v>
      </c>
      <c r="M94" s="506">
        <v>1.74922</v>
      </c>
    </row>
    <row r="95" spans="1:13" s="13" customFormat="1">
      <c r="A95" s="254">
        <v>85</v>
      </c>
      <c r="B95" s="509" t="s">
        <v>322</v>
      </c>
      <c r="C95" s="506">
        <v>1952.3</v>
      </c>
      <c r="D95" s="507">
        <v>1973.75</v>
      </c>
      <c r="E95" s="507">
        <v>1913.5</v>
      </c>
      <c r="F95" s="507">
        <v>1874.7</v>
      </c>
      <c r="G95" s="507">
        <v>1814.45</v>
      </c>
      <c r="H95" s="507">
        <v>2012.55</v>
      </c>
      <c r="I95" s="507">
        <v>2072.8000000000002</v>
      </c>
      <c r="J95" s="507">
        <v>2111.6</v>
      </c>
      <c r="K95" s="506">
        <v>2034</v>
      </c>
      <c r="L95" s="506">
        <v>1934.95</v>
      </c>
      <c r="M95" s="506">
        <v>0.42226000000000002</v>
      </c>
    </row>
    <row r="96" spans="1:13" s="13" customFormat="1">
      <c r="A96" s="254">
        <v>86</v>
      </c>
      <c r="B96" s="509" t="s">
        <v>783</v>
      </c>
      <c r="C96" s="506">
        <v>248.15</v>
      </c>
      <c r="D96" s="507">
        <v>249.31666666666669</v>
      </c>
      <c r="E96" s="507">
        <v>244.98333333333338</v>
      </c>
      <c r="F96" s="507">
        <v>241.81666666666669</v>
      </c>
      <c r="G96" s="507">
        <v>237.48333333333338</v>
      </c>
      <c r="H96" s="507">
        <v>252.48333333333338</v>
      </c>
      <c r="I96" s="507">
        <v>256.81666666666672</v>
      </c>
      <c r="J96" s="507">
        <v>259.98333333333335</v>
      </c>
      <c r="K96" s="506">
        <v>253.65</v>
      </c>
      <c r="L96" s="506">
        <v>246.15</v>
      </c>
      <c r="M96" s="506">
        <v>1.78091</v>
      </c>
    </row>
    <row r="97" spans="1:13" s="13" customFormat="1">
      <c r="A97" s="254">
        <v>87</v>
      </c>
      <c r="B97" s="509" t="s">
        <v>75</v>
      </c>
      <c r="C97" s="506">
        <v>431.15</v>
      </c>
      <c r="D97" s="507">
        <v>431.73333333333335</v>
      </c>
      <c r="E97" s="507">
        <v>427.9666666666667</v>
      </c>
      <c r="F97" s="507">
        <v>424.78333333333336</v>
      </c>
      <c r="G97" s="507">
        <v>421.01666666666671</v>
      </c>
      <c r="H97" s="507">
        <v>434.91666666666669</v>
      </c>
      <c r="I97" s="507">
        <v>438.68333333333334</v>
      </c>
      <c r="J97" s="507">
        <v>441.86666666666667</v>
      </c>
      <c r="K97" s="506">
        <v>435.5</v>
      </c>
      <c r="L97" s="506">
        <v>428.55</v>
      </c>
      <c r="M97" s="506">
        <v>11.406040000000001</v>
      </c>
    </row>
    <row r="98" spans="1:13" s="13" customFormat="1">
      <c r="A98" s="254">
        <v>88</v>
      </c>
      <c r="B98" s="509" t="s">
        <v>323</v>
      </c>
      <c r="C98" s="506">
        <v>602.65</v>
      </c>
      <c r="D98" s="507">
        <v>604.94999999999993</v>
      </c>
      <c r="E98" s="507">
        <v>590.09999999999991</v>
      </c>
      <c r="F98" s="507">
        <v>577.54999999999995</v>
      </c>
      <c r="G98" s="507">
        <v>562.69999999999993</v>
      </c>
      <c r="H98" s="507">
        <v>617.49999999999989</v>
      </c>
      <c r="I98" s="507">
        <v>632.35</v>
      </c>
      <c r="J98" s="507">
        <v>644.89999999999986</v>
      </c>
      <c r="K98" s="506">
        <v>619.79999999999995</v>
      </c>
      <c r="L98" s="506">
        <v>592.4</v>
      </c>
      <c r="M98" s="506">
        <v>12.00651</v>
      </c>
    </row>
    <row r="99" spans="1:13" s="13" customFormat="1">
      <c r="A99" s="254">
        <v>89</v>
      </c>
      <c r="B99" s="509" t="s">
        <v>76</v>
      </c>
      <c r="C99" s="506">
        <v>153.85</v>
      </c>
      <c r="D99" s="507">
        <v>152.96666666666667</v>
      </c>
      <c r="E99" s="507">
        <v>149.48333333333335</v>
      </c>
      <c r="F99" s="507">
        <v>145.11666666666667</v>
      </c>
      <c r="G99" s="507">
        <v>141.63333333333335</v>
      </c>
      <c r="H99" s="507">
        <v>157.33333333333334</v>
      </c>
      <c r="I99" s="507">
        <v>160.81666666666663</v>
      </c>
      <c r="J99" s="507">
        <v>165.18333333333334</v>
      </c>
      <c r="K99" s="506">
        <v>156.44999999999999</v>
      </c>
      <c r="L99" s="506">
        <v>148.6</v>
      </c>
      <c r="M99" s="506">
        <v>214.21628999999999</v>
      </c>
    </row>
    <row r="100" spans="1:13" s="13" customFormat="1">
      <c r="A100" s="254">
        <v>90</v>
      </c>
      <c r="B100" s="509" t="s">
        <v>324</v>
      </c>
      <c r="C100" s="506">
        <v>428.25</v>
      </c>
      <c r="D100" s="507">
        <v>429.81666666666666</v>
      </c>
      <c r="E100" s="507">
        <v>425.43333333333334</v>
      </c>
      <c r="F100" s="507">
        <v>422.61666666666667</v>
      </c>
      <c r="G100" s="507">
        <v>418.23333333333335</v>
      </c>
      <c r="H100" s="507">
        <v>432.63333333333333</v>
      </c>
      <c r="I100" s="507">
        <v>437.01666666666665</v>
      </c>
      <c r="J100" s="507">
        <v>439.83333333333331</v>
      </c>
      <c r="K100" s="506">
        <v>434.2</v>
      </c>
      <c r="L100" s="506">
        <v>427</v>
      </c>
      <c r="M100" s="506">
        <v>0.76336999999999999</v>
      </c>
    </row>
    <row r="101" spans="1:13">
      <c r="A101" s="254">
        <v>91</v>
      </c>
      <c r="B101" s="509" t="s">
        <v>325</v>
      </c>
      <c r="C101" s="506">
        <v>359.65</v>
      </c>
      <c r="D101" s="507">
        <v>360.90000000000003</v>
      </c>
      <c r="E101" s="507">
        <v>354.80000000000007</v>
      </c>
      <c r="F101" s="507">
        <v>349.95000000000005</v>
      </c>
      <c r="G101" s="507">
        <v>343.85000000000008</v>
      </c>
      <c r="H101" s="507">
        <v>365.75000000000006</v>
      </c>
      <c r="I101" s="507">
        <v>371.85000000000008</v>
      </c>
      <c r="J101" s="507">
        <v>376.70000000000005</v>
      </c>
      <c r="K101" s="506">
        <v>367</v>
      </c>
      <c r="L101" s="506">
        <v>356.05</v>
      </c>
      <c r="M101" s="506">
        <v>0.65724000000000005</v>
      </c>
    </row>
    <row r="102" spans="1:13">
      <c r="A102" s="254">
        <v>92</v>
      </c>
      <c r="B102" s="509" t="s">
        <v>326</v>
      </c>
      <c r="C102" s="506">
        <v>468.55</v>
      </c>
      <c r="D102" s="507">
        <v>469.2166666666667</v>
      </c>
      <c r="E102" s="507">
        <v>461.78333333333342</v>
      </c>
      <c r="F102" s="507">
        <v>455.01666666666671</v>
      </c>
      <c r="G102" s="507">
        <v>447.58333333333343</v>
      </c>
      <c r="H102" s="507">
        <v>475.98333333333341</v>
      </c>
      <c r="I102" s="507">
        <v>483.41666666666669</v>
      </c>
      <c r="J102" s="507">
        <v>490.18333333333339</v>
      </c>
      <c r="K102" s="506">
        <v>476.65</v>
      </c>
      <c r="L102" s="506">
        <v>462.45</v>
      </c>
      <c r="M102" s="506">
        <v>1.0842799999999999</v>
      </c>
    </row>
    <row r="103" spans="1:13">
      <c r="A103" s="254">
        <v>93</v>
      </c>
      <c r="B103" s="509" t="s">
        <v>77</v>
      </c>
      <c r="C103" s="506">
        <v>121.15</v>
      </c>
      <c r="D103" s="507">
        <v>121.01666666666667</v>
      </c>
      <c r="E103" s="507">
        <v>119.53333333333333</v>
      </c>
      <c r="F103" s="507">
        <v>117.91666666666667</v>
      </c>
      <c r="G103" s="507">
        <v>116.43333333333334</v>
      </c>
      <c r="H103" s="507">
        <v>122.63333333333333</v>
      </c>
      <c r="I103" s="507">
        <v>124.11666666666665</v>
      </c>
      <c r="J103" s="507">
        <v>125.73333333333332</v>
      </c>
      <c r="K103" s="506">
        <v>122.5</v>
      </c>
      <c r="L103" s="506">
        <v>119.4</v>
      </c>
      <c r="M103" s="506">
        <v>13.21899</v>
      </c>
    </row>
    <row r="104" spans="1:13">
      <c r="A104" s="254">
        <v>94</v>
      </c>
      <c r="B104" s="509" t="s">
        <v>327</v>
      </c>
      <c r="C104" s="506">
        <v>1541.05</v>
      </c>
      <c r="D104" s="507">
        <v>1544.5333333333335</v>
      </c>
      <c r="E104" s="507">
        <v>1521.5166666666671</v>
      </c>
      <c r="F104" s="507">
        <v>1501.9833333333336</v>
      </c>
      <c r="G104" s="507">
        <v>1478.9666666666672</v>
      </c>
      <c r="H104" s="507">
        <v>1564.0666666666671</v>
      </c>
      <c r="I104" s="507">
        <v>1587.0833333333335</v>
      </c>
      <c r="J104" s="507">
        <v>1606.616666666667</v>
      </c>
      <c r="K104" s="506">
        <v>1567.55</v>
      </c>
      <c r="L104" s="506">
        <v>1525</v>
      </c>
      <c r="M104" s="506">
        <v>0.81767999999999996</v>
      </c>
    </row>
    <row r="105" spans="1:13">
      <c r="A105" s="254">
        <v>95</v>
      </c>
      <c r="B105" s="509" t="s">
        <v>328</v>
      </c>
      <c r="C105" s="506">
        <v>16.649999999999999</v>
      </c>
      <c r="D105" s="507">
        <v>16.466666666666665</v>
      </c>
      <c r="E105" s="507">
        <v>16.283333333333331</v>
      </c>
      <c r="F105" s="507">
        <v>15.916666666666668</v>
      </c>
      <c r="G105" s="507">
        <v>15.733333333333334</v>
      </c>
      <c r="H105" s="507">
        <v>16.833333333333329</v>
      </c>
      <c r="I105" s="507">
        <v>17.016666666666659</v>
      </c>
      <c r="J105" s="507">
        <v>17.383333333333326</v>
      </c>
      <c r="K105" s="506">
        <v>16.649999999999999</v>
      </c>
      <c r="L105" s="506">
        <v>16.100000000000001</v>
      </c>
      <c r="M105" s="506">
        <v>256.79070000000002</v>
      </c>
    </row>
    <row r="106" spans="1:13">
      <c r="A106" s="254">
        <v>96</v>
      </c>
      <c r="B106" s="509" t="s">
        <v>329</v>
      </c>
      <c r="C106" s="506">
        <v>637.70000000000005</v>
      </c>
      <c r="D106" s="507">
        <v>629.9</v>
      </c>
      <c r="E106" s="507">
        <v>616.79999999999995</v>
      </c>
      <c r="F106" s="507">
        <v>595.9</v>
      </c>
      <c r="G106" s="507">
        <v>582.79999999999995</v>
      </c>
      <c r="H106" s="507">
        <v>650.79999999999995</v>
      </c>
      <c r="I106" s="507">
        <v>663.90000000000009</v>
      </c>
      <c r="J106" s="507">
        <v>684.8</v>
      </c>
      <c r="K106" s="506">
        <v>643</v>
      </c>
      <c r="L106" s="506">
        <v>609</v>
      </c>
      <c r="M106" s="506">
        <v>16.908280000000001</v>
      </c>
    </row>
    <row r="107" spans="1:13">
      <c r="A107" s="254">
        <v>97</v>
      </c>
      <c r="B107" s="509" t="s">
        <v>330</v>
      </c>
      <c r="C107" s="506">
        <v>301.39999999999998</v>
      </c>
      <c r="D107" s="507">
        <v>299.31666666666666</v>
      </c>
      <c r="E107" s="507">
        <v>293.68333333333334</v>
      </c>
      <c r="F107" s="507">
        <v>285.9666666666667</v>
      </c>
      <c r="G107" s="507">
        <v>280.33333333333337</v>
      </c>
      <c r="H107" s="507">
        <v>307.0333333333333</v>
      </c>
      <c r="I107" s="507">
        <v>312.66666666666663</v>
      </c>
      <c r="J107" s="507">
        <v>320.38333333333327</v>
      </c>
      <c r="K107" s="506">
        <v>304.95</v>
      </c>
      <c r="L107" s="506">
        <v>291.60000000000002</v>
      </c>
      <c r="M107" s="506">
        <v>1.23532</v>
      </c>
    </row>
    <row r="108" spans="1:13">
      <c r="A108" s="254">
        <v>98</v>
      </c>
      <c r="B108" s="509" t="s">
        <v>79</v>
      </c>
      <c r="C108" s="506">
        <v>488.2</v>
      </c>
      <c r="D108" s="507">
        <v>486.76666666666671</v>
      </c>
      <c r="E108" s="507">
        <v>483.53333333333342</v>
      </c>
      <c r="F108" s="507">
        <v>478.86666666666673</v>
      </c>
      <c r="G108" s="507">
        <v>475.63333333333344</v>
      </c>
      <c r="H108" s="507">
        <v>491.43333333333339</v>
      </c>
      <c r="I108" s="507">
        <v>494.66666666666663</v>
      </c>
      <c r="J108" s="507">
        <v>499.33333333333337</v>
      </c>
      <c r="K108" s="506">
        <v>490</v>
      </c>
      <c r="L108" s="506">
        <v>482.1</v>
      </c>
      <c r="M108" s="506">
        <v>2.2745700000000002</v>
      </c>
    </row>
    <row r="109" spans="1:13">
      <c r="A109" s="254">
        <v>99</v>
      </c>
      <c r="B109" s="509" t="s">
        <v>331</v>
      </c>
      <c r="C109" s="506">
        <v>3758.75</v>
      </c>
      <c r="D109" s="507">
        <v>3802.9166666666665</v>
      </c>
      <c r="E109" s="507">
        <v>3675.833333333333</v>
      </c>
      <c r="F109" s="507">
        <v>3592.9166666666665</v>
      </c>
      <c r="G109" s="507">
        <v>3465.833333333333</v>
      </c>
      <c r="H109" s="507">
        <v>3885.833333333333</v>
      </c>
      <c r="I109" s="507">
        <v>4012.9166666666661</v>
      </c>
      <c r="J109" s="507">
        <v>4095.833333333333</v>
      </c>
      <c r="K109" s="506">
        <v>3930</v>
      </c>
      <c r="L109" s="506">
        <v>3720</v>
      </c>
      <c r="M109" s="506">
        <v>0.45338000000000001</v>
      </c>
    </row>
    <row r="110" spans="1:13">
      <c r="A110" s="254">
        <v>100</v>
      </c>
      <c r="B110" s="509" t="s">
        <v>332</v>
      </c>
      <c r="C110" s="506">
        <v>158.75</v>
      </c>
      <c r="D110" s="507">
        <v>159.04999999999998</v>
      </c>
      <c r="E110" s="507">
        <v>156.89999999999998</v>
      </c>
      <c r="F110" s="507">
        <v>155.04999999999998</v>
      </c>
      <c r="G110" s="507">
        <v>152.89999999999998</v>
      </c>
      <c r="H110" s="507">
        <v>160.89999999999998</v>
      </c>
      <c r="I110" s="507">
        <v>163.05000000000001</v>
      </c>
      <c r="J110" s="507">
        <v>164.89999999999998</v>
      </c>
      <c r="K110" s="506">
        <v>161.19999999999999</v>
      </c>
      <c r="L110" s="506">
        <v>157.19999999999999</v>
      </c>
      <c r="M110" s="506">
        <v>1.02342</v>
      </c>
    </row>
    <row r="111" spans="1:13">
      <c r="A111" s="254">
        <v>101</v>
      </c>
      <c r="B111" s="509" t="s">
        <v>333</v>
      </c>
      <c r="C111" s="506">
        <v>226.85</v>
      </c>
      <c r="D111" s="507">
        <v>226.48333333333332</v>
      </c>
      <c r="E111" s="507">
        <v>221.76666666666665</v>
      </c>
      <c r="F111" s="507">
        <v>216.68333333333334</v>
      </c>
      <c r="G111" s="507">
        <v>211.96666666666667</v>
      </c>
      <c r="H111" s="507">
        <v>231.56666666666663</v>
      </c>
      <c r="I111" s="507">
        <v>236.28333333333327</v>
      </c>
      <c r="J111" s="507">
        <v>241.36666666666662</v>
      </c>
      <c r="K111" s="506">
        <v>231.2</v>
      </c>
      <c r="L111" s="506">
        <v>221.4</v>
      </c>
      <c r="M111" s="506">
        <v>7.4957200000000004</v>
      </c>
    </row>
    <row r="112" spans="1:13">
      <c r="A112" s="254">
        <v>102</v>
      </c>
      <c r="B112" s="509" t="s">
        <v>334</v>
      </c>
      <c r="C112" s="506">
        <v>104.35</v>
      </c>
      <c r="D112" s="507">
        <v>104.41666666666667</v>
      </c>
      <c r="E112" s="507">
        <v>103.03333333333335</v>
      </c>
      <c r="F112" s="507">
        <v>101.71666666666667</v>
      </c>
      <c r="G112" s="507">
        <v>100.33333333333334</v>
      </c>
      <c r="H112" s="507">
        <v>105.73333333333335</v>
      </c>
      <c r="I112" s="507">
        <v>107.11666666666667</v>
      </c>
      <c r="J112" s="507">
        <v>108.43333333333335</v>
      </c>
      <c r="K112" s="506">
        <v>105.8</v>
      </c>
      <c r="L112" s="506">
        <v>103.1</v>
      </c>
      <c r="M112" s="506">
        <v>3.5011199999999998</v>
      </c>
    </row>
    <row r="113" spans="1:13">
      <c r="A113" s="254">
        <v>103</v>
      </c>
      <c r="B113" s="509" t="s">
        <v>335</v>
      </c>
      <c r="C113" s="506">
        <v>593.25</v>
      </c>
      <c r="D113" s="507">
        <v>596.48333333333335</v>
      </c>
      <c r="E113" s="507">
        <v>583.56666666666672</v>
      </c>
      <c r="F113" s="507">
        <v>573.88333333333333</v>
      </c>
      <c r="G113" s="507">
        <v>560.9666666666667</v>
      </c>
      <c r="H113" s="507">
        <v>606.16666666666674</v>
      </c>
      <c r="I113" s="507">
        <v>619.08333333333326</v>
      </c>
      <c r="J113" s="507">
        <v>628.76666666666677</v>
      </c>
      <c r="K113" s="506">
        <v>609.4</v>
      </c>
      <c r="L113" s="506">
        <v>586.79999999999995</v>
      </c>
      <c r="M113" s="506">
        <v>0.76466000000000001</v>
      </c>
    </row>
    <row r="114" spans="1:13">
      <c r="A114" s="254">
        <v>104</v>
      </c>
      <c r="B114" s="509" t="s">
        <v>81</v>
      </c>
      <c r="C114" s="506">
        <v>559.70000000000005</v>
      </c>
      <c r="D114" s="507">
        <v>563.65</v>
      </c>
      <c r="E114" s="507">
        <v>552.5</v>
      </c>
      <c r="F114" s="507">
        <v>545.30000000000007</v>
      </c>
      <c r="G114" s="507">
        <v>534.15000000000009</v>
      </c>
      <c r="H114" s="507">
        <v>570.84999999999991</v>
      </c>
      <c r="I114" s="507">
        <v>581.99999999999977</v>
      </c>
      <c r="J114" s="507">
        <v>589.19999999999982</v>
      </c>
      <c r="K114" s="506">
        <v>574.79999999999995</v>
      </c>
      <c r="L114" s="506">
        <v>556.45000000000005</v>
      </c>
      <c r="M114" s="506">
        <v>34.372529999999998</v>
      </c>
    </row>
    <row r="115" spans="1:13">
      <c r="A115" s="254">
        <v>105</v>
      </c>
      <c r="B115" s="509" t="s">
        <v>82</v>
      </c>
      <c r="C115" s="506">
        <v>776.1</v>
      </c>
      <c r="D115" s="507">
        <v>774.63333333333333</v>
      </c>
      <c r="E115" s="507">
        <v>769.86666666666667</v>
      </c>
      <c r="F115" s="507">
        <v>763.63333333333333</v>
      </c>
      <c r="G115" s="507">
        <v>758.86666666666667</v>
      </c>
      <c r="H115" s="507">
        <v>780.86666666666667</v>
      </c>
      <c r="I115" s="507">
        <v>785.63333333333333</v>
      </c>
      <c r="J115" s="507">
        <v>791.86666666666667</v>
      </c>
      <c r="K115" s="506">
        <v>779.4</v>
      </c>
      <c r="L115" s="506">
        <v>768.4</v>
      </c>
      <c r="M115" s="506">
        <v>21.185320000000001</v>
      </c>
    </row>
    <row r="116" spans="1:13">
      <c r="A116" s="254">
        <v>106</v>
      </c>
      <c r="B116" s="509" t="s">
        <v>231</v>
      </c>
      <c r="C116" s="506">
        <v>168.65</v>
      </c>
      <c r="D116" s="507">
        <v>169.51666666666668</v>
      </c>
      <c r="E116" s="507">
        <v>167.13333333333335</v>
      </c>
      <c r="F116" s="507">
        <v>165.61666666666667</v>
      </c>
      <c r="G116" s="507">
        <v>163.23333333333335</v>
      </c>
      <c r="H116" s="507">
        <v>171.03333333333336</v>
      </c>
      <c r="I116" s="507">
        <v>173.41666666666669</v>
      </c>
      <c r="J116" s="507">
        <v>174.93333333333337</v>
      </c>
      <c r="K116" s="506">
        <v>171.9</v>
      </c>
      <c r="L116" s="506">
        <v>168</v>
      </c>
      <c r="M116" s="506">
        <v>13.314859999999999</v>
      </c>
    </row>
    <row r="117" spans="1:13">
      <c r="A117" s="254">
        <v>107</v>
      </c>
      <c r="B117" s="509" t="s">
        <v>83</v>
      </c>
      <c r="C117" s="506">
        <v>135.25</v>
      </c>
      <c r="D117" s="507">
        <v>135.33333333333334</v>
      </c>
      <c r="E117" s="507">
        <v>134.01666666666668</v>
      </c>
      <c r="F117" s="507">
        <v>132.78333333333333</v>
      </c>
      <c r="G117" s="507">
        <v>131.46666666666667</v>
      </c>
      <c r="H117" s="507">
        <v>136.56666666666669</v>
      </c>
      <c r="I117" s="507">
        <v>137.88333333333335</v>
      </c>
      <c r="J117" s="507">
        <v>139.1166666666667</v>
      </c>
      <c r="K117" s="506">
        <v>136.65</v>
      </c>
      <c r="L117" s="506">
        <v>134.1</v>
      </c>
      <c r="M117" s="506">
        <v>88.871030000000005</v>
      </c>
    </row>
    <row r="118" spans="1:13">
      <c r="A118" s="254">
        <v>108</v>
      </c>
      <c r="B118" s="509" t="s">
        <v>336</v>
      </c>
      <c r="C118" s="506">
        <v>361.75</v>
      </c>
      <c r="D118" s="507">
        <v>361.88333333333338</v>
      </c>
      <c r="E118" s="507">
        <v>357.11666666666679</v>
      </c>
      <c r="F118" s="507">
        <v>352.48333333333341</v>
      </c>
      <c r="G118" s="507">
        <v>347.71666666666681</v>
      </c>
      <c r="H118" s="507">
        <v>366.51666666666677</v>
      </c>
      <c r="I118" s="507">
        <v>371.2833333333333</v>
      </c>
      <c r="J118" s="507">
        <v>375.91666666666674</v>
      </c>
      <c r="K118" s="506">
        <v>366.65</v>
      </c>
      <c r="L118" s="506">
        <v>357.25</v>
      </c>
      <c r="M118" s="506">
        <v>0.98995</v>
      </c>
    </row>
    <row r="119" spans="1:13">
      <c r="A119" s="254">
        <v>109</v>
      </c>
      <c r="B119" s="509" t="s">
        <v>823</v>
      </c>
      <c r="C119" s="506">
        <v>2866.55</v>
      </c>
      <c r="D119" s="507">
        <v>2894.6666666666665</v>
      </c>
      <c r="E119" s="507">
        <v>2825.083333333333</v>
      </c>
      <c r="F119" s="507">
        <v>2783.6166666666663</v>
      </c>
      <c r="G119" s="507">
        <v>2714.0333333333328</v>
      </c>
      <c r="H119" s="507">
        <v>2936.1333333333332</v>
      </c>
      <c r="I119" s="507">
        <v>3005.7166666666662</v>
      </c>
      <c r="J119" s="507">
        <v>3047.1833333333334</v>
      </c>
      <c r="K119" s="506">
        <v>2964.25</v>
      </c>
      <c r="L119" s="506">
        <v>2853.2</v>
      </c>
      <c r="M119" s="506">
        <v>2.3891300000000002</v>
      </c>
    </row>
    <row r="120" spans="1:13">
      <c r="A120" s="254">
        <v>110</v>
      </c>
      <c r="B120" s="509" t="s">
        <v>84</v>
      </c>
      <c r="C120" s="506">
        <v>1569.8</v>
      </c>
      <c r="D120" s="507">
        <v>1574.9666666666665</v>
      </c>
      <c r="E120" s="507">
        <v>1561.0333333333328</v>
      </c>
      <c r="F120" s="507">
        <v>1552.2666666666664</v>
      </c>
      <c r="G120" s="507">
        <v>1538.3333333333328</v>
      </c>
      <c r="H120" s="507">
        <v>1583.7333333333329</v>
      </c>
      <c r="I120" s="507">
        <v>1597.6666666666667</v>
      </c>
      <c r="J120" s="507">
        <v>1606.4333333333329</v>
      </c>
      <c r="K120" s="506">
        <v>1588.9</v>
      </c>
      <c r="L120" s="506">
        <v>1566.2</v>
      </c>
      <c r="M120" s="506">
        <v>5.9367999999999999</v>
      </c>
    </row>
    <row r="121" spans="1:13">
      <c r="A121" s="254">
        <v>111</v>
      </c>
      <c r="B121" s="509" t="s">
        <v>85</v>
      </c>
      <c r="C121" s="506">
        <v>568.9</v>
      </c>
      <c r="D121" s="507">
        <v>567.63333333333333</v>
      </c>
      <c r="E121" s="507">
        <v>559.26666666666665</v>
      </c>
      <c r="F121" s="507">
        <v>549.63333333333333</v>
      </c>
      <c r="G121" s="507">
        <v>541.26666666666665</v>
      </c>
      <c r="H121" s="507">
        <v>577.26666666666665</v>
      </c>
      <c r="I121" s="507">
        <v>585.63333333333321</v>
      </c>
      <c r="J121" s="507">
        <v>595.26666666666665</v>
      </c>
      <c r="K121" s="506">
        <v>576</v>
      </c>
      <c r="L121" s="506">
        <v>558</v>
      </c>
      <c r="M121" s="506">
        <v>34.83961</v>
      </c>
    </row>
    <row r="122" spans="1:13">
      <c r="A122" s="254">
        <v>112</v>
      </c>
      <c r="B122" s="509" t="s">
        <v>232</v>
      </c>
      <c r="C122" s="506">
        <v>756.35</v>
      </c>
      <c r="D122" s="507">
        <v>757.13333333333333</v>
      </c>
      <c r="E122" s="507">
        <v>749.41666666666663</v>
      </c>
      <c r="F122" s="507">
        <v>742.48333333333335</v>
      </c>
      <c r="G122" s="507">
        <v>734.76666666666665</v>
      </c>
      <c r="H122" s="507">
        <v>764.06666666666661</v>
      </c>
      <c r="I122" s="507">
        <v>771.7833333333333</v>
      </c>
      <c r="J122" s="507">
        <v>778.71666666666658</v>
      </c>
      <c r="K122" s="506">
        <v>764.85</v>
      </c>
      <c r="L122" s="506">
        <v>750.2</v>
      </c>
      <c r="M122" s="506">
        <v>2.8118099999999999</v>
      </c>
    </row>
    <row r="123" spans="1:13">
      <c r="A123" s="254">
        <v>113</v>
      </c>
      <c r="B123" s="509" t="s">
        <v>337</v>
      </c>
      <c r="C123" s="506">
        <v>690.05</v>
      </c>
      <c r="D123" s="507">
        <v>690.7166666666667</v>
      </c>
      <c r="E123" s="507">
        <v>681.68333333333339</v>
      </c>
      <c r="F123" s="507">
        <v>673.31666666666672</v>
      </c>
      <c r="G123" s="507">
        <v>664.28333333333342</v>
      </c>
      <c r="H123" s="507">
        <v>699.08333333333337</v>
      </c>
      <c r="I123" s="507">
        <v>708.11666666666667</v>
      </c>
      <c r="J123" s="507">
        <v>716.48333333333335</v>
      </c>
      <c r="K123" s="506">
        <v>699.75</v>
      </c>
      <c r="L123" s="506">
        <v>682.35</v>
      </c>
      <c r="M123" s="506">
        <v>0.50888</v>
      </c>
    </row>
    <row r="124" spans="1:13">
      <c r="A124" s="254">
        <v>114</v>
      </c>
      <c r="B124" s="509" t="s">
        <v>233</v>
      </c>
      <c r="C124" s="506">
        <v>383.1</v>
      </c>
      <c r="D124" s="507">
        <v>385.15000000000003</v>
      </c>
      <c r="E124" s="507">
        <v>379.15000000000009</v>
      </c>
      <c r="F124" s="507">
        <v>375.20000000000005</v>
      </c>
      <c r="G124" s="507">
        <v>369.2000000000001</v>
      </c>
      <c r="H124" s="507">
        <v>389.10000000000008</v>
      </c>
      <c r="I124" s="507">
        <v>395.09999999999997</v>
      </c>
      <c r="J124" s="507">
        <v>399.05000000000007</v>
      </c>
      <c r="K124" s="506">
        <v>391.15</v>
      </c>
      <c r="L124" s="506">
        <v>381.2</v>
      </c>
      <c r="M124" s="506">
        <v>12.957879999999999</v>
      </c>
    </row>
    <row r="125" spans="1:13">
      <c r="A125" s="254">
        <v>115</v>
      </c>
      <c r="B125" s="509" t="s">
        <v>86</v>
      </c>
      <c r="C125" s="506">
        <v>892.5</v>
      </c>
      <c r="D125" s="507">
        <v>888.11666666666667</v>
      </c>
      <c r="E125" s="507">
        <v>877.43333333333339</v>
      </c>
      <c r="F125" s="507">
        <v>862.36666666666667</v>
      </c>
      <c r="G125" s="507">
        <v>851.68333333333339</v>
      </c>
      <c r="H125" s="507">
        <v>903.18333333333339</v>
      </c>
      <c r="I125" s="507">
        <v>913.86666666666656</v>
      </c>
      <c r="J125" s="507">
        <v>928.93333333333339</v>
      </c>
      <c r="K125" s="506">
        <v>898.8</v>
      </c>
      <c r="L125" s="506">
        <v>873.05</v>
      </c>
      <c r="M125" s="506">
        <v>10.72058</v>
      </c>
    </row>
    <row r="126" spans="1:13">
      <c r="A126" s="254">
        <v>116</v>
      </c>
      <c r="B126" s="509" t="s">
        <v>338</v>
      </c>
      <c r="C126" s="506">
        <v>665.5</v>
      </c>
      <c r="D126" s="507">
        <v>670.16666666666663</v>
      </c>
      <c r="E126" s="507">
        <v>653.33333333333326</v>
      </c>
      <c r="F126" s="507">
        <v>641.16666666666663</v>
      </c>
      <c r="G126" s="507">
        <v>624.33333333333326</v>
      </c>
      <c r="H126" s="507">
        <v>682.33333333333326</v>
      </c>
      <c r="I126" s="507">
        <v>699.16666666666652</v>
      </c>
      <c r="J126" s="507">
        <v>711.33333333333326</v>
      </c>
      <c r="K126" s="506">
        <v>687</v>
      </c>
      <c r="L126" s="506">
        <v>658</v>
      </c>
      <c r="M126" s="506">
        <v>6.0160499999999999</v>
      </c>
    </row>
    <row r="127" spans="1:13">
      <c r="A127" s="254">
        <v>117</v>
      </c>
      <c r="B127" s="509" t="s">
        <v>339</v>
      </c>
      <c r="C127" s="506">
        <v>93</v>
      </c>
      <c r="D127" s="507">
        <v>93.2</v>
      </c>
      <c r="E127" s="507">
        <v>92.2</v>
      </c>
      <c r="F127" s="507">
        <v>91.4</v>
      </c>
      <c r="G127" s="507">
        <v>90.4</v>
      </c>
      <c r="H127" s="507">
        <v>94</v>
      </c>
      <c r="I127" s="507">
        <v>95</v>
      </c>
      <c r="J127" s="507">
        <v>95.8</v>
      </c>
      <c r="K127" s="506">
        <v>94.2</v>
      </c>
      <c r="L127" s="506">
        <v>92.4</v>
      </c>
      <c r="M127" s="506">
        <v>0.65244999999999997</v>
      </c>
    </row>
    <row r="128" spans="1:13">
      <c r="A128" s="254">
        <v>118</v>
      </c>
      <c r="B128" s="509" t="s">
        <v>340</v>
      </c>
      <c r="C128" s="506">
        <v>105.45</v>
      </c>
      <c r="D128" s="507">
        <v>106.58333333333333</v>
      </c>
      <c r="E128" s="507">
        <v>103.36666666666666</v>
      </c>
      <c r="F128" s="507">
        <v>101.28333333333333</v>
      </c>
      <c r="G128" s="507">
        <v>98.066666666666663</v>
      </c>
      <c r="H128" s="507">
        <v>108.66666666666666</v>
      </c>
      <c r="I128" s="507">
        <v>111.88333333333333</v>
      </c>
      <c r="J128" s="507">
        <v>113.96666666666665</v>
      </c>
      <c r="K128" s="506">
        <v>109.8</v>
      </c>
      <c r="L128" s="506">
        <v>104.5</v>
      </c>
      <c r="M128" s="506">
        <v>19.195350000000001</v>
      </c>
    </row>
    <row r="129" spans="1:13">
      <c r="A129" s="254">
        <v>119</v>
      </c>
      <c r="B129" s="509" t="s">
        <v>341</v>
      </c>
      <c r="C129" s="506">
        <v>524.6</v>
      </c>
      <c r="D129" s="507">
        <v>526.63333333333333</v>
      </c>
      <c r="E129" s="507">
        <v>519.26666666666665</v>
      </c>
      <c r="F129" s="507">
        <v>513.93333333333328</v>
      </c>
      <c r="G129" s="507">
        <v>506.56666666666661</v>
      </c>
      <c r="H129" s="507">
        <v>531.9666666666667</v>
      </c>
      <c r="I129" s="507">
        <v>539.33333333333326</v>
      </c>
      <c r="J129" s="507">
        <v>544.66666666666674</v>
      </c>
      <c r="K129" s="506">
        <v>534</v>
      </c>
      <c r="L129" s="506">
        <v>521.29999999999995</v>
      </c>
      <c r="M129" s="506">
        <v>0.39933999999999997</v>
      </c>
    </row>
    <row r="130" spans="1:13">
      <c r="A130" s="254">
        <v>120</v>
      </c>
      <c r="B130" s="509" t="s">
        <v>92</v>
      </c>
      <c r="C130" s="506">
        <v>297.95</v>
      </c>
      <c r="D130" s="507">
        <v>297.76666666666665</v>
      </c>
      <c r="E130" s="507">
        <v>292.83333333333331</v>
      </c>
      <c r="F130" s="507">
        <v>287.71666666666664</v>
      </c>
      <c r="G130" s="507">
        <v>282.7833333333333</v>
      </c>
      <c r="H130" s="507">
        <v>302.88333333333333</v>
      </c>
      <c r="I130" s="507">
        <v>307.81666666666672</v>
      </c>
      <c r="J130" s="507">
        <v>312.93333333333334</v>
      </c>
      <c r="K130" s="506">
        <v>302.7</v>
      </c>
      <c r="L130" s="506">
        <v>292.64999999999998</v>
      </c>
      <c r="M130" s="506">
        <v>119.46827999999999</v>
      </c>
    </row>
    <row r="131" spans="1:13">
      <c r="A131" s="254">
        <v>121</v>
      </c>
      <c r="B131" s="509" t="s">
        <v>87</v>
      </c>
      <c r="C131" s="506">
        <v>533.25</v>
      </c>
      <c r="D131" s="507">
        <v>533.81666666666672</v>
      </c>
      <c r="E131" s="507">
        <v>530.68333333333339</v>
      </c>
      <c r="F131" s="507">
        <v>528.11666666666667</v>
      </c>
      <c r="G131" s="507">
        <v>524.98333333333335</v>
      </c>
      <c r="H131" s="507">
        <v>536.38333333333344</v>
      </c>
      <c r="I131" s="507">
        <v>539.51666666666688</v>
      </c>
      <c r="J131" s="507">
        <v>542.08333333333348</v>
      </c>
      <c r="K131" s="506">
        <v>536.95000000000005</v>
      </c>
      <c r="L131" s="506">
        <v>531.25</v>
      </c>
      <c r="M131" s="506">
        <v>15.57222</v>
      </c>
    </row>
    <row r="132" spans="1:13">
      <c r="A132" s="254">
        <v>122</v>
      </c>
      <c r="B132" s="509" t="s">
        <v>234</v>
      </c>
      <c r="C132" s="506">
        <v>1563</v>
      </c>
      <c r="D132" s="507">
        <v>1571.9833333333333</v>
      </c>
      <c r="E132" s="507">
        <v>1536.0666666666666</v>
      </c>
      <c r="F132" s="507">
        <v>1509.1333333333332</v>
      </c>
      <c r="G132" s="507">
        <v>1473.2166666666665</v>
      </c>
      <c r="H132" s="507">
        <v>1598.9166666666667</v>
      </c>
      <c r="I132" s="507">
        <v>1634.8333333333333</v>
      </c>
      <c r="J132" s="507">
        <v>1661.7666666666669</v>
      </c>
      <c r="K132" s="506">
        <v>1607.9</v>
      </c>
      <c r="L132" s="506">
        <v>1545.05</v>
      </c>
      <c r="M132" s="506">
        <v>0.73099000000000003</v>
      </c>
    </row>
    <row r="133" spans="1:13">
      <c r="A133" s="254">
        <v>123</v>
      </c>
      <c r="B133" s="509" t="s">
        <v>342</v>
      </c>
      <c r="C133" s="506">
        <v>1580.2</v>
      </c>
      <c r="D133" s="507">
        <v>1568.0666666666666</v>
      </c>
      <c r="E133" s="507">
        <v>1532.1333333333332</v>
      </c>
      <c r="F133" s="507">
        <v>1484.0666666666666</v>
      </c>
      <c r="G133" s="507">
        <v>1448.1333333333332</v>
      </c>
      <c r="H133" s="507">
        <v>1616.1333333333332</v>
      </c>
      <c r="I133" s="507">
        <v>1652.0666666666666</v>
      </c>
      <c r="J133" s="507">
        <v>1700.1333333333332</v>
      </c>
      <c r="K133" s="506">
        <v>1604</v>
      </c>
      <c r="L133" s="506">
        <v>1520</v>
      </c>
      <c r="M133" s="506">
        <v>15.341010000000001</v>
      </c>
    </row>
    <row r="134" spans="1:13">
      <c r="A134" s="254">
        <v>124</v>
      </c>
      <c r="B134" s="509" t="s">
        <v>343</v>
      </c>
      <c r="C134" s="506">
        <v>172.6</v>
      </c>
      <c r="D134" s="507">
        <v>173.93333333333331</v>
      </c>
      <c r="E134" s="507">
        <v>169.36666666666662</v>
      </c>
      <c r="F134" s="507">
        <v>166.1333333333333</v>
      </c>
      <c r="G134" s="507">
        <v>161.56666666666661</v>
      </c>
      <c r="H134" s="507">
        <v>177.16666666666663</v>
      </c>
      <c r="I134" s="507">
        <v>181.73333333333329</v>
      </c>
      <c r="J134" s="507">
        <v>184.96666666666664</v>
      </c>
      <c r="K134" s="506">
        <v>178.5</v>
      </c>
      <c r="L134" s="506">
        <v>170.7</v>
      </c>
      <c r="M134" s="506">
        <v>20.93113</v>
      </c>
    </row>
    <row r="135" spans="1:13">
      <c r="A135" s="254">
        <v>125</v>
      </c>
      <c r="B135" s="509" t="s">
        <v>834</v>
      </c>
      <c r="C135" s="506">
        <v>263.10000000000002</v>
      </c>
      <c r="D135" s="507">
        <v>265.41666666666669</v>
      </c>
      <c r="E135" s="507">
        <v>256.48333333333335</v>
      </c>
      <c r="F135" s="507">
        <v>249.86666666666667</v>
      </c>
      <c r="G135" s="507">
        <v>240.93333333333334</v>
      </c>
      <c r="H135" s="507">
        <v>272.03333333333336</v>
      </c>
      <c r="I135" s="507">
        <v>280.96666666666664</v>
      </c>
      <c r="J135" s="507">
        <v>287.58333333333337</v>
      </c>
      <c r="K135" s="506">
        <v>274.35000000000002</v>
      </c>
      <c r="L135" s="506">
        <v>258.8</v>
      </c>
      <c r="M135" s="506">
        <v>15.39861</v>
      </c>
    </row>
    <row r="136" spans="1:13">
      <c r="A136" s="254">
        <v>126</v>
      </c>
      <c r="B136" s="509" t="s">
        <v>740</v>
      </c>
      <c r="C136" s="506">
        <v>704.5</v>
      </c>
      <c r="D136" s="507">
        <v>704.93333333333339</v>
      </c>
      <c r="E136" s="507">
        <v>699.76666666666677</v>
      </c>
      <c r="F136" s="507">
        <v>695.03333333333342</v>
      </c>
      <c r="G136" s="507">
        <v>689.86666666666679</v>
      </c>
      <c r="H136" s="507">
        <v>709.66666666666674</v>
      </c>
      <c r="I136" s="507">
        <v>714.83333333333326</v>
      </c>
      <c r="J136" s="507">
        <v>719.56666666666672</v>
      </c>
      <c r="K136" s="506">
        <v>710.1</v>
      </c>
      <c r="L136" s="506">
        <v>700.2</v>
      </c>
      <c r="M136" s="506">
        <v>0.21004999999999999</v>
      </c>
    </row>
    <row r="137" spans="1:13">
      <c r="A137" s="254">
        <v>127</v>
      </c>
      <c r="B137" s="509" t="s">
        <v>345</v>
      </c>
      <c r="C137" s="506">
        <v>592.54999999999995</v>
      </c>
      <c r="D137" s="507">
        <v>598.65</v>
      </c>
      <c r="E137" s="507">
        <v>580.9</v>
      </c>
      <c r="F137" s="507">
        <v>569.25</v>
      </c>
      <c r="G137" s="507">
        <v>551.5</v>
      </c>
      <c r="H137" s="507">
        <v>610.29999999999995</v>
      </c>
      <c r="I137" s="507">
        <v>628.04999999999995</v>
      </c>
      <c r="J137" s="507">
        <v>639.69999999999993</v>
      </c>
      <c r="K137" s="506">
        <v>616.4</v>
      </c>
      <c r="L137" s="506">
        <v>587</v>
      </c>
      <c r="M137" s="506">
        <v>2.0920999999999998</v>
      </c>
    </row>
    <row r="138" spans="1:13">
      <c r="A138" s="254">
        <v>128</v>
      </c>
      <c r="B138" s="509" t="s">
        <v>89</v>
      </c>
      <c r="C138" s="506">
        <v>9.8000000000000007</v>
      </c>
      <c r="D138" s="507">
        <v>9.85</v>
      </c>
      <c r="E138" s="507">
        <v>9.6999999999999993</v>
      </c>
      <c r="F138" s="507">
        <v>9.6</v>
      </c>
      <c r="G138" s="507">
        <v>9.4499999999999993</v>
      </c>
      <c r="H138" s="507">
        <v>9.9499999999999993</v>
      </c>
      <c r="I138" s="507">
        <v>10.100000000000001</v>
      </c>
      <c r="J138" s="507">
        <v>10.199999999999999</v>
      </c>
      <c r="K138" s="506">
        <v>10</v>
      </c>
      <c r="L138" s="506">
        <v>9.75</v>
      </c>
      <c r="M138" s="506">
        <v>68.611450000000005</v>
      </c>
    </row>
    <row r="139" spans="1:13">
      <c r="A139" s="254">
        <v>129</v>
      </c>
      <c r="B139" s="509" t="s">
        <v>346</v>
      </c>
      <c r="C139" s="506">
        <v>112.7</v>
      </c>
      <c r="D139" s="507">
        <v>113.76666666666667</v>
      </c>
      <c r="E139" s="507">
        <v>111.13333333333333</v>
      </c>
      <c r="F139" s="507">
        <v>109.56666666666666</v>
      </c>
      <c r="G139" s="507">
        <v>106.93333333333332</v>
      </c>
      <c r="H139" s="507">
        <v>115.33333333333333</v>
      </c>
      <c r="I139" s="507">
        <v>117.96666666666668</v>
      </c>
      <c r="J139" s="507">
        <v>119.53333333333333</v>
      </c>
      <c r="K139" s="506">
        <v>116.4</v>
      </c>
      <c r="L139" s="506">
        <v>112.2</v>
      </c>
      <c r="M139" s="506">
        <v>3.7851900000000001</v>
      </c>
    </row>
    <row r="140" spans="1:13">
      <c r="A140" s="254">
        <v>130</v>
      </c>
      <c r="B140" s="509" t="s">
        <v>90</v>
      </c>
      <c r="C140" s="506">
        <v>3495.95</v>
      </c>
      <c r="D140" s="507">
        <v>3469.6333333333337</v>
      </c>
      <c r="E140" s="507">
        <v>3429.3666666666672</v>
      </c>
      <c r="F140" s="507">
        <v>3362.7833333333338</v>
      </c>
      <c r="G140" s="507">
        <v>3322.5166666666673</v>
      </c>
      <c r="H140" s="507">
        <v>3536.2166666666672</v>
      </c>
      <c r="I140" s="507">
        <v>3576.4833333333336</v>
      </c>
      <c r="J140" s="507">
        <v>3643.0666666666671</v>
      </c>
      <c r="K140" s="506">
        <v>3509.9</v>
      </c>
      <c r="L140" s="506">
        <v>3403.05</v>
      </c>
      <c r="M140" s="506">
        <v>7.8715200000000003</v>
      </c>
    </row>
    <row r="141" spans="1:13">
      <c r="A141" s="254">
        <v>131</v>
      </c>
      <c r="B141" s="509" t="s">
        <v>347</v>
      </c>
      <c r="C141" s="506">
        <v>3868.85</v>
      </c>
      <c r="D141" s="507">
        <v>3945.6166666666668</v>
      </c>
      <c r="E141" s="507">
        <v>3773.2333333333336</v>
      </c>
      <c r="F141" s="507">
        <v>3677.6166666666668</v>
      </c>
      <c r="G141" s="507">
        <v>3505.2333333333336</v>
      </c>
      <c r="H141" s="507">
        <v>4041.2333333333336</v>
      </c>
      <c r="I141" s="507">
        <v>4213.6166666666668</v>
      </c>
      <c r="J141" s="507">
        <v>4309.2333333333336</v>
      </c>
      <c r="K141" s="506">
        <v>4118</v>
      </c>
      <c r="L141" s="506">
        <v>3850</v>
      </c>
      <c r="M141" s="506">
        <v>5.0465200000000001</v>
      </c>
    </row>
    <row r="142" spans="1:13">
      <c r="A142" s="254">
        <v>132</v>
      </c>
      <c r="B142" s="509" t="s">
        <v>348</v>
      </c>
      <c r="C142" s="506">
        <v>2556.9499999999998</v>
      </c>
      <c r="D142" s="507">
        <v>2561.5333333333333</v>
      </c>
      <c r="E142" s="507">
        <v>2503.1166666666668</v>
      </c>
      <c r="F142" s="507">
        <v>2449.2833333333333</v>
      </c>
      <c r="G142" s="507">
        <v>2390.8666666666668</v>
      </c>
      <c r="H142" s="507">
        <v>2615.3666666666668</v>
      </c>
      <c r="I142" s="507">
        <v>2673.7833333333338</v>
      </c>
      <c r="J142" s="507">
        <v>2727.6166666666668</v>
      </c>
      <c r="K142" s="506">
        <v>2619.9499999999998</v>
      </c>
      <c r="L142" s="506">
        <v>2507.6999999999998</v>
      </c>
      <c r="M142" s="506">
        <v>3.2072500000000002</v>
      </c>
    </row>
    <row r="143" spans="1:13">
      <c r="A143" s="254">
        <v>133</v>
      </c>
      <c r="B143" s="509" t="s">
        <v>93</v>
      </c>
      <c r="C143" s="506">
        <v>4372.25</v>
      </c>
      <c r="D143" s="507">
        <v>4365.7833333333338</v>
      </c>
      <c r="E143" s="507">
        <v>4328.5666666666675</v>
      </c>
      <c r="F143" s="507">
        <v>4284.8833333333341</v>
      </c>
      <c r="G143" s="507">
        <v>4247.6666666666679</v>
      </c>
      <c r="H143" s="507">
        <v>4409.4666666666672</v>
      </c>
      <c r="I143" s="507">
        <v>4446.6833333333325</v>
      </c>
      <c r="J143" s="507">
        <v>4490.3666666666668</v>
      </c>
      <c r="K143" s="506">
        <v>4403</v>
      </c>
      <c r="L143" s="506">
        <v>4322.1000000000004</v>
      </c>
      <c r="M143" s="506">
        <v>6.6523599999999998</v>
      </c>
    </row>
    <row r="144" spans="1:13">
      <c r="A144" s="254">
        <v>134</v>
      </c>
      <c r="B144" s="509" t="s">
        <v>349</v>
      </c>
      <c r="C144" s="506">
        <v>335.5</v>
      </c>
      <c r="D144" s="507">
        <v>336.8</v>
      </c>
      <c r="E144" s="507">
        <v>331.70000000000005</v>
      </c>
      <c r="F144" s="507">
        <v>327.90000000000003</v>
      </c>
      <c r="G144" s="507">
        <v>322.80000000000007</v>
      </c>
      <c r="H144" s="507">
        <v>340.6</v>
      </c>
      <c r="I144" s="507">
        <v>345.70000000000005</v>
      </c>
      <c r="J144" s="507">
        <v>349.5</v>
      </c>
      <c r="K144" s="506">
        <v>341.9</v>
      </c>
      <c r="L144" s="506">
        <v>333</v>
      </c>
      <c r="M144" s="506">
        <v>0.71516000000000002</v>
      </c>
    </row>
    <row r="145" spans="1:13">
      <c r="A145" s="254">
        <v>135</v>
      </c>
      <c r="B145" s="509" t="s">
        <v>350</v>
      </c>
      <c r="C145" s="506">
        <v>99.85</v>
      </c>
      <c r="D145" s="507">
        <v>98.933333333333337</v>
      </c>
      <c r="E145" s="507">
        <v>97.866666666666674</v>
      </c>
      <c r="F145" s="507">
        <v>95.88333333333334</v>
      </c>
      <c r="G145" s="507">
        <v>94.816666666666677</v>
      </c>
      <c r="H145" s="507">
        <v>100.91666666666667</v>
      </c>
      <c r="I145" s="507">
        <v>101.98333333333333</v>
      </c>
      <c r="J145" s="507">
        <v>103.96666666666667</v>
      </c>
      <c r="K145" s="506">
        <v>100</v>
      </c>
      <c r="L145" s="506">
        <v>96.95</v>
      </c>
      <c r="M145" s="506">
        <v>6.8684700000000003</v>
      </c>
    </row>
    <row r="146" spans="1:13">
      <c r="A146" s="254">
        <v>136</v>
      </c>
      <c r="B146" s="509" t="s">
        <v>835</v>
      </c>
      <c r="C146" s="506">
        <v>217.55</v>
      </c>
      <c r="D146" s="507">
        <v>217.23333333333335</v>
      </c>
      <c r="E146" s="507">
        <v>212.66666666666669</v>
      </c>
      <c r="F146" s="507">
        <v>207.78333333333333</v>
      </c>
      <c r="G146" s="507">
        <v>203.21666666666667</v>
      </c>
      <c r="H146" s="507">
        <v>222.1166666666667</v>
      </c>
      <c r="I146" s="507">
        <v>226.68333333333337</v>
      </c>
      <c r="J146" s="507">
        <v>231.56666666666672</v>
      </c>
      <c r="K146" s="506">
        <v>221.8</v>
      </c>
      <c r="L146" s="506">
        <v>212.35</v>
      </c>
      <c r="M146" s="506">
        <v>3.4024399999999999</v>
      </c>
    </row>
    <row r="147" spans="1:13">
      <c r="A147" s="254">
        <v>137</v>
      </c>
      <c r="B147" s="509" t="s">
        <v>742</v>
      </c>
      <c r="C147" s="506">
        <v>1875.1</v>
      </c>
      <c r="D147" s="507">
        <v>1867.3666666666668</v>
      </c>
      <c r="E147" s="507">
        <v>1854.7333333333336</v>
      </c>
      <c r="F147" s="507">
        <v>1834.3666666666668</v>
      </c>
      <c r="G147" s="507">
        <v>1821.7333333333336</v>
      </c>
      <c r="H147" s="507">
        <v>1887.7333333333336</v>
      </c>
      <c r="I147" s="507">
        <v>1900.3666666666668</v>
      </c>
      <c r="J147" s="507">
        <v>1920.7333333333336</v>
      </c>
      <c r="K147" s="506">
        <v>1880</v>
      </c>
      <c r="L147" s="506">
        <v>1847</v>
      </c>
      <c r="M147" s="506">
        <v>2.3109999999999999E-2</v>
      </c>
    </row>
    <row r="148" spans="1:13">
      <c r="A148" s="254">
        <v>138</v>
      </c>
      <c r="B148" s="509" t="s">
        <v>235</v>
      </c>
      <c r="C148" s="506">
        <v>81.650000000000006</v>
      </c>
      <c r="D148" s="507">
        <v>82.683333333333337</v>
      </c>
      <c r="E148" s="507">
        <v>80.01666666666668</v>
      </c>
      <c r="F148" s="507">
        <v>78.38333333333334</v>
      </c>
      <c r="G148" s="507">
        <v>75.716666666666683</v>
      </c>
      <c r="H148" s="507">
        <v>84.316666666666677</v>
      </c>
      <c r="I148" s="507">
        <v>86.983333333333334</v>
      </c>
      <c r="J148" s="507">
        <v>88.616666666666674</v>
      </c>
      <c r="K148" s="506">
        <v>85.35</v>
      </c>
      <c r="L148" s="506">
        <v>81.05</v>
      </c>
      <c r="M148" s="506">
        <v>56.50244</v>
      </c>
    </row>
    <row r="149" spans="1:13">
      <c r="A149" s="254">
        <v>139</v>
      </c>
      <c r="B149" s="509" t="s">
        <v>94</v>
      </c>
      <c r="C149" s="506">
        <v>2702.75</v>
      </c>
      <c r="D149" s="507">
        <v>2694.9166666666665</v>
      </c>
      <c r="E149" s="507">
        <v>2673.833333333333</v>
      </c>
      <c r="F149" s="507">
        <v>2644.9166666666665</v>
      </c>
      <c r="G149" s="507">
        <v>2623.833333333333</v>
      </c>
      <c r="H149" s="507">
        <v>2723.833333333333</v>
      </c>
      <c r="I149" s="507">
        <v>2744.9166666666661</v>
      </c>
      <c r="J149" s="507">
        <v>2773.833333333333</v>
      </c>
      <c r="K149" s="506">
        <v>2716</v>
      </c>
      <c r="L149" s="506">
        <v>2666</v>
      </c>
      <c r="M149" s="506">
        <v>11.34037</v>
      </c>
    </row>
    <row r="150" spans="1:13">
      <c r="A150" s="254">
        <v>140</v>
      </c>
      <c r="B150" s="509" t="s">
        <v>351</v>
      </c>
      <c r="C150" s="506">
        <v>189.95</v>
      </c>
      <c r="D150" s="507">
        <v>190.65</v>
      </c>
      <c r="E150" s="507">
        <v>187.3</v>
      </c>
      <c r="F150" s="507">
        <v>184.65</v>
      </c>
      <c r="G150" s="507">
        <v>181.3</v>
      </c>
      <c r="H150" s="507">
        <v>193.3</v>
      </c>
      <c r="I150" s="507">
        <v>196.64999999999998</v>
      </c>
      <c r="J150" s="507">
        <v>199.3</v>
      </c>
      <c r="K150" s="506">
        <v>194</v>
      </c>
      <c r="L150" s="506">
        <v>188</v>
      </c>
      <c r="M150" s="506">
        <v>0.75080999999999998</v>
      </c>
    </row>
    <row r="151" spans="1:13">
      <c r="A151" s="254">
        <v>141</v>
      </c>
      <c r="B151" s="509" t="s">
        <v>236</v>
      </c>
      <c r="C151" s="506">
        <v>479.75</v>
      </c>
      <c r="D151" s="507">
        <v>481.58333333333331</v>
      </c>
      <c r="E151" s="507">
        <v>474.16666666666663</v>
      </c>
      <c r="F151" s="507">
        <v>468.58333333333331</v>
      </c>
      <c r="G151" s="507">
        <v>461.16666666666663</v>
      </c>
      <c r="H151" s="507">
        <v>487.16666666666663</v>
      </c>
      <c r="I151" s="507">
        <v>494.58333333333326</v>
      </c>
      <c r="J151" s="507">
        <v>500.16666666666663</v>
      </c>
      <c r="K151" s="506">
        <v>489</v>
      </c>
      <c r="L151" s="506">
        <v>476</v>
      </c>
      <c r="M151" s="506">
        <v>22.67257</v>
      </c>
    </row>
    <row r="152" spans="1:13">
      <c r="A152" s="254">
        <v>142</v>
      </c>
      <c r="B152" s="509" t="s">
        <v>237</v>
      </c>
      <c r="C152" s="506">
        <v>1452.35</v>
      </c>
      <c r="D152" s="507">
        <v>1463.45</v>
      </c>
      <c r="E152" s="507">
        <v>1426.9</v>
      </c>
      <c r="F152" s="507">
        <v>1401.45</v>
      </c>
      <c r="G152" s="507">
        <v>1364.9</v>
      </c>
      <c r="H152" s="507">
        <v>1488.9</v>
      </c>
      <c r="I152" s="507">
        <v>1525.4499999999998</v>
      </c>
      <c r="J152" s="507">
        <v>1550.9</v>
      </c>
      <c r="K152" s="506">
        <v>1500</v>
      </c>
      <c r="L152" s="506">
        <v>1438</v>
      </c>
      <c r="M152" s="506">
        <v>1.4974499999999999</v>
      </c>
    </row>
    <row r="153" spans="1:13">
      <c r="A153" s="254">
        <v>143</v>
      </c>
      <c r="B153" s="509" t="s">
        <v>238</v>
      </c>
      <c r="C153" s="506">
        <v>76.900000000000006</v>
      </c>
      <c r="D153" s="507">
        <v>76.75</v>
      </c>
      <c r="E153" s="507">
        <v>76</v>
      </c>
      <c r="F153" s="507">
        <v>75.099999999999994</v>
      </c>
      <c r="G153" s="507">
        <v>74.349999999999994</v>
      </c>
      <c r="H153" s="507">
        <v>77.650000000000006</v>
      </c>
      <c r="I153" s="507">
        <v>78.400000000000006</v>
      </c>
      <c r="J153" s="507">
        <v>79.300000000000011</v>
      </c>
      <c r="K153" s="506">
        <v>77.5</v>
      </c>
      <c r="L153" s="506">
        <v>75.849999999999994</v>
      </c>
      <c r="M153" s="506">
        <v>29.129660000000001</v>
      </c>
    </row>
    <row r="154" spans="1:13">
      <c r="A154" s="254">
        <v>144</v>
      </c>
      <c r="B154" s="509" t="s">
        <v>95</v>
      </c>
      <c r="C154" s="506">
        <v>89.1</v>
      </c>
      <c r="D154" s="507">
        <v>88.183333333333337</v>
      </c>
      <c r="E154" s="507">
        <v>86.416666666666671</v>
      </c>
      <c r="F154" s="507">
        <v>83.733333333333334</v>
      </c>
      <c r="G154" s="507">
        <v>81.966666666666669</v>
      </c>
      <c r="H154" s="507">
        <v>90.866666666666674</v>
      </c>
      <c r="I154" s="507">
        <v>92.633333333333326</v>
      </c>
      <c r="J154" s="507">
        <v>95.316666666666677</v>
      </c>
      <c r="K154" s="506">
        <v>89.95</v>
      </c>
      <c r="L154" s="506">
        <v>85.5</v>
      </c>
      <c r="M154" s="506">
        <v>21.941469999999999</v>
      </c>
    </row>
    <row r="155" spans="1:13">
      <c r="A155" s="254">
        <v>145</v>
      </c>
      <c r="B155" s="509" t="s">
        <v>352</v>
      </c>
      <c r="C155" s="506">
        <v>572.04999999999995</v>
      </c>
      <c r="D155" s="507">
        <v>573.98333333333323</v>
      </c>
      <c r="E155" s="507">
        <v>568.06666666666649</v>
      </c>
      <c r="F155" s="507">
        <v>564.08333333333326</v>
      </c>
      <c r="G155" s="507">
        <v>558.16666666666652</v>
      </c>
      <c r="H155" s="507">
        <v>577.96666666666647</v>
      </c>
      <c r="I155" s="507">
        <v>583.88333333333321</v>
      </c>
      <c r="J155" s="507">
        <v>587.86666666666645</v>
      </c>
      <c r="K155" s="506">
        <v>579.9</v>
      </c>
      <c r="L155" s="506">
        <v>570</v>
      </c>
      <c r="M155" s="506">
        <v>1.0604</v>
      </c>
    </row>
    <row r="156" spans="1:13">
      <c r="A156" s="254">
        <v>146</v>
      </c>
      <c r="B156" s="509" t="s">
        <v>96</v>
      </c>
      <c r="C156" s="506">
        <v>1365.45</v>
      </c>
      <c r="D156" s="507">
        <v>1366.5666666666666</v>
      </c>
      <c r="E156" s="507">
        <v>1352.0833333333333</v>
      </c>
      <c r="F156" s="507">
        <v>1338.7166666666667</v>
      </c>
      <c r="G156" s="507">
        <v>1324.2333333333333</v>
      </c>
      <c r="H156" s="507">
        <v>1379.9333333333332</v>
      </c>
      <c r="I156" s="507">
        <v>1394.4166666666667</v>
      </c>
      <c r="J156" s="507">
        <v>1407.7833333333331</v>
      </c>
      <c r="K156" s="506">
        <v>1381.05</v>
      </c>
      <c r="L156" s="506">
        <v>1353.2</v>
      </c>
      <c r="M156" s="506">
        <v>5.7446900000000003</v>
      </c>
    </row>
    <row r="157" spans="1:13">
      <c r="A157" s="254">
        <v>147</v>
      </c>
      <c r="B157" s="509" t="s">
        <v>97</v>
      </c>
      <c r="C157" s="506">
        <v>189.5</v>
      </c>
      <c r="D157" s="507">
        <v>189.71666666666667</v>
      </c>
      <c r="E157" s="507">
        <v>188.43333333333334</v>
      </c>
      <c r="F157" s="507">
        <v>187.36666666666667</v>
      </c>
      <c r="G157" s="507">
        <v>186.08333333333334</v>
      </c>
      <c r="H157" s="507">
        <v>190.78333333333333</v>
      </c>
      <c r="I157" s="507">
        <v>192.06666666666669</v>
      </c>
      <c r="J157" s="507">
        <v>193.13333333333333</v>
      </c>
      <c r="K157" s="506">
        <v>191</v>
      </c>
      <c r="L157" s="506">
        <v>188.65</v>
      </c>
      <c r="M157" s="506">
        <v>26.809259999999998</v>
      </c>
    </row>
    <row r="158" spans="1:13">
      <c r="A158" s="254">
        <v>148</v>
      </c>
      <c r="B158" s="509" t="s">
        <v>354</v>
      </c>
      <c r="C158" s="506">
        <v>273.64999999999998</v>
      </c>
      <c r="D158" s="507">
        <v>274.7</v>
      </c>
      <c r="E158" s="507">
        <v>271.2</v>
      </c>
      <c r="F158" s="507">
        <v>268.75</v>
      </c>
      <c r="G158" s="507">
        <v>265.25</v>
      </c>
      <c r="H158" s="507">
        <v>277.14999999999998</v>
      </c>
      <c r="I158" s="507">
        <v>280.64999999999998</v>
      </c>
      <c r="J158" s="507">
        <v>283.09999999999997</v>
      </c>
      <c r="K158" s="506">
        <v>278.2</v>
      </c>
      <c r="L158" s="506">
        <v>272.25</v>
      </c>
      <c r="M158" s="506">
        <v>1.0806</v>
      </c>
    </row>
    <row r="159" spans="1:13">
      <c r="A159" s="254">
        <v>149</v>
      </c>
      <c r="B159" s="509" t="s">
        <v>98</v>
      </c>
      <c r="C159" s="506">
        <v>78.2</v>
      </c>
      <c r="D159" s="507">
        <v>78.366666666666674</v>
      </c>
      <c r="E159" s="507">
        <v>77.133333333333354</v>
      </c>
      <c r="F159" s="507">
        <v>76.066666666666677</v>
      </c>
      <c r="G159" s="507">
        <v>74.833333333333357</v>
      </c>
      <c r="H159" s="507">
        <v>79.433333333333351</v>
      </c>
      <c r="I159" s="507">
        <v>80.666666666666671</v>
      </c>
      <c r="J159" s="507">
        <v>81.733333333333348</v>
      </c>
      <c r="K159" s="506">
        <v>79.599999999999994</v>
      </c>
      <c r="L159" s="506">
        <v>77.3</v>
      </c>
      <c r="M159" s="506">
        <v>177.39659</v>
      </c>
    </row>
    <row r="160" spans="1:13">
      <c r="A160" s="254">
        <v>150</v>
      </c>
      <c r="B160" s="509" t="s">
        <v>355</v>
      </c>
      <c r="C160" s="506">
        <v>2249.4</v>
      </c>
      <c r="D160" s="507">
        <v>2264.5333333333333</v>
      </c>
      <c r="E160" s="507">
        <v>2206.8666666666668</v>
      </c>
      <c r="F160" s="507">
        <v>2164.3333333333335</v>
      </c>
      <c r="G160" s="507">
        <v>2106.666666666667</v>
      </c>
      <c r="H160" s="507">
        <v>2307.0666666666666</v>
      </c>
      <c r="I160" s="507">
        <v>2364.7333333333336</v>
      </c>
      <c r="J160" s="507">
        <v>2407.2666666666664</v>
      </c>
      <c r="K160" s="506">
        <v>2322.1999999999998</v>
      </c>
      <c r="L160" s="506">
        <v>2222</v>
      </c>
      <c r="M160" s="506">
        <v>0.35365000000000002</v>
      </c>
    </row>
    <row r="161" spans="1:13">
      <c r="A161" s="254">
        <v>151</v>
      </c>
      <c r="B161" s="509" t="s">
        <v>356</v>
      </c>
      <c r="C161" s="506">
        <v>372</v>
      </c>
      <c r="D161" s="507">
        <v>371.23333333333335</v>
      </c>
      <c r="E161" s="507">
        <v>367.76666666666671</v>
      </c>
      <c r="F161" s="507">
        <v>363.53333333333336</v>
      </c>
      <c r="G161" s="507">
        <v>360.06666666666672</v>
      </c>
      <c r="H161" s="507">
        <v>375.4666666666667</v>
      </c>
      <c r="I161" s="507">
        <v>378.93333333333339</v>
      </c>
      <c r="J161" s="507">
        <v>383.16666666666669</v>
      </c>
      <c r="K161" s="506">
        <v>374.7</v>
      </c>
      <c r="L161" s="506">
        <v>367</v>
      </c>
      <c r="M161" s="506">
        <v>0.87558000000000002</v>
      </c>
    </row>
    <row r="162" spans="1:13">
      <c r="A162" s="254">
        <v>152</v>
      </c>
      <c r="B162" s="509" t="s">
        <v>357</v>
      </c>
      <c r="C162" s="506">
        <v>613.95000000000005</v>
      </c>
      <c r="D162" s="507">
        <v>615.23333333333335</v>
      </c>
      <c r="E162" s="507">
        <v>608.7166666666667</v>
      </c>
      <c r="F162" s="507">
        <v>603.48333333333335</v>
      </c>
      <c r="G162" s="507">
        <v>596.9666666666667</v>
      </c>
      <c r="H162" s="507">
        <v>620.4666666666667</v>
      </c>
      <c r="I162" s="507">
        <v>626.98333333333335</v>
      </c>
      <c r="J162" s="507">
        <v>632.2166666666667</v>
      </c>
      <c r="K162" s="506">
        <v>621.75</v>
      </c>
      <c r="L162" s="506">
        <v>610</v>
      </c>
      <c r="M162" s="506">
        <v>0.59848000000000001</v>
      </c>
    </row>
    <row r="163" spans="1:13">
      <c r="A163" s="254">
        <v>153</v>
      </c>
      <c r="B163" s="509" t="s">
        <v>358</v>
      </c>
      <c r="C163" s="506">
        <v>114.55</v>
      </c>
      <c r="D163" s="507">
        <v>115.16666666666667</v>
      </c>
      <c r="E163" s="507">
        <v>111.48333333333335</v>
      </c>
      <c r="F163" s="507">
        <v>108.41666666666667</v>
      </c>
      <c r="G163" s="507">
        <v>104.73333333333335</v>
      </c>
      <c r="H163" s="507">
        <v>118.23333333333335</v>
      </c>
      <c r="I163" s="507">
        <v>121.91666666666666</v>
      </c>
      <c r="J163" s="507">
        <v>124.98333333333335</v>
      </c>
      <c r="K163" s="506">
        <v>118.85</v>
      </c>
      <c r="L163" s="506">
        <v>112.1</v>
      </c>
      <c r="M163" s="506">
        <v>82.316609999999997</v>
      </c>
    </row>
    <row r="164" spans="1:13">
      <c r="A164" s="254">
        <v>154</v>
      </c>
      <c r="B164" s="509" t="s">
        <v>359</v>
      </c>
      <c r="C164" s="506">
        <v>208.95</v>
      </c>
      <c r="D164" s="507">
        <v>207.21666666666667</v>
      </c>
      <c r="E164" s="507">
        <v>201.73333333333335</v>
      </c>
      <c r="F164" s="507">
        <v>194.51666666666668</v>
      </c>
      <c r="G164" s="507">
        <v>189.03333333333336</v>
      </c>
      <c r="H164" s="507">
        <v>214.43333333333334</v>
      </c>
      <c r="I164" s="507">
        <v>219.91666666666663</v>
      </c>
      <c r="J164" s="507">
        <v>227.13333333333333</v>
      </c>
      <c r="K164" s="506">
        <v>212.7</v>
      </c>
      <c r="L164" s="506">
        <v>200</v>
      </c>
      <c r="M164" s="506">
        <v>54.481340000000003</v>
      </c>
    </row>
    <row r="165" spans="1:13">
      <c r="A165" s="254">
        <v>155</v>
      </c>
      <c r="B165" s="509" t="s">
        <v>239</v>
      </c>
      <c r="C165" s="506">
        <v>7.25</v>
      </c>
      <c r="D165" s="507">
        <v>7.333333333333333</v>
      </c>
      <c r="E165" s="507">
        <v>7.0666666666666664</v>
      </c>
      <c r="F165" s="507">
        <v>6.8833333333333337</v>
      </c>
      <c r="G165" s="507">
        <v>6.6166666666666671</v>
      </c>
      <c r="H165" s="507">
        <v>7.5166666666666657</v>
      </c>
      <c r="I165" s="507">
        <v>7.7833333333333332</v>
      </c>
      <c r="J165" s="507">
        <v>7.966666666666665</v>
      </c>
      <c r="K165" s="506">
        <v>7.6</v>
      </c>
      <c r="L165" s="506">
        <v>7.15</v>
      </c>
      <c r="M165" s="506">
        <v>63.79242</v>
      </c>
    </row>
    <row r="166" spans="1:13">
      <c r="A166" s="254">
        <v>156</v>
      </c>
      <c r="B166" s="509" t="s">
        <v>240</v>
      </c>
      <c r="C166" s="506">
        <v>57.75</v>
      </c>
      <c r="D166" s="507">
        <v>58.699999999999996</v>
      </c>
      <c r="E166" s="507">
        <v>56.54999999999999</v>
      </c>
      <c r="F166" s="507">
        <v>55.349999999999994</v>
      </c>
      <c r="G166" s="507">
        <v>53.199999999999989</v>
      </c>
      <c r="H166" s="507">
        <v>59.899999999999991</v>
      </c>
      <c r="I166" s="507">
        <v>62.05</v>
      </c>
      <c r="J166" s="507">
        <v>63.249999999999993</v>
      </c>
      <c r="K166" s="506">
        <v>60.85</v>
      </c>
      <c r="L166" s="506">
        <v>57.5</v>
      </c>
      <c r="M166" s="506">
        <v>49.918570000000003</v>
      </c>
    </row>
    <row r="167" spans="1:13">
      <c r="A167" s="254">
        <v>157</v>
      </c>
      <c r="B167" s="509" t="s">
        <v>99</v>
      </c>
      <c r="C167" s="506">
        <v>134.4</v>
      </c>
      <c r="D167" s="507">
        <v>135.48333333333335</v>
      </c>
      <c r="E167" s="507">
        <v>132.66666666666669</v>
      </c>
      <c r="F167" s="507">
        <v>130.93333333333334</v>
      </c>
      <c r="G167" s="507">
        <v>128.11666666666667</v>
      </c>
      <c r="H167" s="507">
        <v>137.2166666666667</v>
      </c>
      <c r="I167" s="507">
        <v>140.03333333333336</v>
      </c>
      <c r="J167" s="507">
        <v>141.76666666666671</v>
      </c>
      <c r="K167" s="506">
        <v>138.30000000000001</v>
      </c>
      <c r="L167" s="506">
        <v>133.75</v>
      </c>
      <c r="M167" s="506">
        <v>140.77259000000001</v>
      </c>
    </row>
    <row r="168" spans="1:13">
      <c r="A168" s="254">
        <v>158</v>
      </c>
      <c r="B168" s="509" t="s">
        <v>360</v>
      </c>
      <c r="C168" s="506">
        <v>278.5</v>
      </c>
      <c r="D168" s="507">
        <v>275.83333333333331</v>
      </c>
      <c r="E168" s="507">
        <v>271.76666666666665</v>
      </c>
      <c r="F168" s="507">
        <v>265.03333333333336</v>
      </c>
      <c r="G168" s="507">
        <v>260.9666666666667</v>
      </c>
      <c r="H168" s="507">
        <v>282.56666666666661</v>
      </c>
      <c r="I168" s="507">
        <v>286.63333333333333</v>
      </c>
      <c r="J168" s="507">
        <v>293.36666666666656</v>
      </c>
      <c r="K168" s="506">
        <v>279.89999999999998</v>
      </c>
      <c r="L168" s="506">
        <v>269.10000000000002</v>
      </c>
      <c r="M168" s="506">
        <v>0.73914999999999997</v>
      </c>
    </row>
    <row r="169" spans="1:13">
      <c r="A169" s="254">
        <v>159</v>
      </c>
      <c r="B169" s="509" t="s">
        <v>361</v>
      </c>
      <c r="C169" s="506">
        <v>227.15</v>
      </c>
      <c r="D169" s="507">
        <v>228.46666666666667</v>
      </c>
      <c r="E169" s="507">
        <v>223.43333333333334</v>
      </c>
      <c r="F169" s="507">
        <v>219.71666666666667</v>
      </c>
      <c r="G169" s="507">
        <v>214.68333333333334</v>
      </c>
      <c r="H169" s="507">
        <v>232.18333333333334</v>
      </c>
      <c r="I169" s="507">
        <v>237.2166666666667</v>
      </c>
      <c r="J169" s="507">
        <v>240.93333333333334</v>
      </c>
      <c r="K169" s="506">
        <v>233.5</v>
      </c>
      <c r="L169" s="506">
        <v>224.75</v>
      </c>
      <c r="M169" s="506">
        <v>1.1979</v>
      </c>
    </row>
    <row r="170" spans="1:13">
      <c r="A170" s="254">
        <v>160</v>
      </c>
      <c r="B170" s="509" t="s">
        <v>744</v>
      </c>
      <c r="C170" s="506">
        <v>4311.3500000000004</v>
      </c>
      <c r="D170" s="507">
        <v>4300.2833333333338</v>
      </c>
      <c r="E170" s="507">
        <v>4256.7166666666672</v>
      </c>
      <c r="F170" s="507">
        <v>4202.083333333333</v>
      </c>
      <c r="G170" s="507">
        <v>4158.5166666666664</v>
      </c>
      <c r="H170" s="507">
        <v>4354.9166666666679</v>
      </c>
      <c r="I170" s="507">
        <v>4398.4833333333354</v>
      </c>
      <c r="J170" s="507">
        <v>4453.1166666666686</v>
      </c>
      <c r="K170" s="506">
        <v>4343.8500000000004</v>
      </c>
      <c r="L170" s="506">
        <v>4245.6499999999996</v>
      </c>
      <c r="M170" s="506">
        <v>0.44329000000000002</v>
      </c>
    </row>
    <row r="171" spans="1:13">
      <c r="A171" s="254">
        <v>161</v>
      </c>
      <c r="B171" s="509" t="s">
        <v>102</v>
      </c>
      <c r="C171" s="506">
        <v>25.55</v>
      </c>
      <c r="D171" s="507">
        <v>25.45</v>
      </c>
      <c r="E171" s="507">
        <v>25.099999999999998</v>
      </c>
      <c r="F171" s="507">
        <v>24.65</v>
      </c>
      <c r="G171" s="507">
        <v>24.299999999999997</v>
      </c>
      <c r="H171" s="507">
        <v>25.9</v>
      </c>
      <c r="I171" s="507">
        <v>26.25</v>
      </c>
      <c r="J171" s="507">
        <v>26.7</v>
      </c>
      <c r="K171" s="506">
        <v>25.8</v>
      </c>
      <c r="L171" s="506">
        <v>25</v>
      </c>
      <c r="M171" s="506">
        <v>194.89266000000001</v>
      </c>
    </row>
    <row r="172" spans="1:13">
      <c r="A172" s="254">
        <v>162</v>
      </c>
      <c r="B172" s="509" t="s">
        <v>362</v>
      </c>
      <c r="C172" s="506">
        <v>2384.35</v>
      </c>
      <c r="D172" s="507">
        <v>2389.0333333333333</v>
      </c>
      <c r="E172" s="507">
        <v>2359.8166666666666</v>
      </c>
      <c r="F172" s="507">
        <v>2335.2833333333333</v>
      </c>
      <c r="G172" s="507">
        <v>2306.0666666666666</v>
      </c>
      <c r="H172" s="507">
        <v>2413.5666666666666</v>
      </c>
      <c r="I172" s="507">
        <v>2442.7833333333328</v>
      </c>
      <c r="J172" s="507">
        <v>2467.3166666666666</v>
      </c>
      <c r="K172" s="506">
        <v>2418.25</v>
      </c>
      <c r="L172" s="506">
        <v>2364.5</v>
      </c>
      <c r="M172" s="506">
        <v>0.10639</v>
      </c>
    </row>
    <row r="173" spans="1:13">
      <c r="A173" s="254">
        <v>163</v>
      </c>
      <c r="B173" s="509" t="s">
        <v>745</v>
      </c>
      <c r="C173" s="506">
        <v>198.75</v>
      </c>
      <c r="D173" s="507">
        <v>197.20000000000002</v>
      </c>
      <c r="E173" s="507">
        <v>192.95000000000005</v>
      </c>
      <c r="F173" s="507">
        <v>187.15000000000003</v>
      </c>
      <c r="G173" s="507">
        <v>182.90000000000006</v>
      </c>
      <c r="H173" s="507">
        <v>203.00000000000003</v>
      </c>
      <c r="I173" s="507">
        <v>207.24999999999997</v>
      </c>
      <c r="J173" s="507">
        <v>213.05</v>
      </c>
      <c r="K173" s="506">
        <v>201.45</v>
      </c>
      <c r="L173" s="506">
        <v>191.4</v>
      </c>
      <c r="M173" s="506">
        <v>4.41256</v>
      </c>
    </row>
    <row r="174" spans="1:13">
      <c r="A174" s="254">
        <v>164</v>
      </c>
      <c r="B174" s="509" t="s">
        <v>363</v>
      </c>
      <c r="C174" s="506">
        <v>2409.5500000000002</v>
      </c>
      <c r="D174" s="507">
        <v>2393.2833333333333</v>
      </c>
      <c r="E174" s="507">
        <v>2356.5666666666666</v>
      </c>
      <c r="F174" s="507">
        <v>2303.5833333333335</v>
      </c>
      <c r="G174" s="507">
        <v>2266.8666666666668</v>
      </c>
      <c r="H174" s="507">
        <v>2446.2666666666664</v>
      </c>
      <c r="I174" s="507">
        <v>2482.9833333333327</v>
      </c>
      <c r="J174" s="507">
        <v>2535.9666666666662</v>
      </c>
      <c r="K174" s="506">
        <v>2430</v>
      </c>
      <c r="L174" s="506">
        <v>2340.3000000000002</v>
      </c>
      <c r="M174" s="506">
        <v>0.15906999999999999</v>
      </c>
    </row>
    <row r="175" spans="1:13">
      <c r="A175" s="254">
        <v>165</v>
      </c>
      <c r="B175" s="509" t="s">
        <v>241</v>
      </c>
      <c r="C175" s="506">
        <v>215.6</v>
      </c>
      <c r="D175" s="507">
        <v>216.9</v>
      </c>
      <c r="E175" s="507">
        <v>212.8</v>
      </c>
      <c r="F175" s="507">
        <v>210</v>
      </c>
      <c r="G175" s="507">
        <v>205.9</v>
      </c>
      <c r="H175" s="507">
        <v>219.70000000000002</v>
      </c>
      <c r="I175" s="507">
        <v>223.79999999999998</v>
      </c>
      <c r="J175" s="507">
        <v>226.60000000000002</v>
      </c>
      <c r="K175" s="506">
        <v>221</v>
      </c>
      <c r="L175" s="506">
        <v>214.1</v>
      </c>
      <c r="M175" s="506">
        <v>6.9023899999999996</v>
      </c>
    </row>
    <row r="176" spans="1:13">
      <c r="A176" s="254">
        <v>166</v>
      </c>
      <c r="B176" s="509" t="s">
        <v>364</v>
      </c>
      <c r="C176" s="506">
        <v>5528</v>
      </c>
      <c r="D176" s="507">
        <v>5505.05</v>
      </c>
      <c r="E176" s="507">
        <v>5460.1</v>
      </c>
      <c r="F176" s="507">
        <v>5392.2</v>
      </c>
      <c r="G176" s="507">
        <v>5347.25</v>
      </c>
      <c r="H176" s="507">
        <v>5572.9500000000007</v>
      </c>
      <c r="I176" s="507">
        <v>5617.9</v>
      </c>
      <c r="J176" s="507">
        <v>5685.8000000000011</v>
      </c>
      <c r="K176" s="506">
        <v>5550</v>
      </c>
      <c r="L176" s="506">
        <v>5437.15</v>
      </c>
      <c r="M176" s="506">
        <v>8.2799999999999999E-2</v>
      </c>
    </row>
    <row r="177" spans="1:13">
      <c r="A177" s="254">
        <v>167</v>
      </c>
      <c r="B177" s="509" t="s">
        <v>365</v>
      </c>
      <c r="C177" s="506">
        <v>1418.25</v>
      </c>
      <c r="D177" s="507">
        <v>1423.4166666666667</v>
      </c>
      <c r="E177" s="507">
        <v>1404.8333333333335</v>
      </c>
      <c r="F177" s="507">
        <v>1391.4166666666667</v>
      </c>
      <c r="G177" s="507">
        <v>1372.8333333333335</v>
      </c>
      <c r="H177" s="507">
        <v>1436.8333333333335</v>
      </c>
      <c r="I177" s="507">
        <v>1455.416666666667</v>
      </c>
      <c r="J177" s="507">
        <v>1468.8333333333335</v>
      </c>
      <c r="K177" s="506">
        <v>1442</v>
      </c>
      <c r="L177" s="506">
        <v>1410</v>
      </c>
      <c r="M177" s="506">
        <v>0.17466999999999999</v>
      </c>
    </row>
    <row r="178" spans="1:13">
      <c r="A178" s="254">
        <v>168</v>
      </c>
      <c r="B178" s="509" t="s">
        <v>100</v>
      </c>
      <c r="C178" s="506">
        <v>465.65</v>
      </c>
      <c r="D178" s="507">
        <v>465.4666666666667</v>
      </c>
      <c r="E178" s="507">
        <v>460.93333333333339</v>
      </c>
      <c r="F178" s="507">
        <v>456.2166666666667</v>
      </c>
      <c r="G178" s="507">
        <v>451.68333333333339</v>
      </c>
      <c r="H178" s="507">
        <v>470.18333333333339</v>
      </c>
      <c r="I178" s="507">
        <v>474.7166666666667</v>
      </c>
      <c r="J178" s="507">
        <v>479.43333333333339</v>
      </c>
      <c r="K178" s="506">
        <v>470</v>
      </c>
      <c r="L178" s="506">
        <v>460.75</v>
      </c>
      <c r="M178" s="506">
        <v>10.281079999999999</v>
      </c>
    </row>
    <row r="179" spans="1:13">
      <c r="A179" s="254">
        <v>169</v>
      </c>
      <c r="B179" s="509" t="s">
        <v>366</v>
      </c>
      <c r="C179" s="506">
        <v>895.95</v>
      </c>
      <c r="D179" s="507">
        <v>903.1</v>
      </c>
      <c r="E179" s="507">
        <v>875.2</v>
      </c>
      <c r="F179" s="507">
        <v>854.45</v>
      </c>
      <c r="G179" s="507">
        <v>826.55000000000007</v>
      </c>
      <c r="H179" s="507">
        <v>923.85</v>
      </c>
      <c r="I179" s="507">
        <v>951.74999999999989</v>
      </c>
      <c r="J179" s="507">
        <v>972.5</v>
      </c>
      <c r="K179" s="506">
        <v>931</v>
      </c>
      <c r="L179" s="506">
        <v>882.35</v>
      </c>
      <c r="M179" s="506">
        <v>1.83264</v>
      </c>
    </row>
    <row r="180" spans="1:13">
      <c r="A180" s="254">
        <v>170</v>
      </c>
      <c r="B180" s="509" t="s">
        <v>242</v>
      </c>
      <c r="C180" s="506">
        <v>490.75</v>
      </c>
      <c r="D180" s="507">
        <v>492.88333333333338</v>
      </c>
      <c r="E180" s="507">
        <v>487.86666666666679</v>
      </c>
      <c r="F180" s="507">
        <v>484.98333333333341</v>
      </c>
      <c r="G180" s="507">
        <v>479.96666666666681</v>
      </c>
      <c r="H180" s="507">
        <v>495.76666666666677</v>
      </c>
      <c r="I180" s="507">
        <v>500.7833333333333</v>
      </c>
      <c r="J180" s="507">
        <v>503.66666666666674</v>
      </c>
      <c r="K180" s="506">
        <v>497.9</v>
      </c>
      <c r="L180" s="506">
        <v>490</v>
      </c>
      <c r="M180" s="506">
        <v>0.64422000000000001</v>
      </c>
    </row>
    <row r="181" spans="1:13">
      <c r="A181" s="254">
        <v>171</v>
      </c>
      <c r="B181" s="509" t="s">
        <v>103</v>
      </c>
      <c r="C181" s="506">
        <v>690.25</v>
      </c>
      <c r="D181" s="507">
        <v>694.70000000000016</v>
      </c>
      <c r="E181" s="507">
        <v>685.25000000000034</v>
      </c>
      <c r="F181" s="507">
        <v>680.25000000000023</v>
      </c>
      <c r="G181" s="507">
        <v>670.80000000000041</v>
      </c>
      <c r="H181" s="507">
        <v>699.70000000000027</v>
      </c>
      <c r="I181" s="507">
        <v>709.15000000000009</v>
      </c>
      <c r="J181" s="507">
        <v>714.1500000000002</v>
      </c>
      <c r="K181" s="506">
        <v>704.15</v>
      </c>
      <c r="L181" s="506">
        <v>689.7</v>
      </c>
      <c r="M181" s="506">
        <v>11.869109999999999</v>
      </c>
    </row>
    <row r="182" spans="1:13">
      <c r="A182" s="254">
        <v>172</v>
      </c>
      <c r="B182" s="509" t="s">
        <v>243</v>
      </c>
      <c r="C182" s="506">
        <v>520.29999999999995</v>
      </c>
      <c r="D182" s="507">
        <v>519.93333333333328</v>
      </c>
      <c r="E182" s="507">
        <v>516.86666666666656</v>
      </c>
      <c r="F182" s="507">
        <v>513.43333333333328</v>
      </c>
      <c r="G182" s="507">
        <v>510.36666666666656</v>
      </c>
      <c r="H182" s="507">
        <v>523.36666666666656</v>
      </c>
      <c r="I182" s="507">
        <v>526.43333333333339</v>
      </c>
      <c r="J182" s="507">
        <v>529.86666666666656</v>
      </c>
      <c r="K182" s="506">
        <v>523</v>
      </c>
      <c r="L182" s="506">
        <v>516.5</v>
      </c>
      <c r="M182" s="506">
        <v>1.5643100000000001</v>
      </c>
    </row>
    <row r="183" spans="1:13">
      <c r="A183" s="254">
        <v>173</v>
      </c>
      <c r="B183" s="509" t="s">
        <v>244</v>
      </c>
      <c r="C183" s="506">
        <v>1439.8</v>
      </c>
      <c r="D183" s="507">
        <v>1430.2333333333336</v>
      </c>
      <c r="E183" s="507">
        <v>1411.4666666666672</v>
      </c>
      <c r="F183" s="507">
        <v>1383.1333333333337</v>
      </c>
      <c r="G183" s="507">
        <v>1364.3666666666672</v>
      </c>
      <c r="H183" s="507">
        <v>1458.5666666666671</v>
      </c>
      <c r="I183" s="507">
        <v>1477.3333333333335</v>
      </c>
      <c r="J183" s="507">
        <v>1505.666666666667</v>
      </c>
      <c r="K183" s="506">
        <v>1449</v>
      </c>
      <c r="L183" s="506">
        <v>1401.9</v>
      </c>
      <c r="M183" s="506">
        <v>17.971170000000001</v>
      </c>
    </row>
    <row r="184" spans="1:13">
      <c r="A184" s="254">
        <v>174</v>
      </c>
      <c r="B184" s="509" t="s">
        <v>367</v>
      </c>
      <c r="C184" s="506">
        <v>317</v>
      </c>
      <c r="D184" s="507">
        <v>315.34999999999997</v>
      </c>
      <c r="E184" s="507">
        <v>311.69999999999993</v>
      </c>
      <c r="F184" s="507">
        <v>306.39999999999998</v>
      </c>
      <c r="G184" s="507">
        <v>302.74999999999994</v>
      </c>
      <c r="H184" s="507">
        <v>320.64999999999992</v>
      </c>
      <c r="I184" s="507">
        <v>324.2999999999999</v>
      </c>
      <c r="J184" s="507">
        <v>329.59999999999991</v>
      </c>
      <c r="K184" s="506">
        <v>319</v>
      </c>
      <c r="L184" s="506">
        <v>310.05</v>
      </c>
      <c r="M184" s="506">
        <v>30.560649999999999</v>
      </c>
    </row>
    <row r="185" spans="1:13">
      <c r="A185" s="254">
        <v>175</v>
      </c>
      <c r="B185" s="509" t="s">
        <v>245</v>
      </c>
      <c r="C185" s="506">
        <v>506.05</v>
      </c>
      <c r="D185" s="507">
        <v>508.41666666666669</v>
      </c>
      <c r="E185" s="507">
        <v>498.63333333333333</v>
      </c>
      <c r="F185" s="507">
        <v>491.21666666666664</v>
      </c>
      <c r="G185" s="507">
        <v>481.43333333333328</v>
      </c>
      <c r="H185" s="507">
        <v>515.83333333333337</v>
      </c>
      <c r="I185" s="507">
        <v>525.61666666666679</v>
      </c>
      <c r="J185" s="507">
        <v>533.03333333333342</v>
      </c>
      <c r="K185" s="506">
        <v>518.20000000000005</v>
      </c>
      <c r="L185" s="506">
        <v>501</v>
      </c>
      <c r="M185" s="506">
        <v>17.305350000000001</v>
      </c>
    </row>
    <row r="186" spans="1:13">
      <c r="A186" s="254">
        <v>176</v>
      </c>
      <c r="B186" s="509" t="s">
        <v>104</v>
      </c>
      <c r="C186" s="506">
        <v>1411.25</v>
      </c>
      <c r="D186" s="507">
        <v>1409.2</v>
      </c>
      <c r="E186" s="507">
        <v>1395.9</v>
      </c>
      <c r="F186" s="507">
        <v>1380.55</v>
      </c>
      <c r="G186" s="507">
        <v>1367.25</v>
      </c>
      <c r="H186" s="507">
        <v>1424.5500000000002</v>
      </c>
      <c r="I186" s="507">
        <v>1437.85</v>
      </c>
      <c r="J186" s="507">
        <v>1453.2000000000003</v>
      </c>
      <c r="K186" s="506">
        <v>1422.5</v>
      </c>
      <c r="L186" s="506">
        <v>1393.85</v>
      </c>
      <c r="M186" s="506">
        <v>10.040010000000001</v>
      </c>
    </row>
    <row r="187" spans="1:13">
      <c r="A187" s="254">
        <v>177</v>
      </c>
      <c r="B187" s="509" t="s">
        <v>368</v>
      </c>
      <c r="C187" s="506">
        <v>319.55</v>
      </c>
      <c r="D187" s="507">
        <v>315.51666666666665</v>
      </c>
      <c r="E187" s="507">
        <v>306.23333333333329</v>
      </c>
      <c r="F187" s="507">
        <v>292.91666666666663</v>
      </c>
      <c r="G187" s="507">
        <v>283.63333333333327</v>
      </c>
      <c r="H187" s="507">
        <v>328.83333333333331</v>
      </c>
      <c r="I187" s="507">
        <v>338.11666666666662</v>
      </c>
      <c r="J187" s="507">
        <v>351.43333333333334</v>
      </c>
      <c r="K187" s="506">
        <v>324.8</v>
      </c>
      <c r="L187" s="506">
        <v>302.2</v>
      </c>
      <c r="M187" s="506">
        <v>3.1278800000000002</v>
      </c>
    </row>
    <row r="188" spans="1:13">
      <c r="A188" s="254">
        <v>178</v>
      </c>
      <c r="B188" s="509" t="s">
        <v>369</v>
      </c>
      <c r="C188" s="506">
        <v>133.55000000000001</v>
      </c>
      <c r="D188" s="507">
        <v>134.85</v>
      </c>
      <c r="E188" s="507">
        <v>131.69999999999999</v>
      </c>
      <c r="F188" s="507">
        <v>129.85</v>
      </c>
      <c r="G188" s="507">
        <v>126.69999999999999</v>
      </c>
      <c r="H188" s="507">
        <v>136.69999999999999</v>
      </c>
      <c r="I188" s="507">
        <v>139.85000000000002</v>
      </c>
      <c r="J188" s="507">
        <v>141.69999999999999</v>
      </c>
      <c r="K188" s="506">
        <v>138</v>
      </c>
      <c r="L188" s="506">
        <v>133</v>
      </c>
      <c r="M188" s="506">
        <v>8.2808200000000003</v>
      </c>
    </row>
    <row r="189" spans="1:13">
      <c r="A189" s="254">
        <v>179</v>
      </c>
      <c r="B189" s="509" t="s">
        <v>370</v>
      </c>
      <c r="C189" s="506">
        <v>914.65</v>
      </c>
      <c r="D189" s="507">
        <v>907.71666666666658</v>
      </c>
      <c r="E189" s="507">
        <v>896.48333333333312</v>
      </c>
      <c r="F189" s="507">
        <v>878.31666666666649</v>
      </c>
      <c r="G189" s="507">
        <v>867.08333333333303</v>
      </c>
      <c r="H189" s="507">
        <v>925.88333333333321</v>
      </c>
      <c r="I189" s="507">
        <v>937.11666666666656</v>
      </c>
      <c r="J189" s="507">
        <v>955.2833333333333</v>
      </c>
      <c r="K189" s="506">
        <v>918.95</v>
      </c>
      <c r="L189" s="506">
        <v>889.55</v>
      </c>
      <c r="M189" s="506">
        <v>0.49414999999999998</v>
      </c>
    </row>
    <row r="190" spans="1:13">
      <c r="A190" s="254">
        <v>180</v>
      </c>
      <c r="B190" s="509" t="s">
        <v>371</v>
      </c>
      <c r="C190" s="506">
        <v>348.05</v>
      </c>
      <c r="D190" s="507">
        <v>350.16666666666669</v>
      </c>
      <c r="E190" s="507">
        <v>344.63333333333338</v>
      </c>
      <c r="F190" s="507">
        <v>341.2166666666667</v>
      </c>
      <c r="G190" s="507">
        <v>335.68333333333339</v>
      </c>
      <c r="H190" s="507">
        <v>353.58333333333337</v>
      </c>
      <c r="I190" s="507">
        <v>359.11666666666667</v>
      </c>
      <c r="J190" s="507">
        <v>362.53333333333336</v>
      </c>
      <c r="K190" s="506">
        <v>355.7</v>
      </c>
      <c r="L190" s="506">
        <v>346.75</v>
      </c>
      <c r="M190" s="506">
        <v>0.79964999999999997</v>
      </c>
    </row>
    <row r="191" spans="1:13">
      <c r="A191" s="254">
        <v>181</v>
      </c>
      <c r="B191" s="509" t="s">
        <v>743</v>
      </c>
      <c r="C191" s="506">
        <v>137.25</v>
      </c>
      <c r="D191" s="507">
        <v>136.9</v>
      </c>
      <c r="E191" s="507">
        <v>134.80000000000001</v>
      </c>
      <c r="F191" s="507">
        <v>132.35</v>
      </c>
      <c r="G191" s="507">
        <v>130.25</v>
      </c>
      <c r="H191" s="507">
        <v>139.35000000000002</v>
      </c>
      <c r="I191" s="507">
        <v>141.44999999999999</v>
      </c>
      <c r="J191" s="507">
        <v>143.90000000000003</v>
      </c>
      <c r="K191" s="506">
        <v>139</v>
      </c>
      <c r="L191" s="506">
        <v>134.44999999999999</v>
      </c>
      <c r="M191" s="506">
        <v>1.8846099999999999</v>
      </c>
    </row>
    <row r="192" spans="1:13">
      <c r="A192" s="254">
        <v>182</v>
      </c>
      <c r="B192" s="509" t="s">
        <v>773</v>
      </c>
      <c r="C192" s="506">
        <v>587.45000000000005</v>
      </c>
      <c r="D192" s="507">
        <v>589.9666666666667</v>
      </c>
      <c r="E192" s="507">
        <v>577.98333333333335</v>
      </c>
      <c r="F192" s="507">
        <v>568.51666666666665</v>
      </c>
      <c r="G192" s="507">
        <v>556.5333333333333</v>
      </c>
      <c r="H192" s="507">
        <v>599.43333333333339</v>
      </c>
      <c r="I192" s="507">
        <v>611.41666666666674</v>
      </c>
      <c r="J192" s="507">
        <v>620.88333333333344</v>
      </c>
      <c r="K192" s="506">
        <v>601.95000000000005</v>
      </c>
      <c r="L192" s="506">
        <v>580.5</v>
      </c>
      <c r="M192" s="506">
        <v>0.19397</v>
      </c>
    </row>
    <row r="193" spans="1:13">
      <c r="A193" s="254">
        <v>183</v>
      </c>
      <c r="B193" s="509" t="s">
        <v>372</v>
      </c>
      <c r="C193" s="506">
        <v>511.1</v>
      </c>
      <c r="D193" s="507">
        <v>513.5333333333333</v>
      </c>
      <c r="E193" s="507">
        <v>506.06666666666661</v>
      </c>
      <c r="F193" s="507">
        <v>501.0333333333333</v>
      </c>
      <c r="G193" s="507">
        <v>493.56666666666661</v>
      </c>
      <c r="H193" s="507">
        <v>518.56666666666661</v>
      </c>
      <c r="I193" s="507">
        <v>526.0333333333333</v>
      </c>
      <c r="J193" s="507">
        <v>531.06666666666661</v>
      </c>
      <c r="K193" s="506">
        <v>521</v>
      </c>
      <c r="L193" s="506">
        <v>508.5</v>
      </c>
      <c r="M193" s="506">
        <v>8.1032899999999994</v>
      </c>
    </row>
    <row r="194" spans="1:13">
      <c r="A194" s="254">
        <v>184</v>
      </c>
      <c r="B194" s="509" t="s">
        <v>373</v>
      </c>
      <c r="C194" s="506">
        <v>58.25</v>
      </c>
      <c r="D194" s="507">
        <v>58.116666666666667</v>
      </c>
      <c r="E194" s="507">
        <v>57.383333333333333</v>
      </c>
      <c r="F194" s="507">
        <v>56.516666666666666</v>
      </c>
      <c r="G194" s="507">
        <v>55.783333333333331</v>
      </c>
      <c r="H194" s="507">
        <v>58.983333333333334</v>
      </c>
      <c r="I194" s="507">
        <v>59.716666666666669</v>
      </c>
      <c r="J194" s="507">
        <v>60.583333333333336</v>
      </c>
      <c r="K194" s="506">
        <v>58.85</v>
      </c>
      <c r="L194" s="506">
        <v>57.25</v>
      </c>
      <c r="M194" s="506">
        <v>8.1118799999999993</v>
      </c>
    </row>
    <row r="195" spans="1:13">
      <c r="A195" s="254">
        <v>185</v>
      </c>
      <c r="B195" s="509" t="s">
        <v>374</v>
      </c>
      <c r="C195" s="506">
        <v>299.14999999999998</v>
      </c>
      <c r="D195" s="507">
        <v>301.21666666666664</v>
      </c>
      <c r="E195" s="507">
        <v>294.93333333333328</v>
      </c>
      <c r="F195" s="507">
        <v>290.71666666666664</v>
      </c>
      <c r="G195" s="507">
        <v>284.43333333333328</v>
      </c>
      <c r="H195" s="507">
        <v>305.43333333333328</v>
      </c>
      <c r="I195" s="507">
        <v>311.7166666666667</v>
      </c>
      <c r="J195" s="507">
        <v>315.93333333333328</v>
      </c>
      <c r="K195" s="506">
        <v>307.5</v>
      </c>
      <c r="L195" s="506">
        <v>297</v>
      </c>
      <c r="M195" s="506">
        <v>8.4999400000000005</v>
      </c>
    </row>
    <row r="196" spans="1:13">
      <c r="A196" s="254">
        <v>186</v>
      </c>
      <c r="B196" s="509" t="s">
        <v>375</v>
      </c>
      <c r="C196" s="506">
        <v>101.6</v>
      </c>
      <c r="D196" s="507">
        <v>101.66666666666667</v>
      </c>
      <c r="E196" s="507">
        <v>99.483333333333348</v>
      </c>
      <c r="F196" s="507">
        <v>97.366666666666674</v>
      </c>
      <c r="G196" s="507">
        <v>95.183333333333351</v>
      </c>
      <c r="H196" s="507">
        <v>103.78333333333335</v>
      </c>
      <c r="I196" s="507">
        <v>105.96666666666665</v>
      </c>
      <c r="J196" s="507">
        <v>108.08333333333334</v>
      </c>
      <c r="K196" s="506">
        <v>103.85</v>
      </c>
      <c r="L196" s="506">
        <v>99.55</v>
      </c>
      <c r="M196" s="506">
        <v>4.3415699999999999</v>
      </c>
    </row>
    <row r="197" spans="1:13">
      <c r="A197" s="254">
        <v>187</v>
      </c>
      <c r="B197" s="509" t="s">
        <v>376</v>
      </c>
      <c r="C197" s="506">
        <v>87.2</v>
      </c>
      <c r="D197" s="507">
        <v>87.383333333333326</v>
      </c>
      <c r="E197" s="507">
        <v>86.066666666666649</v>
      </c>
      <c r="F197" s="507">
        <v>84.933333333333323</v>
      </c>
      <c r="G197" s="507">
        <v>83.616666666666646</v>
      </c>
      <c r="H197" s="507">
        <v>88.516666666666652</v>
      </c>
      <c r="I197" s="507">
        <v>89.833333333333314</v>
      </c>
      <c r="J197" s="507">
        <v>90.966666666666654</v>
      </c>
      <c r="K197" s="506">
        <v>88.7</v>
      </c>
      <c r="L197" s="506">
        <v>86.25</v>
      </c>
      <c r="M197" s="506">
        <v>11.06068</v>
      </c>
    </row>
    <row r="198" spans="1:13">
      <c r="A198" s="254">
        <v>188</v>
      </c>
      <c r="B198" s="509" t="s">
        <v>246</v>
      </c>
      <c r="C198" s="506">
        <v>259.89999999999998</v>
      </c>
      <c r="D198" s="507">
        <v>259.56666666666666</v>
      </c>
      <c r="E198" s="507">
        <v>257.73333333333335</v>
      </c>
      <c r="F198" s="507">
        <v>255.56666666666666</v>
      </c>
      <c r="G198" s="507">
        <v>253.73333333333335</v>
      </c>
      <c r="H198" s="507">
        <v>261.73333333333335</v>
      </c>
      <c r="I198" s="507">
        <v>263.56666666666672</v>
      </c>
      <c r="J198" s="507">
        <v>265.73333333333335</v>
      </c>
      <c r="K198" s="506">
        <v>261.39999999999998</v>
      </c>
      <c r="L198" s="506">
        <v>257.39999999999998</v>
      </c>
      <c r="M198" s="506">
        <v>19.724360000000001</v>
      </c>
    </row>
    <row r="199" spans="1:13">
      <c r="A199" s="254">
        <v>189</v>
      </c>
      <c r="B199" s="509" t="s">
        <v>377</v>
      </c>
      <c r="C199" s="506">
        <v>760.35</v>
      </c>
      <c r="D199" s="507">
        <v>751.5333333333333</v>
      </c>
      <c r="E199" s="507">
        <v>738.91666666666663</v>
      </c>
      <c r="F199" s="507">
        <v>717.48333333333335</v>
      </c>
      <c r="G199" s="507">
        <v>704.86666666666667</v>
      </c>
      <c r="H199" s="507">
        <v>772.96666666666658</v>
      </c>
      <c r="I199" s="507">
        <v>785.58333333333337</v>
      </c>
      <c r="J199" s="507">
        <v>807.01666666666654</v>
      </c>
      <c r="K199" s="506">
        <v>764.15</v>
      </c>
      <c r="L199" s="506">
        <v>730.1</v>
      </c>
      <c r="M199" s="506">
        <v>0.21013999999999999</v>
      </c>
    </row>
    <row r="200" spans="1:13">
      <c r="A200" s="254">
        <v>190</v>
      </c>
      <c r="B200" s="509" t="s">
        <v>247</v>
      </c>
      <c r="C200" s="506">
        <v>1600.35</v>
      </c>
      <c r="D200" s="507">
        <v>1607.45</v>
      </c>
      <c r="E200" s="507">
        <v>1560.9</v>
      </c>
      <c r="F200" s="507">
        <v>1521.45</v>
      </c>
      <c r="G200" s="507">
        <v>1474.9</v>
      </c>
      <c r="H200" s="507">
        <v>1646.9</v>
      </c>
      <c r="I200" s="507">
        <v>1693.4499999999998</v>
      </c>
      <c r="J200" s="507">
        <v>1732.9</v>
      </c>
      <c r="K200" s="506">
        <v>1654</v>
      </c>
      <c r="L200" s="506">
        <v>1568</v>
      </c>
      <c r="M200" s="506">
        <v>6.5555199999999996</v>
      </c>
    </row>
    <row r="201" spans="1:13">
      <c r="A201" s="254">
        <v>191</v>
      </c>
      <c r="B201" s="509" t="s">
        <v>107</v>
      </c>
      <c r="C201" s="506">
        <v>980.85</v>
      </c>
      <c r="D201" s="507">
        <v>981.85</v>
      </c>
      <c r="E201" s="507">
        <v>970.80000000000007</v>
      </c>
      <c r="F201" s="507">
        <v>960.75</v>
      </c>
      <c r="G201" s="507">
        <v>949.7</v>
      </c>
      <c r="H201" s="507">
        <v>991.90000000000009</v>
      </c>
      <c r="I201" s="507">
        <v>1002.95</v>
      </c>
      <c r="J201" s="507">
        <v>1013.0000000000001</v>
      </c>
      <c r="K201" s="506">
        <v>992.9</v>
      </c>
      <c r="L201" s="506">
        <v>971.8</v>
      </c>
      <c r="M201" s="506">
        <v>51.58305</v>
      </c>
    </row>
    <row r="202" spans="1:13">
      <c r="A202" s="254">
        <v>192</v>
      </c>
      <c r="B202" s="509" t="s">
        <v>248</v>
      </c>
      <c r="C202" s="506">
        <v>2896.4</v>
      </c>
      <c r="D202" s="507">
        <v>2905.4666666666667</v>
      </c>
      <c r="E202" s="507">
        <v>2870.9333333333334</v>
      </c>
      <c r="F202" s="507">
        <v>2845.4666666666667</v>
      </c>
      <c r="G202" s="507">
        <v>2810.9333333333334</v>
      </c>
      <c r="H202" s="507">
        <v>2930.9333333333334</v>
      </c>
      <c r="I202" s="507">
        <v>2965.4666666666672</v>
      </c>
      <c r="J202" s="507">
        <v>2990.9333333333334</v>
      </c>
      <c r="K202" s="506">
        <v>2940</v>
      </c>
      <c r="L202" s="506">
        <v>2880</v>
      </c>
      <c r="M202" s="506">
        <v>1.80653</v>
      </c>
    </row>
    <row r="203" spans="1:13">
      <c r="A203" s="254">
        <v>193</v>
      </c>
      <c r="B203" s="509" t="s">
        <v>109</v>
      </c>
      <c r="C203" s="506">
        <v>1500.15</v>
      </c>
      <c r="D203" s="507">
        <v>1492.2333333333336</v>
      </c>
      <c r="E203" s="507">
        <v>1477.0166666666671</v>
      </c>
      <c r="F203" s="507">
        <v>1453.8833333333334</v>
      </c>
      <c r="G203" s="507">
        <v>1438.666666666667</v>
      </c>
      <c r="H203" s="507">
        <v>1515.3666666666672</v>
      </c>
      <c r="I203" s="507">
        <v>1530.5833333333335</v>
      </c>
      <c r="J203" s="507">
        <v>1553.7166666666674</v>
      </c>
      <c r="K203" s="506">
        <v>1507.45</v>
      </c>
      <c r="L203" s="506">
        <v>1469.1</v>
      </c>
      <c r="M203" s="506">
        <v>98.807140000000004</v>
      </c>
    </row>
    <row r="204" spans="1:13">
      <c r="A204" s="254">
        <v>194</v>
      </c>
      <c r="B204" s="509" t="s">
        <v>249</v>
      </c>
      <c r="C204" s="506">
        <v>683.55</v>
      </c>
      <c r="D204" s="507">
        <v>684.55000000000007</v>
      </c>
      <c r="E204" s="507">
        <v>679.65000000000009</v>
      </c>
      <c r="F204" s="507">
        <v>675.75</v>
      </c>
      <c r="G204" s="507">
        <v>670.85</v>
      </c>
      <c r="H204" s="507">
        <v>688.45000000000016</v>
      </c>
      <c r="I204" s="507">
        <v>693.35</v>
      </c>
      <c r="J204" s="507">
        <v>697.25000000000023</v>
      </c>
      <c r="K204" s="506">
        <v>689.45</v>
      </c>
      <c r="L204" s="506">
        <v>680.65</v>
      </c>
      <c r="M204" s="506">
        <v>22.073650000000001</v>
      </c>
    </row>
    <row r="205" spans="1:13">
      <c r="A205" s="254">
        <v>195</v>
      </c>
      <c r="B205" s="509" t="s">
        <v>382</v>
      </c>
      <c r="C205" s="506">
        <v>27.4</v>
      </c>
      <c r="D205" s="507">
        <v>27.3</v>
      </c>
      <c r="E205" s="507">
        <v>26.8</v>
      </c>
      <c r="F205" s="507">
        <v>26.2</v>
      </c>
      <c r="G205" s="507">
        <v>25.7</v>
      </c>
      <c r="H205" s="507">
        <v>27.900000000000002</v>
      </c>
      <c r="I205" s="507">
        <v>28.400000000000002</v>
      </c>
      <c r="J205" s="507">
        <v>29.000000000000004</v>
      </c>
      <c r="K205" s="506">
        <v>27.8</v>
      </c>
      <c r="L205" s="506">
        <v>26.7</v>
      </c>
      <c r="M205" s="506">
        <v>81.537629999999993</v>
      </c>
    </row>
    <row r="206" spans="1:13">
      <c r="A206" s="254">
        <v>196</v>
      </c>
      <c r="B206" s="509" t="s">
        <v>378</v>
      </c>
      <c r="C206" s="506">
        <v>29.85</v>
      </c>
      <c r="D206" s="507">
        <v>29.933333333333337</v>
      </c>
      <c r="E206" s="507">
        <v>29.566666666666674</v>
      </c>
      <c r="F206" s="507">
        <v>29.283333333333335</v>
      </c>
      <c r="G206" s="507">
        <v>28.916666666666671</v>
      </c>
      <c r="H206" s="507">
        <v>30.216666666666676</v>
      </c>
      <c r="I206" s="507">
        <v>30.583333333333336</v>
      </c>
      <c r="J206" s="507">
        <v>30.866666666666678</v>
      </c>
      <c r="K206" s="506">
        <v>30.3</v>
      </c>
      <c r="L206" s="506">
        <v>29.65</v>
      </c>
      <c r="M206" s="506">
        <v>2.6925699999999999</v>
      </c>
    </row>
    <row r="207" spans="1:13">
      <c r="A207" s="254">
        <v>197</v>
      </c>
      <c r="B207" s="509" t="s">
        <v>379</v>
      </c>
      <c r="C207" s="506">
        <v>741.95</v>
      </c>
      <c r="D207" s="507">
        <v>739.91666666666663</v>
      </c>
      <c r="E207" s="507">
        <v>727.08333333333326</v>
      </c>
      <c r="F207" s="507">
        <v>712.21666666666658</v>
      </c>
      <c r="G207" s="507">
        <v>699.38333333333321</v>
      </c>
      <c r="H207" s="507">
        <v>754.7833333333333</v>
      </c>
      <c r="I207" s="507">
        <v>767.61666666666656</v>
      </c>
      <c r="J207" s="507">
        <v>782.48333333333335</v>
      </c>
      <c r="K207" s="506">
        <v>752.75</v>
      </c>
      <c r="L207" s="506">
        <v>725.05</v>
      </c>
      <c r="M207" s="506">
        <v>0.23449</v>
      </c>
    </row>
    <row r="208" spans="1:13">
      <c r="A208" s="254">
        <v>198</v>
      </c>
      <c r="B208" s="509" t="s">
        <v>105</v>
      </c>
      <c r="C208" s="506">
        <v>1041.4000000000001</v>
      </c>
      <c r="D208" s="507">
        <v>1042.8333333333333</v>
      </c>
      <c r="E208" s="507">
        <v>1028.6666666666665</v>
      </c>
      <c r="F208" s="507">
        <v>1015.9333333333332</v>
      </c>
      <c r="G208" s="507">
        <v>1001.7666666666664</v>
      </c>
      <c r="H208" s="507">
        <v>1055.5666666666666</v>
      </c>
      <c r="I208" s="507">
        <v>1069.7333333333331</v>
      </c>
      <c r="J208" s="507">
        <v>1082.4666666666667</v>
      </c>
      <c r="K208" s="506">
        <v>1057</v>
      </c>
      <c r="L208" s="506">
        <v>1030.0999999999999</v>
      </c>
      <c r="M208" s="506">
        <v>18.259409999999999</v>
      </c>
    </row>
    <row r="209" spans="1:13">
      <c r="A209" s="254">
        <v>199</v>
      </c>
      <c r="B209" s="509" t="s">
        <v>380</v>
      </c>
      <c r="C209" s="506">
        <v>230.95</v>
      </c>
      <c r="D209" s="507">
        <v>229.44999999999996</v>
      </c>
      <c r="E209" s="507">
        <v>226.54999999999993</v>
      </c>
      <c r="F209" s="507">
        <v>222.14999999999998</v>
      </c>
      <c r="G209" s="507">
        <v>219.24999999999994</v>
      </c>
      <c r="H209" s="507">
        <v>233.84999999999991</v>
      </c>
      <c r="I209" s="507">
        <v>236.74999999999994</v>
      </c>
      <c r="J209" s="507">
        <v>241.14999999999989</v>
      </c>
      <c r="K209" s="506">
        <v>232.35</v>
      </c>
      <c r="L209" s="506">
        <v>225.05</v>
      </c>
      <c r="M209" s="506">
        <v>5.2171900000000004</v>
      </c>
    </row>
    <row r="210" spans="1:13">
      <c r="A210" s="254">
        <v>200</v>
      </c>
      <c r="B210" s="509" t="s">
        <v>381</v>
      </c>
      <c r="C210" s="506">
        <v>308.7</v>
      </c>
      <c r="D210" s="507">
        <v>307.78333333333336</v>
      </c>
      <c r="E210" s="507">
        <v>299.56666666666672</v>
      </c>
      <c r="F210" s="507">
        <v>290.43333333333334</v>
      </c>
      <c r="G210" s="507">
        <v>282.2166666666667</v>
      </c>
      <c r="H210" s="507">
        <v>316.91666666666674</v>
      </c>
      <c r="I210" s="507">
        <v>325.13333333333333</v>
      </c>
      <c r="J210" s="507">
        <v>334.26666666666677</v>
      </c>
      <c r="K210" s="506">
        <v>316</v>
      </c>
      <c r="L210" s="506">
        <v>298.64999999999998</v>
      </c>
      <c r="M210" s="506">
        <v>1.7032099999999999</v>
      </c>
    </row>
    <row r="211" spans="1:13">
      <c r="A211" s="254">
        <v>201</v>
      </c>
      <c r="B211" s="509" t="s">
        <v>110</v>
      </c>
      <c r="C211" s="506">
        <v>3067.45</v>
      </c>
      <c r="D211" s="507">
        <v>3086.6666666666665</v>
      </c>
      <c r="E211" s="507">
        <v>3041.333333333333</v>
      </c>
      <c r="F211" s="507">
        <v>3015.2166666666667</v>
      </c>
      <c r="G211" s="507">
        <v>2969.8833333333332</v>
      </c>
      <c r="H211" s="507">
        <v>3112.7833333333328</v>
      </c>
      <c r="I211" s="507">
        <v>3158.1166666666659</v>
      </c>
      <c r="J211" s="507">
        <v>3184.2333333333327</v>
      </c>
      <c r="K211" s="506">
        <v>3132</v>
      </c>
      <c r="L211" s="506">
        <v>3060.55</v>
      </c>
      <c r="M211" s="506">
        <v>9.4430999999999994</v>
      </c>
    </row>
    <row r="212" spans="1:13">
      <c r="A212" s="254">
        <v>202</v>
      </c>
      <c r="B212" s="509" t="s">
        <v>383</v>
      </c>
      <c r="C212" s="506">
        <v>43.25</v>
      </c>
      <c r="D212" s="507">
        <v>43.233333333333327</v>
      </c>
      <c r="E212" s="507">
        <v>42.816666666666656</v>
      </c>
      <c r="F212" s="507">
        <v>42.383333333333326</v>
      </c>
      <c r="G212" s="507">
        <v>41.966666666666654</v>
      </c>
      <c r="H212" s="507">
        <v>43.666666666666657</v>
      </c>
      <c r="I212" s="507">
        <v>44.083333333333329</v>
      </c>
      <c r="J212" s="507">
        <v>44.516666666666659</v>
      </c>
      <c r="K212" s="506">
        <v>43.65</v>
      </c>
      <c r="L212" s="506">
        <v>42.8</v>
      </c>
      <c r="M212" s="506">
        <v>25.23319</v>
      </c>
    </row>
    <row r="213" spans="1:13">
      <c r="A213" s="254">
        <v>203</v>
      </c>
      <c r="B213" s="509" t="s">
        <v>112</v>
      </c>
      <c r="C213" s="506">
        <v>331.7</v>
      </c>
      <c r="D213" s="507">
        <v>334.81666666666666</v>
      </c>
      <c r="E213" s="507">
        <v>327.18333333333334</v>
      </c>
      <c r="F213" s="507">
        <v>322.66666666666669</v>
      </c>
      <c r="G213" s="507">
        <v>315.03333333333336</v>
      </c>
      <c r="H213" s="507">
        <v>339.33333333333331</v>
      </c>
      <c r="I213" s="507">
        <v>346.96666666666664</v>
      </c>
      <c r="J213" s="507">
        <v>351.48333333333329</v>
      </c>
      <c r="K213" s="506">
        <v>342.45</v>
      </c>
      <c r="L213" s="506">
        <v>330.3</v>
      </c>
      <c r="M213" s="506">
        <v>138.80498</v>
      </c>
    </row>
    <row r="214" spans="1:13">
      <c r="A214" s="254">
        <v>204</v>
      </c>
      <c r="B214" s="509" t="s">
        <v>384</v>
      </c>
      <c r="C214" s="506">
        <v>1020.9</v>
      </c>
      <c r="D214" s="507">
        <v>1029.25</v>
      </c>
      <c r="E214" s="507">
        <v>1003.75</v>
      </c>
      <c r="F214" s="507">
        <v>986.6</v>
      </c>
      <c r="G214" s="507">
        <v>961.1</v>
      </c>
      <c r="H214" s="507">
        <v>1046.4000000000001</v>
      </c>
      <c r="I214" s="507">
        <v>1071.9000000000001</v>
      </c>
      <c r="J214" s="507">
        <v>1089.05</v>
      </c>
      <c r="K214" s="506">
        <v>1054.75</v>
      </c>
      <c r="L214" s="506">
        <v>1012.1</v>
      </c>
      <c r="M214" s="506">
        <v>3.32681</v>
      </c>
    </row>
    <row r="215" spans="1:13">
      <c r="A215" s="254">
        <v>205</v>
      </c>
      <c r="B215" s="509" t="s">
        <v>385</v>
      </c>
      <c r="C215" s="506">
        <v>129.75</v>
      </c>
      <c r="D215" s="507">
        <v>127.65000000000002</v>
      </c>
      <c r="E215" s="507">
        <v>125.00000000000003</v>
      </c>
      <c r="F215" s="507">
        <v>120.25000000000001</v>
      </c>
      <c r="G215" s="507">
        <v>117.60000000000002</v>
      </c>
      <c r="H215" s="507">
        <v>132.40000000000003</v>
      </c>
      <c r="I215" s="507">
        <v>135.05000000000004</v>
      </c>
      <c r="J215" s="507">
        <v>139.80000000000004</v>
      </c>
      <c r="K215" s="506">
        <v>130.30000000000001</v>
      </c>
      <c r="L215" s="506">
        <v>122.9</v>
      </c>
      <c r="M215" s="506">
        <v>30.17718</v>
      </c>
    </row>
    <row r="216" spans="1:13">
      <c r="A216" s="254">
        <v>206</v>
      </c>
      <c r="B216" s="509" t="s">
        <v>113</v>
      </c>
      <c r="C216" s="506">
        <v>239</v>
      </c>
      <c r="D216" s="507">
        <v>237.61666666666665</v>
      </c>
      <c r="E216" s="507">
        <v>235.58333333333329</v>
      </c>
      <c r="F216" s="507">
        <v>232.16666666666663</v>
      </c>
      <c r="G216" s="507">
        <v>230.13333333333327</v>
      </c>
      <c r="H216" s="507">
        <v>241.0333333333333</v>
      </c>
      <c r="I216" s="507">
        <v>243.06666666666666</v>
      </c>
      <c r="J216" s="507">
        <v>246.48333333333332</v>
      </c>
      <c r="K216" s="506">
        <v>239.65</v>
      </c>
      <c r="L216" s="506">
        <v>234.2</v>
      </c>
      <c r="M216" s="506">
        <v>59.725479999999997</v>
      </c>
    </row>
    <row r="217" spans="1:13">
      <c r="A217" s="254">
        <v>207</v>
      </c>
      <c r="B217" s="509" t="s">
        <v>114</v>
      </c>
      <c r="C217" s="506">
        <v>2337.3000000000002</v>
      </c>
      <c r="D217" s="507">
        <v>2347.8833333333332</v>
      </c>
      <c r="E217" s="507">
        <v>2322.8166666666666</v>
      </c>
      <c r="F217" s="507">
        <v>2308.3333333333335</v>
      </c>
      <c r="G217" s="507">
        <v>2283.2666666666669</v>
      </c>
      <c r="H217" s="507">
        <v>2362.3666666666663</v>
      </c>
      <c r="I217" s="507">
        <v>2387.4333333333329</v>
      </c>
      <c r="J217" s="507">
        <v>2401.9166666666661</v>
      </c>
      <c r="K217" s="506">
        <v>2372.9499999999998</v>
      </c>
      <c r="L217" s="506">
        <v>2333.4</v>
      </c>
      <c r="M217" s="506">
        <v>19.706119999999999</v>
      </c>
    </row>
    <row r="218" spans="1:13">
      <c r="A218" s="254">
        <v>208</v>
      </c>
      <c r="B218" s="509" t="s">
        <v>250</v>
      </c>
      <c r="C218" s="506">
        <v>270.45</v>
      </c>
      <c r="D218" s="507">
        <v>274.38333333333333</v>
      </c>
      <c r="E218" s="507">
        <v>265.06666666666666</v>
      </c>
      <c r="F218" s="507">
        <v>259.68333333333334</v>
      </c>
      <c r="G218" s="507">
        <v>250.36666666666667</v>
      </c>
      <c r="H218" s="507">
        <v>279.76666666666665</v>
      </c>
      <c r="I218" s="507">
        <v>289.08333333333326</v>
      </c>
      <c r="J218" s="507">
        <v>294.46666666666664</v>
      </c>
      <c r="K218" s="506">
        <v>283.7</v>
      </c>
      <c r="L218" s="506">
        <v>269</v>
      </c>
      <c r="M218" s="506">
        <v>17.955449999999999</v>
      </c>
    </row>
    <row r="219" spans="1:13">
      <c r="A219" s="254">
        <v>209</v>
      </c>
      <c r="B219" s="509" t="s">
        <v>386</v>
      </c>
      <c r="C219" s="506">
        <v>44690.65</v>
      </c>
      <c r="D219" s="507">
        <v>44380.25</v>
      </c>
      <c r="E219" s="507">
        <v>43515.4</v>
      </c>
      <c r="F219" s="507">
        <v>42340.15</v>
      </c>
      <c r="G219" s="507">
        <v>41475.300000000003</v>
      </c>
      <c r="H219" s="507">
        <v>45555.5</v>
      </c>
      <c r="I219" s="507">
        <v>46420.350000000006</v>
      </c>
      <c r="J219" s="507">
        <v>47595.6</v>
      </c>
      <c r="K219" s="506">
        <v>45245.1</v>
      </c>
      <c r="L219" s="506">
        <v>43205</v>
      </c>
      <c r="M219" s="506">
        <v>0.18132999999999999</v>
      </c>
    </row>
    <row r="220" spans="1:13">
      <c r="A220" s="254">
        <v>210</v>
      </c>
      <c r="B220" s="509" t="s">
        <v>251</v>
      </c>
      <c r="C220" s="506">
        <v>48.1</v>
      </c>
      <c r="D220" s="507">
        <v>48.199999999999996</v>
      </c>
      <c r="E220" s="507">
        <v>47.54999999999999</v>
      </c>
      <c r="F220" s="507">
        <v>46.999999999999993</v>
      </c>
      <c r="G220" s="507">
        <v>46.349999999999987</v>
      </c>
      <c r="H220" s="507">
        <v>48.749999999999993</v>
      </c>
      <c r="I220" s="507">
        <v>49.4</v>
      </c>
      <c r="J220" s="507">
        <v>49.949999999999996</v>
      </c>
      <c r="K220" s="506">
        <v>48.85</v>
      </c>
      <c r="L220" s="506">
        <v>47.65</v>
      </c>
      <c r="M220" s="506">
        <v>21.653690000000001</v>
      </c>
    </row>
    <row r="221" spans="1:13">
      <c r="A221" s="254">
        <v>211</v>
      </c>
      <c r="B221" s="509" t="s">
        <v>108</v>
      </c>
      <c r="C221" s="506">
        <v>2509.9</v>
      </c>
      <c r="D221" s="507">
        <v>2514.4500000000003</v>
      </c>
      <c r="E221" s="507">
        <v>2487.5500000000006</v>
      </c>
      <c r="F221" s="507">
        <v>2465.2000000000003</v>
      </c>
      <c r="G221" s="507">
        <v>2438.3000000000006</v>
      </c>
      <c r="H221" s="507">
        <v>2536.8000000000006</v>
      </c>
      <c r="I221" s="507">
        <v>2563.7000000000003</v>
      </c>
      <c r="J221" s="507">
        <v>2586.0500000000006</v>
      </c>
      <c r="K221" s="506">
        <v>2541.35</v>
      </c>
      <c r="L221" s="506">
        <v>2492.1</v>
      </c>
      <c r="M221" s="506">
        <v>39.808959999999999</v>
      </c>
    </row>
    <row r="222" spans="1:13">
      <c r="A222" s="254">
        <v>212</v>
      </c>
      <c r="B222" s="509" t="s">
        <v>836</v>
      </c>
      <c r="C222" s="506">
        <v>288.89999999999998</v>
      </c>
      <c r="D222" s="507">
        <v>287.84999999999997</v>
      </c>
      <c r="E222" s="507">
        <v>283.09999999999991</v>
      </c>
      <c r="F222" s="507">
        <v>277.29999999999995</v>
      </c>
      <c r="G222" s="507">
        <v>272.5499999999999</v>
      </c>
      <c r="H222" s="507">
        <v>293.64999999999992</v>
      </c>
      <c r="I222" s="507">
        <v>298.40000000000003</v>
      </c>
      <c r="J222" s="507">
        <v>304.19999999999993</v>
      </c>
      <c r="K222" s="506">
        <v>292.60000000000002</v>
      </c>
      <c r="L222" s="506">
        <v>282.05</v>
      </c>
      <c r="M222" s="506">
        <v>0.83965000000000001</v>
      </c>
    </row>
    <row r="223" spans="1:13">
      <c r="A223" s="254">
        <v>213</v>
      </c>
      <c r="B223" s="509" t="s">
        <v>116</v>
      </c>
      <c r="C223" s="506">
        <v>586.4</v>
      </c>
      <c r="D223" s="507">
        <v>583.31666666666672</v>
      </c>
      <c r="E223" s="507">
        <v>577.38333333333344</v>
      </c>
      <c r="F223" s="507">
        <v>568.36666666666667</v>
      </c>
      <c r="G223" s="507">
        <v>562.43333333333339</v>
      </c>
      <c r="H223" s="507">
        <v>592.33333333333348</v>
      </c>
      <c r="I223" s="507">
        <v>598.26666666666665</v>
      </c>
      <c r="J223" s="507">
        <v>607.28333333333353</v>
      </c>
      <c r="K223" s="506">
        <v>589.25</v>
      </c>
      <c r="L223" s="506">
        <v>574.29999999999995</v>
      </c>
      <c r="M223" s="506">
        <v>294.86417</v>
      </c>
    </row>
    <row r="224" spans="1:13">
      <c r="A224" s="254">
        <v>214</v>
      </c>
      <c r="B224" s="509" t="s">
        <v>252</v>
      </c>
      <c r="C224" s="506">
        <v>1438.15</v>
      </c>
      <c r="D224" s="507">
        <v>1443.4333333333334</v>
      </c>
      <c r="E224" s="507">
        <v>1426.9666666666667</v>
      </c>
      <c r="F224" s="507">
        <v>1415.7833333333333</v>
      </c>
      <c r="G224" s="507">
        <v>1399.3166666666666</v>
      </c>
      <c r="H224" s="507">
        <v>1454.6166666666668</v>
      </c>
      <c r="I224" s="507">
        <v>1471.0833333333335</v>
      </c>
      <c r="J224" s="507">
        <v>1482.2666666666669</v>
      </c>
      <c r="K224" s="506">
        <v>1459.9</v>
      </c>
      <c r="L224" s="506">
        <v>1432.25</v>
      </c>
      <c r="M224" s="506">
        <v>4.2269100000000002</v>
      </c>
    </row>
    <row r="225" spans="1:13">
      <c r="A225" s="254">
        <v>215</v>
      </c>
      <c r="B225" s="509" t="s">
        <v>117</v>
      </c>
      <c r="C225" s="506">
        <v>435.95</v>
      </c>
      <c r="D225" s="507">
        <v>437.90000000000003</v>
      </c>
      <c r="E225" s="507">
        <v>432.30000000000007</v>
      </c>
      <c r="F225" s="507">
        <v>428.65000000000003</v>
      </c>
      <c r="G225" s="507">
        <v>423.05000000000007</v>
      </c>
      <c r="H225" s="507">
        <v>441.55000000000007</v>
      </c>
      <c r="I225" s="507">
        <v>447.15000000000009</v>
      </c>
      <c r="J225" s="507">
        <v>450.80000000000007</v>
      </c>
      <c r="K225" s="506">
        <v>443.5</v>
      </c>
      <c r="L225" s="506">
        <v>434.25</v>
      </c>
      <c r="M225" s="506">
        <v>20.367789999999999</v>
      </c>
    </row>
    <row r="226" spans="1:13">
      <c r="A226" s="254">
        <v>216</v>
      </c>
      <c r="B226" s="509" t="s">
        <v>387</v>
      </c>
      <c r="C226" s="506">
        <v>412.2</v>
      </c>
      <c r="D226" s="507">
        <v>414.5333333333333</v>
      </c>
      <c r="E226" s="507">
        <v>409.06666666666661</v>
      </c>
      <c r="F226" s="507">
        <v>405.93333333333328</v>
      </c>
      <c r="G226" s="507">
        <v>400.46666666666658</v>
      </c>
      <c r="H226" s="507">
        <v>417.66666666666663</v>
      </c>
      <c r="I226" s="507">
        <v>423.13333333333333</v>
      </c>
      <c r="J226" s="507">
        <v>426.26666666666665</v>
      </c>
      <c r="K226" s="506">
        <v>420</v>
      </c>
      <c r="L226" s="506">
        <v>411.4</v>
      </c>
      <c r="M226" s="506">
        <v>3.3981499999999998</v>
      </c>
    </row>
    <row r="227" spans="1:13">
      <c r="A227" s="254">
        <v>217</v>
      </c>
      <c r="B227" s="509" t="s">
        <v>388</v>
      </c>
      <c r="C227" s="506">
        <v>3471.2</v>
      </c>
      <c r="D227" s="507">
        <v>3350.1</v>
      </c>
      <c r="E227" s="507">
        <v>3163.1</v>
      </c>
      <c r="F227" s="507">
        <v>2855</v>
      </c>
      <c r="G227" s="507">
        <v>2668</v>
      </c>
      <c r="H227" s="507">
        <v>3658.2</v>
      </c>
      <c r="I227" s="507">
        <v>3845.2</v>
      </c>
      <c r="J227" s="507">
        <v>4153.2999999999993</v>
      </c>
      <c r="K227" s="506">
        <v>3537.1</v>
      </c>
      <c r="L227" s="506">
        <v>3042</v>
      </c>
      <c r="M227" s="506">
        <v>1.75539</v>
      </c>
    </row>
    <row r="228" spans="1:13">
      <c r="A228" s="254">
        <v>218</v>
      </c>
      <c r="B228" s="509" t="s">
        <v>253</v>
      </c>
      <c r="C228" s="506">
        <v>39.5</v>
      </c>
      <c r="D228" s="507">
        <v>39.116666666666667</v>
      </c>
      <c r="E228" s="507">
        <v>37.883333333333333</v>
      </c>
      <c r="F228" s="507">
        <v>36.266666666666666</v>
      </c>
      <c r="G228" s="507">
        <v>35.033333333333331</v>
      </c>
      <c r="H228" s="507">
        <v>40.733333333333334</v>
      </c>
      <c r="I228" s="507">
        <v>41.966666666666669</v>
      </c>
      <c r="J228" s="507">
        <v>43.583333333333336</v>
      </c>
      <c r="K228" s="506">
        <v>40.35</v>
      </c>
      <c r="L228" s="506">
        <v>37.5</v>
      </c>
      <c r="M228" s="506">
        <v>407.20555999999999</v>
      </c>
    </row>
    <row r="229" spans="1:13">
      <c r="A229" s="254">
        <v>219</v>
      </c>
      <c r="B229" s="509" t="s">
        <v>119</v>
      </c>
      <c r="C229" s="506">
        <v>61.35</v>
      </c>
      <c r="D229" s="507">
        <v>60.85</v>
      </c>
      <c r="E229" s="507">
        <v>60</v>
      </c>
      <c r="F229" s="507">
        <v>58.65</v>
      </c>
      <c r="G229" s="507">
        <v>57.8</v>
      </c>
      <c r="H229" s="507">
        <v>62.2</v>
      </c>
      <c r="I229" s="507">
        <v>63.050000000000011</v>
      </c>
      <c r="J229" s="507">
        <v>64.400000000000006</v>
      </c>
      <c r="K229" s="506">
        <v>61.7</v>
      </c>
      <c r="L229" s="506">
        <v>59.5</v>
      </c>
      <c r="M229" s="506">
        <v>388.27726999999999</v>
      </c>
    </row>
    <row r="230" spans="1:13">
      <c r="A230" s="254">
        <v>220</v>
      </c>
      <c r="B230" s="509" t="s">
        <v>389</v>
      </c>
      <c r="C230" s="506">
        <v>52.95</v>
      </c>
      <c r="D230" s="507">
        <v>52.15</v>
      </c>
      <c r="E230" s="507">
        <v>50.849999999999994</v>
      </c>
      <c r="F230" s="507">
        <v>48.749999999999993</v>
      </c>
      <c r="G230" s="507">
        <v>47.449999999999989</v>
      </c>
      <c r="H230" s="507">
        <v>54.25</v>
      </c>
      <c r="I230" s="507">
        <v>55.55</v>
      </c>
      <c r="J230" s="507">
        <v>57.650000000000006</v>
      </c>
      <c r="K230" s="506">
        <v>53.45</v>
      </c>
      <c r="L230" s="506">
        <v>50.05</v>
      </c>
      <c r="M230" s="506">
        <v>46.202620000000003</v>
      </c>
    </row>
    <row r="231" spans="1:13">
      <c r="A231" s="254">
        <v>221</v>
      </c>
      <c r="B231" s="509" t="s">
        <v>390</v>
      </c>
      <c r="C231" s="506">
        <v>1036.0999999999999</v>
      </c>
      <c r="D231" s="507">
        <v>1030.2</v>
      </c>
      <c r="E231" s="507">
        <v>1005.4000000000001</v>
      </c>
      <c r="F231" s="507">
        <v>974.7</v>
      </c>
      <c r="G231" s="507">
        <v>949.90000000000009</v>
      </c>
      <c r="H231" s="507">
        <v>1060.9000000000001</v>
      </c>
      <c r="I231" s="507">
        <v>1085.6999999999998</v>
      </c>
      <c r="J231" s="507">
        <v>1116.4000000000001</v>
      </c>
      <c r="K231" s="506">
        <v>1055</v>
      </c>
      <c r="L231" s="506">
        <v>999.5</v>
      </c>
      <c r="M231" s="506">
        <v>0.76761999999999997</v>
      </c>
    </row>
    <row r="232" spans="1:13">
      <c r="A232" s="254">
        <v>222</v>
      </c>
      <c r="B232" s="509" t="s">
        <v>391</v>
      </c>
      <c r="C232" s="506">
        <v>300.8</v>
      </c>
      <c r="D232" s="507">
        <v>302.33333333333331</v>
      </c>
      <c r="E232" s="507">
        <v>294.76666666666665</v>
      </c>
      <c r="F232" s="507">
        <v>288.73333333333335</v>
      </c>
      <c r="G232" s="507">
        <v>281.16666666666669</v>
      </c>
      <c r="H232" s="507">
        <v>308.36666666666662</v>
      </c>
      <c r="I232" s="507">
        <v>315.93333333333334</v>
      </c>
      <c r="J232" s="507">
        <v>321.96666666666658</v>
      </c>
      <c r="K232" s="506">
        <v>309.89999999999998</v>
      </c>
      <c r="L232" s="506">
        <v>296.3</v>
      </c>
      <c r="M232" s="506">
        <v>3.4075700000000002</v>
      </c>
    </row>
    <row r="233" spans="1:13">
      <c r="A233" s="254">
        <v>223</v>
      </c>
      <c r="B233" s="509" t="s">
        <v>746</v>
      </c>
      <c r="C233" s="506">
        <v>1173.7</v>
      </c>
      <c r="D233" s="507">
        <v>1189.3999999999999</v>
      </c>
      <c r="E233" s="507">
        <v>1153.7999999999997</v>
      </c>
      <c r="F233" s="507">
        <v>1133.8999999999999</v>
      </c>
      <c r="G233" s="507">
        <v>1098.2999999999997</v>
      </c>
      <c r="H233" s="507">
        <v>1209.2999999999997</v>
      </c>
      <c r="I233" s="507">
        <v>1244.8999999999996</v>
      </c>
      <c r="J233" s="507">
        <v>1264.7999999999997</v>
      </c>
      <c r="K233" s="506">
        <v>1225</v>
      </c>
      <c r="L233" s="506">
        <v>1169.5</v>
      </c>
      <c r="M233" s="506">
        <v>0.16184999999999999</v>
      </c>
    </row>
    <row r="234" spans="1:13">
      <c r="A234" s="254">
        <v>224</v>
      </c>
      <c r="B234" s="509" t="s">
        <v>750</v>
      </c>
      <c r="C234" s="506">
        <v>569.70000000000005</v>
      </c>
      <c r="D234" s="507">
        <v>571.7833333333333</v>
      </c>
      <c r="E234" s="507">
        <v>563.91666666666663</v>
      </c>
      <c r="F234" s="507">
        <v>558.13333333333333</v>
      </c>
      <c r="G234" s="507">
        <v>550.26666666666665</v>
      </c>
      <c r="H234" s="507">
        <v>577.56666666666661</v>
      </c>
      <c r="I234" s="507">
        <v>585.43333333333339</v>
      </c>
      <c r="J234" s="507">
        <v>591.21666666666658</v>
      </c>
      <c r="K234" s="506">
        <v>579.65</v>
      </c>
      <c r="L234" s="506">
        <v>566</v>
      </c>
      <c r="M234" s="506">
        <v>5.1104399999999996</v>
      </c>
    </row>
    <row r="235" spans="1:13">
      <c r="A235" s="254">
        <v>225</v>
      </c>
      <c r="B235" s="509" t="s">
        <v>392</v>
      </c>
      <c r="C235" s="506">
        <v>110.2</v>
      </c>
      <c r="D235" s="507">
        <v>111.13333333333333</v>
      </c>
      <c r="E235" s="507">
        <v>108.66666666666666</v>
      </c>
      <c r="F235" s="507">
        <v>107.13333333333333</v>
      </c>
      <c r="G235" s="507">
        <v>104.66666666666666</v>
      </c>
      <c r="H235" s="507">
        <v>112.66666666666666</v>
      </c>
      <c r="I235" s="507">
        <v>115.13333333333333</v>
      </c>
      <c r="J235" s="507">
        <v>116.66666666666666</v>
      </c>
      <c r="K235" s="506">
        <v>113.6</v>
      </c>
      <c r="L235" s="506">
        <v>109.6</v>
      </c>
      <c r="M235" s="506">
        <v>15.95857</v>
      </c>
    </row>
    <row r="236" spans="1:13">
      <c r="A236" s="254">
        <v>226</v>
      </c>
      <c r="B236" s="509" t="s">
        <v>393</v>
      </c>
      <c r="C236" s="506">
        <v>84.7</v>
      </c>
      <c r="D236" s="507">
        <v>84.3</v>
      </c>
      <c r="E236" s="507">
        <v>83.25</v>
      </c>
      <c r="F236" s="507">
        <v>81.8</v>
      </c>
      <c r="G236" s="507">
        <v>80.75</v>
      </c>
      <c r="H236" s="507">
        <v>85.75</v>
      </c>
      <c r="I236" s="507">
        <v>86.799999999999983</v>
      </c>
      <c r="J236" s="507">
        <v>88.25</v>
      </c>
      <c r="K236" s="506">
        <v>85.35</v>
      </c>
      <c r="L236" s="506">
        <v>82.85</v>
      </c>
      <c r="M236" s="506">
        <v>26.145109999999999</v>
      </c>
    </row>
    <row r="237" spans="1:13">
      <c r="A237" s="254">
        <v>227</v>
      </c>
      <c r="B237" s="509" t="s">
        <v>126</v>
      </c>
      <c r="C237" s="506">
        <v>222.2</v>
      </c>
      <c r="D237" s="507">
        <v>223.86666666666665</v>
      </c>
      <c r="E237" s="507">
        <v>219.6333333333333</v>
      </c>
      <c r="F237" s="507">
        <v>217.06666666666666</v>
      </c>
      <c r="G237" s="507">
        <v>212.83333333333331</v>
      </c>
      <c r="H237" s="507">
        <v>226.43333333333328</v>
      </c>
      <c r="I237" s="507">
        <v>230.66666666666663</v>
      </c>
      <c r="J237" s="507">
        <v>233.23333333333326</v>
      </c>
      <c r="K237" s="506">
        <v>228.1</v>
      </c>
      <c r="L237" s="506">
        <v>221.3</v>
      </c>
      <c r="M237" s="506">
        <v>415.64683000000002</v>
      </c>
    </row>
    <row r="238" spans="1:13">
      <c r="A238" s="254">
        <v>228</v>
      </c>
      <c r="B238" s="509" t="s">
        <v>395</v>
      </c>
      <c r="C238" s="506">
        <v>119.55</v>
      </c>
      <c r="D238" s="507">
        <v>120.06666666666666</v>
      </c>
      <c r="E238" s="507">
        <v>118.48333333333332</v>
      </c>
      <c r="F238" s="507">
        <v>117.41666666666666</v>
      </c>
      <c r="G238" s="507">
        <v>115.83333333333331</v>
      </c>
      <c r="H238" s="507">
        <v>121.13333333333333</v>
      </c>
      <c r="I238" s="507">
        <v>122.71666666666667</v>
      </c>
      <c r="J238" s="507">
        <v>123.78333333333333</v>
      </c>
      <c r="K238" s="506">
        <v>121.65</v>
      </c>
      <c r="L238" s="506">
        <v>119</v>
      </c>
      <c r="M238" s="506">
        <v>5.5445900000000004</v>
      </c>
    </row>
    <row r="239" spans="1:13">
      <c r="A239" s="254">
        <v>229</v>
      </c>
      <c r="B239" s="509" t="s">
        <v>396</v>
      </c>
      <c r="C239" s="506">
        <v>167.8</v>
      </c>
      <c r="D239" s="507">
        <v>167.45000000000002</v>
      </c>
      <c r="E239" s="507">
        <v>163.60000000000002</v>
      </c>
      <c r="F239" s="507">
        <v>159.4</v>
      </c>
      <c r="G239" s="507">
        <v>155.55000000000001</v>
      </c>
      <c r="H239" s="507">
        <v>171.65000000000003</v>
      </c>
      <c r="I239" s="507">
        <v>175.5</v>
      </c>
      <c r="J239" s="507">
        <v>179.70000000000005</v>
      </c>
      <c r="K239" s="506">
        <v>171.3</v>
      </c>
      <c r="L239" s="506">
        <v>163.25</v>
      </c>
      <c r="M239" s="506">
        <v>22.457889999999999</v>
      </c>
    </row>
    <row r="240" spans="1:13">
      <c r="A240" s="254">
        <v>230</v>
      </c>
      <c r="B240" s="509" t="s">
        <v>115</v>
      </c>
      <c r="C240" s="506">
        <v>212.75</v>
      </c>
      <c r="D240" s="507">
        <v>213.29999999999998</v>
      </c>
      <c r="E240" s="507">
        <v>210.59999999999997</v>
      </c>
      <c r="F240" s="507">
        <v>208.45</v>
      </c>
      <c r="G240" s="507">
        <v>205.74999999999997</v>
      </c>
      <c r="H240" s="507">
        <v>215.44999999999996</v>
      </c>
      <c r="I240" s="507">
        <v>218.14999999999995</v>
      </c>
      <c r="J240" s="507">
        <v>220.29999999999995</v>
      </c>
      <c r="K240" s="506">
        <v>216</v>
      </c>
      <c r="L240" s="506">
        <v>211.15</v>
      </c>
      <c r="M240" s="506">
        <v>167.78279000000001</v>
      </c>
    </row>
    <row r="241" spans="1:13">
      <c r="A241" s="254">
        <v>231</v>
      </c>
      <c r="B241" s="509" t="s">
        <v>397</v>
      </c>
      <c r="C241" s="506">
        <v>90.15</v>
      </c>
      <c r="D241" s="507">
        <v>91.033333333333346</v>
      </c>
      <c r="E241" s="507">
        <v>88.566666666666691</v>
      </c>
      <c r="F241" s="507">
        <v>86.983333333333348</v>
      </c>
      <c r="G241" s="507">
        <v>84.516666666666694</v>
      </c>
      <c r="H241" s="507">
        <v>92.616666666666688</v>
      </c>
      <c r="I241" s="507">
        <v>95.083333333333357</v>
      </c>
      <c r="J241" s="507">
        <v>96.666666666666686</v>
      </c>
      <c r="K241" s="506">
        <v>93.5</v>
      </c>
      <c r="L241" s="506">
        <v>89.45</v>
      </c>
      <c r="M241" s="506">
        <v>131.49456000000001</v>
      </c>
    </row>
    <row r="242" spans="1:13">
      <c r="A242" s="254">
        <v>232</v>
      </c>
      <c r="B242" s="509" t="s">
        <v>747</v>
      </c>
      <c r="C242" s="506">
        <v>7919.4</v>
      </c>
      <c r="D242" s="507">
        <v>7936.1499999999987</v>
      </c>
      <c r="E242" s="507">
        <v>7794.3999999999978</v>
      </c>
      <c r="F242" s="507">
        <v>7669.3999999999987</v>
      </c>
      <c r="G242" s="507">
        <v>7527.6499999999978</v>
      </c>
      <c r="H242" s="507">
        <v>8061.1499999999978</v>
      </c>
      <c r="I242" s="507">
        <v>8202.9</v>
      </c>
      <c r="J242" s="507">
        <v>8327.8999999999978</v>
      </c>
      <c r="K242" s="506">
        <v>8077.9</v>
      </c>
      <c r="L242" s="506">
        <v>7811.15</v>
      </c>
      <c r="M242" s="506">
        <v>1.08016</v>
      </c>
    </row>
    <row r="243" spans="1:13">
      <c r="A243" s="254">
        <v>233</v>
      </c>
      <c r="B243" s="509" t="s">
        <v>254</v>
      </c>
      <c r="C243" s="506">
        <v>123.15</v>
      </c>
      <c r="D243" s="507">
        <v>123.26666666666667</v>
      </c>
      <c r="E243" s="507">
        <v>120.18333333333334</v>
      </c>
      <c r="F243" s="507">
        <v>117.21666666666667</v>
      </c>
      <c r="G243" s="507">
        <v>114.13333333333334</v>
      </c>
      <c r="H243" s="507">
        <v>126.23333333333333</v>
      </c>
      <c r="I243" s="507">
        <v>129.31666666666666</v>
      </c>
      <c r="J243" s="507">
        <v>132.28333333333333</v>
      </c>
      <c r="K243" s="506">
        <v>126.35</v>
      </c>
      <c r="L243" s="506">
        <v>120.3</v>
      </c>
      <c r="M243" s="506">
        <v>30.73845</v>
      </c>
    </row>
    <row r="244" spans="1:13">
      <c r="A244" s="254">
        <v>234</v>
      </c>
      <c r="B244" s="509" t="s">
        <v>398</v>
      </c>
      <c r="C244" s="506">
        <v>360.3</v>
      </c>
      <c r="D244" s="507">
        <v>362.38333333333338</v>
      </c>
      <c r="E244" s="507">
        <v>356.16666666666674</v>
      </c>
      <c r="F244" s="507">
        <v>352.03333333333336</v>
      </c>
      <c r="G244" s="507">
        <v>345.81666666666672</v>
      </c>
      <c r="H244" s="507">
        <v>366.51666666666677</v>
      </c>
      <c r="I244" s="507">
        <v>372.73333333333335</v>
      </c>
      <c r="J244" s="507">
        <v>376.86666666666679</v>
      </c>
      <c r="K244" s="506">
        <v>368.6</v>
      </c>
      <c r="L244" s="506">
        <v>358.25</v>
      </c>
      <c r="M244" s="506">
        <v>20.49607</v>
      </c>
    </row>
    <row r="245" spans="1:13">
      <c r="A245" s="254">
        <v>235</v>
      </c>
      <c r="B245" s="509" t="s">
        <v>255</v>
      </c>
      <c r="C245" s="506">
        <v>113.15</v>
      </c>
      <c r="D245" s="507">
        <v>114.06666666666666</v>
      </c>
      <c r="E245" s="507">
        <v>111.13333333333333</v>
      </c>
      <c r="F245" s="507">
        <v>109.11666666666666</v>
      </c>
      <c r="G245" s="507">
        <v>106.18333333333332</v>
      </c>
      <c r="H245" s="507">
        <v>116.08333333333333</v>
      </c>
      <c r="I245" s="507">
        <v>119.01666666666667</v>
      </c>
      <c r="J245" s="507">
        <v>121.03333333333333</v>
      </c>
      <c r="K245" s="506">
        <v>117</v>
      </c>
      <c r="L245" s="506">
        <v>112.05</v>
      </c>
      <c r="M245" s="506">
        <v>11.7418</v>
      </c>
    </row>
    <row r="246" spans="1:13">
      <c r="A246" s="254">
        <v>236</v>
      </c>
      <c r="B246" s="509" t="s">
        <v>125</v>
      </c>
      <c r="C246" s="506">
        <v>96.75</v>
      </c>
      <c r="D246" s="507">
        <v>96.883333333333326</v>
      </c>
      <c r="E246" s="507">
        <v>96.266666666666652</v>
      </c>
      <c r="F246" s="507">
        <v>95.783333333333331</v>
      </c>
      <c r="G246" s="507">
        <v>95.166666666666657</v>
      </c>
      <c r="H246" s="507">
        <v>97.366666666666646</v>
      </c>
      <c r="I246" s="507">
        <v>97.98333333333332</v>
      </c>
      <c r="J246" s="507">
        <v>98.46666666666664</v>
      </c>
      <c r="K246" s="506">
        <v>97.5</v>
      </c>
      <c r="L246" s="506">
        <v>96.4</v>
      </c>
      <c r="M246" s="506">
        <v>221.53319999999999</v>
      </c>
    </row>
    <row r="247" spans="1:13">
      <c r="A247" s="254">
        <v>237</v>
      </c>
      <c r="B247" s="509" t="s">
        <v>399</v>
      </c>
      <c r="C247" s="506">
        <v>16.5</v>
      </c>
      <c r="D247" s="507">
        <v>16.133333333333333</v>
      </c>
      <c r="E247" s="507">
        <v>15.766666666666666</v>
      </c>
      <c r="F247" s="507">
        <v>15.033333333333333</v>
      </c>
      <c r="G247" s="507">
        <v>14.666666666666666</v>
      </c>
      <c r="H247" s="507">
        <v>16.866666666666667</v>
      </c>
      <c r="I247" s="507">
        <v>17.233333333333334</v>
      </c>
      <c r="J247" s="507">
        <v>17.966666666666665</v>
      </c>
      <c r="K247" s="506">
        <v>16.5</v>
      </c>
      <c r="L247" s="506">
        <v>15.4</v>
      </c>
      <c r="M247" s="506">
        <v>190.28706</v>
      </c>
    </row>
    <row r="248" spans="1:13">
      <c r="A248" s="254">
        <v>238</v>
      </c>
      <c r="B248" s="509" t="s">
        <v>772</v>
      </c>
      <c r="C248" s="506">
        <v>1842.15</v>
      </c>
      <c r="D248" s="507">
        <v>1844.7166666666665</v>
      </c>
      <c r="E248" s="507">
        <v>1828.4333333333329</v>
      </c>
      <c r="F248" s="507">
        <v>1814.7166666666665</v>
      </c>
      <c r="G248" s="507">
        <v>1798.4333333333329</v>
      </c>
      <c r="H248" s="507">
        <v>1858.4333333333329</v>
      </c>
      <c r="I248" s="507">
        <v>1874.7166666666662</v>
      </c>
      <c r="J248" s="507">
        <v>1888.4333333333329</v>
      </c>
      <c r="K248" s="506">
        <v>1861</v>
      </c>
      <c r="L248" s="506">
        <v>1831</v>
      </c>
      <c r="M248" s="506">
        <v>13.20265</v>
      </c>
    </row>
    <row r="249" spans="1:13">
      <c r="A249" s="254">
        <v>239</v>
      </c>
      <c r="B249" s="509" t="s">
        <v>748</v>
      </c>
      <c r="C249" s="506">
        <v>294.25</v>
      </c>
      <c r="D249" s="507">
        <v>290.91666666666669</v>
      </c>
      <c r="E249" s="507">
        <v>284.83333333333337</v>
      </c>
      <c r="F249" s="507">
        <v>275.41666666666669</v>
      </c>
      <c r="G249" s="507">
        <v>269.33333333333337</v>
      </c>
      <c r="H249" s="507">
        <v>300.33333333333337</v>
      </c>
      <c r="I249" s="507">
        <v>306.41666666666674</v>
      </c>
      <c r="J249" s="507">
        <v>315.83333333333337</v>
      </c>
      <c r="K249" s="506">
        <v>297</v>
      </c>
      <c r="L249" s="506">
        <v>281.5</v>
      </c>
      <c r="M249" s="506">
        <v>1.1242399999999999</v>
      </c>
    </row>
    <row r="250" spans="1:13">
      <c r="A250" s="254">
        <v>240</v>
      </c>
      <c r="B250" s="509" t="s">
        <v>120</v>
      </c>
      <c r="C250" s="506">
        <v>519.35</v>
      </c>
      <c r="D250" s="507">
        <v>519.86666666666667</v>
      </c>
      <c r="E250" s="507">
        <v>515.73333333333335</v>
      </c>
      <c r="F250" s="507">
        <v>512.11666666666667</v>
      </c>
      <c r="G250" s="507">
        <v>507.98333333333335</v>
      </c>
      <c r="H250" s="507">
        <v>523.48333333333335</v>
      </c>
      <c r="I250" s="507">
        <v>527.61666666666679</v>
      </c>
      <c r="J250" s="507">
        <v>531.23333333333335</v>
      </c>
      <c r="K250" s="506">
        <v>524</v>
      </c>
      <c r="L250" s="506">
        <v>516.25</v>
      </c>
      <c r="M250" s="506">
        <v>32.983800000000002</v>
      </c>
    </row>
    <row r="251" spans="1:13">
      <c r="A251" s="254">
        <v>241</v>
      </c>
      <c r="B251" s="509" t="s">
        <v>827</v>
      </c>
      <c r="C251" s="506">
        <v>255.2</v>
      </c>
      <c r="D251" s="507">
        <v>257.48333333333329</v>
      </c>
      <c r="E251" s="507">
        <v>252.06666666666661</v>
      </c>
      <c r="F251" s="507">
        <v>248.93333333333331</v>
      </c>
      <c r="G251" s="507">
        <v>243.51666666666662</v>
      </c>
      <c r="H251" s="507">
        <v>260.61666666666656</v>
      </c>
      <c r="I251" s="507">
        <v>266.03333333333319</v>
      </c>
      <c r="J251" s="507">
        <v>269.16666666666657</v>
      </c>
      <c r="K251" s="506">
        <v>262.89999999999998</v>
      </c>
      <c r="L251" s="506">
        <v>254.35</v>
      </c>
      <c r="M251" s="506">
        <v>21.085570000000001</v>
      </c>
    </row>
    <row r="252" spans="1:13">
      <c r="A252" s="254">
        <v>242</v>
      </c>
      <c r="B252" s="509" t="s">
        <v>122</v>
      </c>
      <c r="C252" s="506">
        <v>990.05</v>
      </c>
      <c r="D252" s="507">
        <v>984.81666666666661</v>
      </c>
      <c r="E252" s="507">
        <v>975.23333333333323</v>
      </c>
      <c r="F252" s="507">
        <v>960.41666666666663</v>
      </c>
      <c r="G252" s="507">
        <v>950.83333333333326</v>
      </c>
      <c r="H252" s="507">
        <v>999.63333333333321</v>
      </c>
      <c r="I252" s="507">
        <v>1009.2166666666667</v>
      </c>
      <c r="J252" s="507">
        <v>1024.0333333333333</v>
      </c>
      <c r="K252" s="506">
        <v>994.4</v>
      </c>
      <c r="L252" s="506">
        <v>970</v>
      </c>
      <c r="M252" s="506">
        <v>75.308819999999997</v>
      </c>
    </row>
    <row r="253" spans="1:13">
      <c r="A253" s="254">
        <v>243</v>
      </c>
      <c r="B253" s="509" t="s">
        <v>256</v>
      </c>
      <c r="C253" s="506">
        <v>4773.6000000000004</v>
      </c>
      <c r="D253" s="507">
        <v>4756.05</v>
      </c>
      <c r="E253" s="507">
        <v>4677.6500000000005</v>
      </c>
      <c r="F253" s="507">
        <v>4581.7000000000007</v>
      </c>
      <c r="G253" s="507">
        <v>4503.3000000000011</v>
      </c>
      <c r="H253" s="507">
        <v>4852</v>
      </c>
      <c r="I253" s="507">
        <v>4930.3999999999996</v>
      </c>
      <c r="J253" s="507">
        <v>5026.3499999999995</v>
      </c>
      <c r="K253" s="506">
        <v>4834.45</v>
      </c>
      <c r="L253" s="506">
        <v>4660.1000000000004</v>
      </c>
      <c r="M253" s="506">
        <v>6.1759199999999996</v>
      </c>
    </row>
    <row r="254" spans="1:13">
      <c r="A254" s="254">
        <v>244</v>
      </c>
      <c r="B254" s="509" t="s">
        <v>124</v>
      </c>
      <c r="C254" s="506">
        <v>1371.55</v>
      </c>
      <c r="D254" s="507">
        <v>1371.4666666666665</v>
      </c>
      <c r="E254" s="507">
        <v>1359.6833333333329</v>
      </c>
      <c r="F254" s="507">
        <v>1347.8166666666664</v>
      </c>
      <c r="G254" s="507">
        <v>1336.0333333333328</v>
      </c>
      <c r="H254" s="507">
        <v>1383.333333333333</v>
      </c>
      <c r="I254" s="507">
        <v>1395.1166666666663</v>
      </c>
      <c r="J254" s="507">
        <v>1406.9833333333331</v>
      </c>
      <c r="K254" s="506">
        <v>1383.25</v>
      </c>
      <c r="L254" s="506">
        <v>1359.6</v>
      </c>
      <c r="M254" s="506">
        <v>71.653350000000003</v>
      </c>
    </row>
    <row r="255" spans="1:13">
      <c r="A255" s="254">
        <v>245</v>
      </c>
      <c r="B255" s="509" t="s">
        <v>749</v>
      </c>
      <c r="C255" s="506">
        <v>693.75</v>
      </c>
      <c r="D255" s="507">
        <v>694.25</v>
      </c>
      <c r="E255" s="507">
        <v>684.5</v>
      </c>
      <c r="F255" s="507">
        <v>675.25</v>
      </c>
      <c r="G255" s="507">
        <v>665.5</v>
      </c>
      <c r="H255" s="507">
        <v>703.5</v>
      </c>
      <c r="I255" s="507">
        <v>713.25</v>
      </c>
      <c r="J255" s="507">
        <v>722.5</v>
      </c>
      <c r="K255" s="506">
        <v>704</v>
      </c>
      <c r="L255" s="506">
        <v>685</v>
      </c>
      <c r="M255" s="506">
        <v>0.12831000000000001</v>
      </c>
    </row>
    <row r="256" spans="1:13">
      <c r="A256" s="254">
        <v>246</v>
      </c>
      <c r="B256" s="509" t="s">
        <v>400</v>
      </c>
      <c r="C256" s="506">
        <v>307.35000000000002</v>
      </c>
      <c r="D256" s="507">
        <v>308.9666666666667</v>
      </c>
      <c r="E256" s="507">
        <v>304.38333333333338</v>
      </c>
      <c r="F256" s="507">
        <v>301.41666666666669</v>
      </c>
      <c r="G256" s="507">
        <v>296.83333333333337</v>
      </c>
      <c r="H256" s="507">
        <v>311.93333333333339</v>
      </c>
      <c r="I256" s="507">
        <v>316.51666666666665</v>
      </c>
      <c r="J256" s="507">
        <v>319.48333333333341</v>
      </c>
      <c r="K256" s="506">
        <v>313.55</v>
      </c>
      <c r="L256" s="506">
        <v>306</v>
      </c>
      <c r="M256" s="506">
        <v>2.58318</v>
      </c>
    </row>
    <row r="257" spans="1:13">
      <c r="A257" s="254">
        <v>247</v>
      </c>
      <c r="B257" s="509" t="s">
        <v>121</v>
      </c>
      <c r="C257" s="506">
        <v>1773.45</v>
      </c>
      <c r="D257" s="507">
        <v>1751.8166666666666</v>
      </c>
      <c r="E257" s="507">
        <v>1721.6333333333332</v>
      </c>
      <c r="F257" s="507">
        <v>1669.8166666666666</v>
      </c>
      <c r="G257" s="507">
        <v>1639.6333333333332</v>
      </c>
      <c r="H257" s="507">
        <v>1803.6333333333332</v>
      </c>
      <c r="I257" s="507">
        <v>1833.8166666666666</v>
      </c>
      <c r="J257" s="507">
        <v>1885.6333333333332</v>
      </c>
      <c r="K257" s="506">
        <v>1782</v>
      </c>
      <c r="L257" s="506">
        <v>1700</v>
      </c>
      <c r="M257" s="506">
        <v>27.909749999999999</v>
      </c>
    </row>
    <row r="258" spans="1:13">
      <c r="A258" s="254">
        <v>248</v>
      </c>
      <c r="B258" s="509" t="s">
        <v>257</v>
      </c>
      <c r="C258" s="506">
        <v>1837.7</v>
      </c>
      <c r="D258" s="507">
        <v>1833.2666666666664</v>
      </c>
      <c r="E258" s="507">
        <v>1821.5333333333328</v>
      </c>
      <c r="F258" s="507">
        <v>1805.3666666666663</v>
      </c>
      <c r="G258" s="507">
        <v>1793.6333333333328</v>
      </c>
      <c r="H258" s="507">
        <v>1849.4333333333329</v>
      </c>
      <c r="I258" s="507">
        <v>1861.1666666666665</v>
      </c>
      <c r="J258" s="507">
        <v>1877.333333333333</v>
      </c>
      <c r="K258" s="506">
        <v>1845</v>
      </c>
      <c r="L258" s="506">
        <v>1817.1</v>
      </c>
      <c r="M258" s="506">
        <v>2.86117</v>
      </c>
    </row>
    <row r="259" spans="1:13">
      <c r="A259" s="254">
        <v>249</v>
      </c>
      <c r="B259" s="509" t="s">
        <v>401</v>
      </c>
      <c r="C259" s="506">
        <v>1215.1500000000001</v>
      </c>
      <c r="D259" s="507">
        <v>1212.6833333333334</v>
      </c>
      <c r="E259" s="507">
        <v>1195.3666666666668</v>
      </c>
      <c r="F259" s="507">
        <v>1175.5833333333335</v>
      </c>
      <c r="G259" s="507">
        <v>1158.2666666666669</v>
      </c>
      <c r="H259" s="507">
        <v>1232.4666666666667</v>
      </c>
      <c r="I259" s="507">
        <v>1249.7833333333333</v>
      </c>
      <c r="J259" s="507">
        <v>1269.5666666666666</v>
      </c>
      <c r="K259" s="506">
        <v>1230</v>
      </c>
      <c r="L259" s="506">
        <v>1192.9000000000001</v>
      </c>
      <c r="M259" s="506">
        <v>2.7688700000000002</v>
      </c>
    </row>
    <row r="260" spans="1:13">
      <c r="A260" s="254">
        <v>250</v>
      </c>
      <c r="B260" s="509" t="s">
        <v>402</v>
      </c>
      <c r="C260" s="506">
        <v>2867.5</v>
      </c>
      <c r="D260" s="507">
        <v>2842.6833333333329</v>
      </c>
      <c r="E260" s="507">
        <v>2805.8666666666659</v>
      </c>
      <c r="F260" s="507">
        <v>2744.2333333333331</v>
      </c>
      <c r="G260" s="507">
        <v>2707.4166666666661</v>
      </c>
      <c r="H260" s="507">
        <v>2904.3166666666657</v>
      </c>
      <c r="I260" s="507">
        <v>2941.1333333333323</v>
      </c>
      <c r="J260" s="507">
        <v>3002.7666666666655</v>
      </c>
      <c r="K260" s="506">
        <v>2879.5</v>
      </c>
      <c r="L260" s="506">
        <v>2781.05</v>
      </c>
      <c r="M260" s="506">
        <v>0.18065999999999999</v>
      </c>
    </row>
    <row r="261" spans="1:13">
      <c r="A261" s="254">
        <v>251</v>
      </c>
      <c r="B261" s="509" t="s">
        <v>403</v>
      </c>
      <c r="C261" s="506">
        <v>406.25</v>
      </c>
      <c r="D261" s="507">
        <v>408.13333333333338</v>
      </c>
      <c r="E261" s="507">
        <v>401.31666666666678</v>
      </c>
      <c r="F261" s="507">
        <v>396.38333333333338</v>
      </c>
      <c r="G261" s="507">
        <v>389.56666666666678</v>
      </c>
      <c r="H261" s="507">
        <v>413.06666666666678</v>
      </c>
      <c r="I261" s="507">
        <v>419.88333333333338</v>
      </c>
      <c r="J261" s="507">
        <v>424.81666666666678</v>
      </c>
      <c r="K261" s="506">
        <v>414.95</v>
      </c>
      <c r="L261" s="506">
        <v>403.2</v>
      </c>
      <c r="M261" s="506">
        <v>2.2934999999999999</v>
      </c>
    </row>
    <row r="262" spans="1:13">
      <c r="A262" s="254">
        <v>252</v>
      </c>
      <c r="B262" s="509" t="s">
        <v>404</v>
      </c>
      <c r="C262" s="506">
        <v>154.30000000000001</v>
      </c>
      <c r="D262" s="507">
        <v>152.51666666666668</v>
      </c>
      <c r="E262" s="507">
        <v>149.03333333333336</v>
      </c>
      <c r="F262" s="507">
        <v>143.76666666666668</v>
      </c>
      <c r="G262" s="507">
        <v>140.28333333333336</v>
      </c>
      <c r="H262" s="507">
        <v>157.78333333333336</v>
      </c>
      <c r="I262" s="507">
        <v>161.26666666666665</v>
      </c>
      <c r="J262" s="507">
        <v>166.53333333333336</v>
      </c>
      <c r="K262" s="506">
        <v>156</v>
      </c>
      <c r="L262" s="506">
        <v>147.25</v>
      </c>
      <c r="M262" s="506">
        <v>13.34507</v>
      </c>
    </row>
    <row r="263" spans="1:13">
      <c r="A263" s="254">
        <v>253</v>
      </c>
      <c r="B263" s="509" t="s">
        <v>405</v>
      </c>
      <c r="C263" s="506">
        <v>117.3</v>
      </c>
      <c r="D263" s="507">
        <v>117.48333333333333</v>
      </c>
      <c r="E263" s="507">
        <v>115.61666666666667</v>
      </c>
      <c r="F263" s="507">
        <v>113.93333333333334</v>
      </c>
      <c r="G263" s="507">
        <v>112.06666666666668</v>
      </c>
      <c r="H263" s="507">
        <v>119.16666666666667</v>
      </c>
      <c r="I263" s="507">
        <v>121.03333333333332</v>
      </c>
      <c r="J263" s="507">
        <v>122.71666666666667</v>
      </c>
      <c r="K263" s="506">
        <v>119.35</v>
      </c>
      <c r="L263" s="506">
        <v>115.8</v>
      </c>
      <c r="M263" s="506">
        <v>14.289070000000001</v>
      </c>
    </row>
    <row r="264" spans="1:13">
      <c r="A264" s="254">
        <v>254</v>
      </c>
      <c r="B264" s="509" t="s">
        <v>406</v>
      </c>
      <c r="C264" s="506">
        <v>91.2</v>
      </c>
      <c r="D264" s="507">
        <v>92.25</v>
      </c>
      <c r="E264" s="507">
        <v>89.5</v>
      </c>
      <c r="F264" s="507">
        <v>87.8</v>
      </c>
      <c r="G264" s="507">
        <v>85.05</v>
      </c>
      <c r="H264" s="507">
        <v>93.95</v>
      </c>
      <c r="I264" s="507">
        <v>96.7</v>
      </c>
      <c r="J264" s="507">
        <v>98.4</v>
      </c>
      <c r="K264" s="506">
        <v>95</v>
      </c>
      <c r="L264" s="506">
        <v>90.55</v>
      </c>
      <c r="M264" s="506">
        <v>6.3949400000000001</v>
      </c>
    </row>
    <row r="265" spans="1:13">
      <c r="A265" s="254">
        <v>255</v>
      </c>
      <c r="B265" s="509" t="s">
        <v>258</v>
      </c>
      <c r="C265" s="506">
        <v>86.3</v>
      </c>
      <c r="D265" s="507">
        <v>86.366666666666674</v>
      </c>
      <c r="E265" s="507">
        <v>85.033333333333346</v>
      </c>
      <c r="F265" s="507">
        <v>83.766666666666666</v>
      </c>
      <c r="G265" s="507">
        <v>82.433333333333337</v>
      </c>
      <c r="H265" s="507">
        <v>87.633333333333354</v>
      </c>
      <c r="I265" s="507">
        <v>88.966666666666669</v>
      </c>
      <c r="J265" s="507">
        <v>90.233333333333363</v>
      </c>
      <c r="K265" s="506">
        <v>87.7</v>
      </c>
      <c r="L265" s="506">
        <v>85.1</v>
      </c>
      <c r="M265" s="506">
        <v>32.740290000000002</v>
      </c>
    </row>
    <row r="266" spans="1:13">
      <c r="A266" s="254">
        <v>256</v>
      </c>
      <c r="B266" s="509" t="s">
        <v>128</v>
      </c>
      <c r="C266" s="506">
        <v>441.8</v>
      </c>
      <c r="D266" s="507">
        <v>442.84999999999997</v>
      </c>
      <c r="E266" s="507">
        <v>438.44999999999993</v>
      </c>
      <c r="F266" s="507">
        <v>435.09999999999997</v>
      </c>
      <c r="G266" s="507">
        <v>430.69999999999993</v>
      </c>
      <c r="H266" s="507">
        <v>446.19999999999993</v>
      </c>
      <c r="I266" s="507">
        <v>450.59999999999991</v>
      </c>
      <c r="J266" s="507">
        <v>453.94999999999993</v>
      </c>
      <c r="K266" s="506">
        <v>447.25</v>
      </c>
      <c r="L266" s="506">
        <v>439.5</v>
      </c>
      <c r="M266" s="506">
        <v>50.662869999999998</v>
      </c>
    </row>
    <row r="267" spans="1:13">
      <c r="A267" s="254">
        <v>257</v>
      </c>
      <c r="B267" s="509" t="s">
        <v>751</v>
      </c>
      <c r="C267" s="506">
        <v>88.15</v>
      </c>
      <c r="D267" s="507">
        <v>88.266666666666666</v>
      </c>
      <c r="E267" s="507">
        <v>87.583333333333329</v>
      </c>
      <c r="F267" s="507">
        <v>87.016666666666666</v>
      </c>
      <c r="G267" s="507">
        <v>86.333333333333329</v>
      </c>
      <c r="H267" s="507">
        <v>88.833333333333329</v>
      </c>
      <c r="I267" s="507">
        <v>89.516666666666666</v>
      </c>
      <c r="J267" s="507">
        <v>90.083333333333329</v>
      </c>
      <c r="K267" s="506">
        <v>88.95</v>
      </c>
      <c r="L267" s="506">
        <v>87.7</v>
      </c>
      <c r="M267" s="506">
        <v>1.04924</v>
      </c>
    </row>
    <row r="268" spans="1:13">
      <c r="A268" s="254">
        <v>258</v>
      </c>
      <c r="B268" s="509" t="s">
        <v>407</v>
      </c>
      <c r="C268" s="506">
        <v>60.25</v>
      </c>
      <c r="D268" s="507">
        <v>60.433333333333337</v>
      </c>
      <c r="E268" s="507">
        <v>58.916666666666671</v>
      </c>
      <c r="F268" s="507">
        <v>57.583333333333336</v>
      </c>
      <c r="G268" s="507">
        <v>56.06666666666667</v>
      </c>
      <c r="H268" s="507">
        <v>61.766666666666673</v>
      </c>
      <c r="I268" s="507">
        <v>63.283333333333339</v>
      </c>
      <c r="J268" s="507">
        <v>64.616666666666674</v>
      </c>
      <c r="K268" s="506">
        <v>61.95</v>
      </c>
      <c r="L268" s="506">
        <v>59.1</v>
      </c>
      <c r="M268" s="506">
        <v>10.85228</v>
      </c>
    </row>
    <row r="269" spans="1:13">
      <c r="A269" s="254">
        <v>259</v>
      </c>
      <c r="B269" s="509" t="s">
        <v>408</v>
      </c>
      <c r="C269" s="506">
        <v>89.85</v>
      </c>
      <c r="D269" s="507">
        <v>89.7</v>
      </c>
      <c r="E269" s="507">
        <v>88.300000000000011</v>
      </c>
      <c r="F269" s="507">
        <v>86.750000000000014</v>
      </c>
      <c r="G269" s="507">
        <v>85.350000000000023</v>
      </c>
      <c r="H269" s="507">
        <v>91.25</v>
      </c>
      <c r="I269" s="507">
        <v>92.65</v>
      </c>
      <c r="J269" s="507">
        <v>94.199999999999989</v>
      </c>
      <c r="K269" s="506">
        <v>91.1</v>
      </c>
      <c r="L269" s="506">
        <v>88.15</v>
      </c>
      <c r="M269" s="506">
        <v>11.65868</v>
      </c>
    </row>
    <row r="270" spans="1:13">
      <c r="A270" s="254">
        <v>260</v>
      </c>
      <c r="B270" s="509" t="s">
        <v>409</v>
      </c>
      <c r="C270" s="506">
        <v>27.05</v>
      </c>
      <c r="D270" s="507">
        <v>27.233333333333331</v>
      </c>
      <c r="E270" s="507">
        <v>26.716666666666661</v>
      </c>
      <c r="F270" s="507">
        <v>26.383333333333329</v>
      </c>
      <c r="G270" s="507">
        <v>25.86666666666666</v>
      </c>
      <c r="H270" s="507">
        <v>27.566666666666663</v>
      </c>
      <c r="I270" s="507">
        <v>28.083333333333336</v>
      </c>
      <c r="J270" s="507">
        <v>28.416666666666664</v>
      </c>
      <c r="K270" s="506">
        <v>27.75</v>
      </c>
      <c r="L270" s="506">
        <v>26.9</v>
      </c>
      <c r="M270" s="506">
        <v>14.363390000000001</v>
      </c>
    </row>
    <row r="271" spans="1:13">
      <c r="A271" s="254">
        <v>261</v>
      </c>
      <c r="B271" s="509" t="s">
        <v>410</v>
      </c>
      <c r="C271" s="506">
        <v>70.099999999999994</v>
      </c>
      <c r="D271" s="507">
        <v>70.133333333333326</v>
      </c>
      <c r="E271" s="507">
        <v>69.266666666666652</v>
      </c>
      <c r="F271" s="507">
        <v>68.433333333333323</v>
      </c>
      <c r="G271" s="507">
        <v>67.566666666666649</v>
      </c>
      <c r="H271" s="507">
        <v>70.966666666666654</v>
      </c>
      <c r="I271" s="507">
        <v>71.833333333333329</v>
      </c>
      <c r="J271" s="507">
        <v>72.666666666666657</v>
      </c>
      <c r="K271" s="506">
        <v>71</v>
      </c>
      <c r="L271" s="506">
        <v>69.3</v>
      </c>
      <c r="M271" s="506">
        <v>5.7445199999999996</v>
      </c>
    </row>
    <row r="272" spans="1:13">
      <c r="A272" s="254">
        <v>262</v>
      </c>
      <c r="B272" s="509" t="s">
        <v>411</v>
      </c>
      <c r="C272" s="506">
        <v>74.349999999999994</v>
      </c>
      <c r="D272" s="507">
        <v>74.766666666666666</v>
      </c>
      <c r="E272" s="507">
        <v>73.283333333333331</v>
      </c>
      <c r="F272" s="507">
        <v>72.216666666666669</v>
      </c>
      <c r="G272" s="507">
        <v>70.733333333333334</v>
      </c>
      <c r="H272" s="507">
        <v>75.833333333333329</v>
      </c>
      <c r="I272" s="507">
        <v>77.316666666666649</v>
      </c>
      <c r="J272" s="507">
        <v>78.383333333333326</v>
      </c>
      <c r="K272" s="506">
        <v>76.25</v>
      </c>
      <c r="L272" s="506">
        <v>73.7</v>
      </c>
      <c r="M272" s="506">
        <v>6.5282600000000004</v>
      </c>
    </row>
    <row r="273" spans="1:13">
      <c r="A273" s="254">
        <v>263</v>
      </c>
      <c r="B273" s="509" t="s">
        <v>412</v>
      </c>
      <c r="C273" s="506">
        <v>119.1</v>
      </c>
      <c r="D273" s="507">
        <v>118.14999999999999</v>
      </c>
      <c r="E273" s="507">
        <v>115.29999999999998</v>
      </c>
      <c r="F273" s="507">
        <v>111.49999999999999</v>
      </c>
      <c r="G273" s="507">
        <v>108.64999999999998</v>
      </c>
      <c r="H273" s="507">
        <v>121.94999999999999</v>
      </c>
      <c r="I273" s="507">
        <v>124.79999999999998</v>
      </c>
      <c r="J273" s="507">
        <v>128.6</v>
      </c>
      <c r="K273" s="506">
        <v>121</v>
      </c>
      <c r="L273" s="506">
        <v>114.35</v>
      </c>
      <c r="M273" s="506">
        <v>2.4673699999999998</v>
      </c>
    </row>
    <row r="274" spans="1:13">
      <c r="A274" s="254">
        <v>264</v>
      </c>
      <c r="B274" s="509" t="s">
        <v>413</v>
      </c>
      <c r="C274" s="506">
        <v>65.2</v>
      </c>
      <c r="D274" s="507">
        <v>65.433333333333337</v>
      </c>
      <c r="E274" s="507">
        <v>64.466666666666669</v>
      </c>
      <c r="F274" s="507">
        <v>63.733333333333334</v>
      </c>
      <c r="G274" s="507">
        <v>62.766666666666666</v>
      </c>
      <c r="H274" s="507">
        <v>66.166666666666671</v>
      </c>
      <c r="I274" s="507">
        <v>67.13333333333334</v>
      </c>
      <c r="J274" s="507">
        <v>67.866666666666674</v>
      </c>
      <c r="K274" s="506">
        <v>66.400000000000006</v>
      </c>
      <c r="L274" s="506">
        <v>64.7</v>
      </c>
      <c r="M274" s="506">
        <v>3.6148099999999999</v>
      </c>
    </row>
    <row r="275" spans="1:13">
      <c r="A275" s="254">
        <v>265</v>
      </c>
      <c r="B275" s="509" t="s">
        <v>127</v>
      </c>
      <c r="C275" s="506">
        <v>315.64999999999998</v>
      </c>
      <c r="D275" s="507">
        <v>318.26666666666665</v>
      </c>
      <c r="E275" s="507">
        <v>311.0333333333333</v>
      </c>
      <c r="F275" s="507">
        <v>306.41666666666663</v>
      </c>
      <c r="G275" s="507">
        <v>299.18333333333328</v>
      </c>
      <c r="H275" s="507">
        <v>322.88333333333333</v>
      </c>
      <c r="I275" s="507">
        <v>330.11666666666667</v>
      </c>
      <c r="J275" s="507">
        <v>334.73333333333335</v>
      </c>
      <c r="K275" s="506">
        <v>325.5</v>
      </c>
      <c r="L275" s="506">
        <v>313.64999999999998</v>
      </c>
      <c r="M275" s="506">
        <v>80.85284</v>
      </c>
    </row>
    <row r="276" spans="1:13">
      <c r="A276" s="254">
        <v>266</v>
      </c>
      <c r="B276" s="509" t="s">
        <v>414</v>
      </c>
      <c r="C276" s="506">
        <v>2640.5</v>
      </c>
      <c r="D276" s="507">
        <v>2637.7999999999997</v>
      </c>
      <c r="E276" s="507">
        <v>2596.2999999999993</v>
      </c>
      <c r="F276" s="507">
        <v>2552.0999999999995</v>
      </c>
      <c r="G276" s="507">
        <v>2510.599999999999</v>
      </c>
      <c r="H276" s="507">
        <v>2681.9999999999995</v>
      </c>
      <c r="I276" s="507">
        <v>2723.5000000000005</v>
      </c>
      <c r="J276" s="507">
        <v>2767.7</v>
      </c>
      <c r="K276" s="506">
        <v>2679.3</v>
      </c>
      <c r="L276" s="506">
        <v>2593.6</v>
      </c>
      <c r="M276" s="506">
        <v>0.15687000000000001</v>
      </c>
    </row>
    <row r="277" spans="1:13">
      <c r="A277" s="254">
        <v>267</v>
      </c>
      <c r="B277" s="509" t="s">
        <v>129</v>
      </c>
      <c r="C277" s="506">
        <v>2931.75</v>
      </c>
      <c r="D277" s="507">
        <v>2916.5</v>
      </c>
      <c r="E277" s="507">
        <v>2886.25</v>
      </c>
      <c r="F277" s="507">
        <v>2840.75</v>
      </c>
      <c r="G277" s="507">
        <v>2810.5</v>
      </c>
      <c r="H277" s="507">
        <v>2962</v>
      </c>
      <c r="I277" s="507">
        <v>2992.25</v>
      </c>
      <c r="J277" s="507">
        <v>3037.75</v>
      </c>
      <c r="K277" s="506">
        <v>2946.75</v>
      </c>
      <c r="L277" s="506">
        <v>2871</v>
      </c>
      <c r="M277" s="506">
        <v>4.5620599999999998</v>
      </c>
    </row>
    <row r="278" spans="1:13">
      <c r="A278" s="254">
        <v>268</v>
      </c>
      <c r="B278" s="509" t="s">
        <v>130</v>
      </c>
      <c r="C278" s="506">
        <v>891.6</v>
      </c>
      <c r="D278" s="507">
        <v>899.94999999999993</v>
      </c>
      <c r="E278" s="507">
        <v>877.89999999999986</v>
      </c>
      <c r="F278" s="507">
        <v>864.19999999999993</v>
      </c>
      <c r="G278" s="507">
        <v>842.14999999999986</v>
      </c>
      <c r="H278" s="507">
        <v>913.64999999999986</v>
      </c>
      <c r="I278" s="507">
        <v>935.69999999999982</v>
      </c>
      <c r="J278" s="507">
        <v>949.39999999999986</v>
      </c>
      <c r="K278" s="506">
        <v>922</v>
      </c>
      <c r="L278" s="506">
        <v>886.25</v>
      </c>
      <c r="M278" s="506">
        <v>13.240209999999999</v>
      </c>
    </row>
    <row r="279" spans="1:13">
      <c r="A279" s="254">
        <v>269</v>
      </c>
      <c r="B279" s="509" t="s">
        <v>415</v>
      </c>
      <c r="C279" s="506">
        <v>142.55000000000001</v>
      </c>
      <c r="D279" s="507">
        <v>143.01666666666668</v>
      </c>
      <c r="E279" s="507">
        <v>141.83333333333337</v>
      </c>
      <c r="F279" s="507">
        <v>141.1166666666667</v>
      </c>
      <c r="G279" s="507">
        <v>139.93333333333339</v>
      </c>
      <c r="H279" s="507">
        <v>143.73333333333335</v>
      </c>
      <c r="I279" s="507">
        <v>144.91666666666669</v>
      </c>
      <c r="J279" s="507">
        <v>145.63333333333333</v>
      </c>
      <c r="K279" s="506">
        <v>144.19999999999999</v>
      </c>
      <c r="L279" s="506">
        <v>142.30000000000001</v>
      </c>
      <c r="M279" s="506">
        <v>1.3450599999999999</v>
      </c>
    </row>
    <row r="280" spans="1:13">
      <c r="A280" s="254">
        <v>270</v>
      </c>
      <c r="B280" s="509" t="s">
        <v>417</v>
      </c>
      <c r="C280" s="506">
        <v>533.04999999999995</v>
      </c>
      <c r="D280" s="507">
        <v>540.68333333333339</v>
      </c>
      <c r="E280" s="507">
        <v>518.51666666666677</v>
      </c>
      <c r="F280" s="507">
        <v>503.98333333333335</v>
      </c>
      <c r="G280" s="507">
        <v>481.81666666666672</v>
      </c>
      <c r="H280" s="507">
        <v>555.21666666666681</v>
      </c>
      <c r="I280" s="507">
        <v>577.38333333333333</v>
      </c>
      <c r="J280" s="507">
        <v>591.91666666666686</v>
      </c>
      <c r="K280" s="506">
        <v>562.85</v>
      </c>
      <c r="L280" s="506">
        <v>526.15</v>
      </c>
      <c r="M280" s="506">
        <v>7.8786500000000004</v>
      </c>
    </row>
    <row r="281" spans="1:13">
      <c r="A281" s="254">
        <v>271</v>
      </c>
      <c r="B281" s="509" t="s">
        <v>418</v>
      </c>
      <c r="C281" s="506">
        <v>207</v>
      </c>
      <c r="D281" s="507">
        <v>207.1</v>
      </c>
      <c r="E281" s="507">
        <v>205.45</v>
      </c>
      <c r="F281" s="507">
        <v>203.9</v>
      </c>
      <c r="G281" s="507">
        <v>202.25</v>
      </c>
      <c r="H281" s="507">
        <v>208.64999999999998</v>
      </c>
      <c r="I281" s="507">
        <v>210.3</v>
      </c>
      <c r="J281" s="507">
        <v>211.84999999999997</v>
      </c>
      <c r="K281" s="506">
        <v>208.75</v>
      </c>
      <c r="L281" s="506">
        <v>205.55</v>
      </c>
      <c r="M281" s="506">
        <v>3.34951</v>
      </c>
    </row>
    <row r="282" spans="1:13">
      <c r="A282" s="254">
        <v>272</v>
      </c>
      <c r="B282" s="509" t="s">
        <v>419</v>
      </c>
      <c r="C282" s="506">
        <v>193.15</v>
      </c>
      <c r="D282" s="507">
        <v>193.1</v>
      </c>
      <c r="E282" s="507">
        <v>190.25</v>
      </c>
      <c r="F282" s="507">
        <v>187.35</v>
      </c>
      <c r="G282" s="507">
        <v>184.5</v>
      </c>
      <c r="H282" s="507">
        <v>196</v>
      </c>
      <c r="I282" s="507">
        <v>198.84999999999997</v>
      </c>
      <c r="J282" s="507">
        <v>201.75</v>
      </c>
      <c r="K282" s="506">
        <v>195.95</v>
      </c>
      <c r="L282" s="506">
        <v>190.2</v>
      </c>
      <c r="M282" s="506">
        <v>3.0159600000000002</v>
      </c>
    </row>
    <row r="283" spans="1:13">
      <c r="A283" s="254">
        <v>273</v>
      </c>
      <c r="B283" s="509" t="s">
        <v>752</v>
      </c>
      <c r="C283" s="506">
        <v>840.2</v>
      </c>
      <c r="D283" s="507">
        <v>834.13333333333333</v>
      </c>
      <c r="E283" s="507">
        <v>801.26666666666665</v>
      </c>
      <c r="F283" s="507">
        <v>762.33333333333337</v>
      </c>
      <c r="G283" s="507">
        <v>729.4666666666667</v>
      </c>
      <c r="H283" s="507">
        <v>873.06666666666661</v>
      </c>
      <c r="I283" s="507">
        <v>905.93333333333317</v>
      </c>
      <c r="J283" s="507">
        <v>944.86666666666656</v>
      </c>
      <c r="K283" s="506">
        <v>867</v>
      </c>
      <c r="L283" s="506">
        <v>795.2</v>
      </c>
      <c r="M283" s="506">
        <v>2.0476200000000002</v>
      </c>
    </row>
    <row r="284" spans="1:13">
      <c r="A284" s="254">
        <v>274</v>
      </c>
      <c r="B284" s="509" t="s">
        <v>420</v>
      </c>
      <c r="C284" s="506">
        <v>909.5</v>
      </c>
      <c r="D284" s="507">
        <v>914.9</v>
      </c>
      <c r="E284" s="507">
        <v>901.9</v>
      </c>
      <c r="F284" s="507">
        <v>894.3</v>
      </c>
      <c r="G284" s="507">
        <v>881.3</v>
      </c>
      <c r="H284" s="507">
        <v>922.5</v>
      </c>
      <c r="I284" s="507">
        <v>935.5</v>
      </c>
      <c r="J284" s="507">
        <v>943.1</v>
      </c>
      <c r="K284" s="506">
        <v>927.9</v>
      </c>
      <c r="L284" s="506">
        <v>907.3</v>
      </c>
      <c r="M284" s="506">
        <v>2.0230600000000001</v>
      </c>
    </row>
    <row r="285" spans="1:13">
      <c r="A285" s="254">
        <v>275</v>
      </c>
      <c r="B285" s="509" t="s">
        <v>421</v>
      </c>
      <c r="C285" s="506">
        <v>387.85</v>
      </c>
      <c r="D285" s="507">
        <v>384.65000000000003</v>
      </c>
      <c r="E285" s="507">
        <v>379.30000000000007</v>
      </c>
      <c r="F285" s="507">
        <v>370.75000000000006</v>
      </c>
      <c r="G285" s="507">
        <v>365.40000000000009</v>
      </c>
      <c r="H285" s="507">
        <v>393.20000000000005</v>
      </c>
      <c r="I285" s="507">
        <v>398.55000000000007</v>
      </c>
      <c r="J285" s="507">
        <v>407.1</v>
      </c>
      <c r="K285" s="506">
        <v>390</v>
      </c>
      <c r="L285" s="506">
        <v>376.1</v>
      </c>
      <c r="M285" s="506">
        <v>1.0365599999999999</v>
      </c>
    </row>
    <row r="286" spans="1:13">
      <c r="A286" s="254">
        <v>276</v>
      </c>
      <c r="B286" s="509" t="s">
        <v>422</v>
      </c>
      <c r="C286" s="506">
        <v>553.25</v>
      </c>
      <c r="D286" s="507">
        <v>550.55000000000007</v>
      </c>
      <c r="E286" s="507">
        <v>546.10000000000014</v>
      </c>
      <c r="F286" s="507">
        <v>538.95000000000005</v>
      </c>
      <c r="G286" s="507">
        <v>534.50000000000011</v>
      </c>
      <c r="H286" s="507">
        <v>557.70000000000016</v>
      </c>
      <c r="I286" s="507">
        <v>562.1500000000002</v>
      </c>
      <c r="J286" s="507">
        <v>569.30000000000018</v>
      </c>
      <c r="K286" s="506">
        <v>555</v>
      </c>
      <c r="L286" s="506">
        <v>543.4</v>
      </c>
      <c r="M286" s="506">
        <v>0.73809000000000002</v>
      </c>
    </row>
    <row r="287" spans="1:13">
      <c r="A287" s="254">
        <v>277</v>
      </c>
      <c r="B287" s="509" t="s">
        <v>423</v>
      </c>
      <c r="C287" s="506">
        <v>64.8</v>
      </c>
      <c r="D287" s="507">
        <v>64.683333333333337</v>
      </c>
      <c r="E287" s="507">
        <v>63.866666666666674</v>
      </c>
      <c r="F287" s="507">
        <v>62.933333333333337</v>
      </c>
      <c r="G287" s="507">
        <v>62.116666666666674</v>
      </c>
      <c r="H287" s="507">
        <v>65.616666666666674</v>
      </c>
      <c r="I287" s="507">
        <v>66.433333333333337</v>
      </c>
      <c r="J287" s="507">
        <v>67.366666666666674</v>
      </c>
      <c r="K287" s="506">
        <v>65.5</v>
      </c>
      <c r="L287" s="506">
        <v>63.75</v>
      </c>
      <c r="M287" s="506">
        <v>14.90804</v>
      </c>
    </row>
    <row r="288" spans="1:13">
      <c r="A288" s="254">
        <v>278</v>
      </c>
      <c r="B288" s="509" t="s">
        <v>424</v>
      </c>
      <c r="C288" s="506">
        <v>58.15</v>
      </c>
      <c r="D288" s="507">
        <v>57.283333333333339</v>
      </c>
      <c r="E288" s="507">
        <v>55.816666666666677</v>
      </c>
      <c r="F288" s="507">
        <v>53.483333333333341</v>
      </c>
      <c r="G288" s="507">
        <v>52.01666666666668</v>
      </c>
      <c r="H288" s="507">
        <v>59.616666666666674</v>
      </c>
      <c r="I288" s="507">
        <v>61.083333333333329</v>
      </c>
      <c r="J288" s="507">
        <v>63.416666666666671</v>
      </c>
      <c r="K288" s="506">
        <v>58.75</v>
      </c>
      <c r="L288" s="506">
        <v>54.95</v>
      </c>
      <c r="M288" s="506">
        <v>17.554359999999999</v>
      </c>
    </row>
    <row r="289" spans="1:13">
      <c r="A289" s="254">
        <v>279</v>
      </c>
      <c r="B289" s="509" t="s">
        <v>425</v>
      </c>
      <c r="C289" s="506">
        <v>492.85</v>
      </c>
      <c r="D289" s="507">
        <v>493.4666666666667</v>
      </c>
      <c r="E289" s="507">
        <v>487.98333333333341</v>
      </c>
      <c r="F289" s="507">
        <v>483.11666666666673</v>
      </c>
      <c r="G289" s="507">
        <v>477.63333333333344</v>
      </c>
      <c r="H289" s="507">
        <v>498.33333333333337</v>
      </c>
      <c r="I289" s="507">
        <v>503.81666666666672</v>
      </c>
      <c r="J289" s="507">
        <v>508.68333333333334</v>
      </c>
      <c r="K289" s="506">
        <v>498.95</v>
      </c>
      <c r="L289" s="506">
        <v>488.6</v>
      </c>
      <c r="M289" s="506">
        <v>1.5628500000000001</v>
      </c>
    </row>
    <row r="290" spans="1:13">
      <c r="A290" s="254">
        <v>280</v>
      </c>
      <c r="B290" s="509" t="s">
        <v>426</v>
      </c>
      <c r="C290" s="506">
        <v>448.7</v>
      </c>
      <c r="D290" s="507">
        <v>454.5</v>
      </c>
      <c r="E290" s="507">
        <v>439.2</v>
      </c>
      <c r="F290" s="507">
        <v>429.7</v>
      </c>
      <c r="G290" s="507">
        <v>414.4</v>
      </c>
      <c r="H290" s="507">
        <v>464</v>
      </c>
      <c r="I290" s="507">
        <v>479.29999999999995</v>
      </c>
      <c r="J290" s="507">
        <v>488.8</v>
      </c>
      <c r="K290" s="506">
        <v>469.8</v>
      </c>
      <c r="L290" s="506">
        <v>445</v>
      </c>
      <c r="M290" s="506">
        <v>7.7671799999999998</v>
      </c>
    </row>
    <row r="291" spans="1:13">
      <c r="A291" s="254">
        <v>281</v>
      </c>
      <c r="B291" s="509" t="s">
        <v>427</v>
      </c>
      <c r="C291" s="506">
        <v>238.2</v>
      </c>
      <c r="D291" s="507">
        <v>240.91666666666666</v>
      </c>
      <c r="E291" s="507">
        <v>233.7833333333333</v>
      </c>
      <c r="F291" s="507">
        <v>229.36666666666665</v>
      </c>
      <c r="G291" s="507">
        <v>222.23333333333329</v>
      </c>
      <c r="H291" s="507">
        <v>245.33333333333331</v>
      </c>
      <c r="I291" s="507">
        <v>252.4666666666667</v>
      </c>
      <c r="J291" s="507">
        <v>256.88333333333333</v>
      </c>
      <c r="K291" s="506">
        <v>248.05</v>
      </c>
      <c r="L291" s="506">
        <v>236.5</v>
      </c>
      <c r="M291" s="506">
        <v>3.22357</v>
      </c>
    </row>
    <row r="292" spans="1:13">
      <c r="A292" s="254">
        <v>282</v>
      </c>
      <c r="B292" s="509" t="s">
        <v>131</v>
      </c>
      <c r="C292" s="506">
        <v>1812.65</v>
      </c>
      <c r="D292" s="507">
        <v>1818.5</v>
      </c>
      <c r="E292" s="507">
        <v>1793</v>
      </c>
      <c r="F292" s="507">
        <v>1773.35</v>
      </c>
      <c r="G292" s="507">
        <v>1747.85</v>
      </c>
      <c r="H292" s="507">
        <v>1838.15</v>
      </c>
      <c r="I292" s="507">
        <v>1863.65</v>
      </c>
      <c r="J292" s="507">
        <v>1883.3000000000002</v>
      </c>
      <c r="K292" s="506">
        <v>1844</v>
      </c>
      <c r="L292" s="506">
        <v>1798.85</v>
      </c>
      <c r="M292" s="506">
        <v>42.508560000000003</v>
      </c>
    </row>
    <row r="293" spans="1:13">
      <c r="A293" s="254">
        <v>283</v>
      </c>
      <c r="B293" s="509" t="s">
        <v>132</v>
      </c>
      <c r="C293" s="506">
        <v>100.6</v>
      </c>
      <c r="D293" s="507">
        <v>100.45</v>
      </c>
      <c r="E293" s="507">
        <v>99.25</v>
      </c>
      <c r="F293" s="507">
        <v>97.899999999999991</v>
      </c>
      <c r="G293" s="507">
        <v>96.699999999999989</v>
      </c>
      <c r="H293" s="507">
        <v>101.80000000000001</v>
      </c>
      <c r="I293" s="507">
        <v>103.00000000000003</v>
      </c>
      <c r="J293" s="507">
        <v>104.35000000000002</v>
      </c>
      <c r="K293" s="506">
        <v>101.65</v>
      </c>
      <c r="L293" s="506">
        <v>99.1</v>
      </c>
      <c r="M293" s="506">
        <v>92.12303</v>
      </c>
    </row>
    <row r="294" spans="1:13">
      <c r="A294" s="254">
        <v>284</v>
      </c>
      <c r="B294" s="509" t="s">
        <v>259</v>
      </c>
      <c r="C294" s="506">
        <v>2571.15</v>
      </c>
      <c r="D294" s="507">
        <v>2596.5166666666669</v>
      </c>
      <c r="E294" s="507">
        <v>2534.2333333333336</v>
      </c>
      <c r="F294" s="507">
        <v>2497.3166666666666</v>
      </c>
      <c r="G294" s="507">
        <v>2435.0333333333333</v>
      </c>
      <c r="H294" s="507">
        <v>2633.4333333333338</v>
      </c>
      <c r="I294" s="507">
        <v>2695.7166666666676</v>
      </c>
      <c r="J294" s="507">
        <v>2732.6333333333341</v>
      </c>
      <c r="K294" s="506">
        <v>2658.8</v>
      </c>
      <c r="L294" s="506">
        <v>2559.6</v>
      </c>
      <c r="M294" s="506">
        <v>2.8450199999999999</v>
      </c>
    </row>
    <row r="295" spans="1:13">
      <c r="A295" s="254">
        <v>285</v>
      </c>
      <c r="B295" s="509" t="s">
        <v>133</v>
      </c>
      <c r="C295" s="506">
        <v>418.1</v>
      </c>
      <c r="D295" s="507">
        <v>419.40000000000003</v>
      </c>
      <c r="E295" s="507">
        <v>413.80000000000007</v>
      </c>
      <c r="F295" s="507">
        <v>409.50000000000006</v>
      </c>
      <c r="G295" s="507">
        <v>403.90000000000009</v>
      </c>
      <c r="H295" s="507">
        <v>423.70000000000005</v>
      </c>
      <c r="I295" s="507">
        <v>429.30000000000007</v>
      </c>
      <c r="J295" s="507">
        <v>433.6</v>
      </c>
      <c r="K295" s="506">
        <v>425</v>
      </c>
      <c r="L295" s="506">
        <v>415.1</v>
      </c>
      <c r="M295" s="506">
        <v>38.561529999999998</v>
      </c>
    </row>
    <row r="296" spans="1:13">
      <c r="A296" s="254">
        <v>286</v>
      </c>
      <c r="B296" s="509" t="s">
        <v>753</v>
      </c>
      <c r="C296" s="506">
        <v>215.05</v>
      </c>
      <c r="D296" s="507">
        <v>216.03333333333333</v>
      </c>
      <c r="E296" s="507">
        <v>212.01666666666665</v>
      </c>
      <c r="F296" s="507">
        <v>208.98333333333332</v>
      </c>
      <c r="G296" s="507">
        <v>204.96666666666664</v>
      </c>
      <c r="H296" s="507">
        <v>219.06666666666666</v>
      </c>
      <c r="I296" s="507">
        <v>223.08333333333337</v>
      </c>
      <c r="J296" s="507">
        <v>226.11666666666667</v>
      </c>
      <c r="K296" s="506">
        <v>220.05</v>
      </c>
      <c r="L296" s="506">
        <v>213</v>
      </c>
      <c r="M296" s="506">
        <v>1.03583</v>
      </c>
    </row>
    <row r="297" spans="1:13">
      <c r="A297" s="254">
        <v>287</v>
      </c>
      <c r="B297" s="509" t="s">
        <v>428</v>
      </c>
      <c r="C297" s="506">
        <v>6918.65</v>
      </c>
      <c r="D297" s="507">
        <v>6934.2333333333336</v>
      </c>
      <c r="E297" s="507">
        <v>6850.4666666666672</v>
      </c>
      <c r="F297" s="507">
        <v>6782.2833333333338</v>
      </c>
      <c r="G297" s="507">
        <v>6698.5166666666673</v>
      </c>
      <c r="H297" s="507">
        <v>7002.416666666667</v>
      </c>
      <c r="I297" s="507">
        <v>7086.1833333333334</v>
      </c>
      <c r="J297" s="507">
        <v>7154.3666666666668</v>
      </c>
      <c r="K297" s="506">
        <v>7018</v>
      </c>
      <c r="L297" s="506">
        <v>6866.05</v>
      </c>
      <c r="M297" s="506">
        <v>3.884E-2</v>
      </c>
    </row>
    <row r="298" spans="1:13">
      <c r="A298" s="254">
        <v>288</v>
      </c>
      <c r="B298" s="509" t="s">
        <v>260</v>
      </c>
      <c r="C298" s="506">
        <v>4034.5</v>
      </c>
      <c r="D298" s="507">
        <v>4063.7000000000003</v>
      </c>
      <c r="E298" s="507">
        <v>3991.3</v>
      </c>
      <c r="F298" s="507">
        <v>3948.1</v>
      </c>
      <c r="G298" s="507">
        <v>3875.7</v>
      </c>
      <c r="H298" s="507">
        <v>4106.9000000000005</v>
      </c>
      <c r="I298" s="507">
        <v>4179.3000000000011</v>
      </c>
      <c r="J298" s="507">
        <v>4222.5000000000009</v>
      </c>
      <c r="K298" s="506">
        <v>4136.1000000000004</v>
      </c>
      <c r="L298" s="506">
        <v>4020.5</v>
      </c>
      <c r="M298" s="506">
        <v>1.98149</v>
      </c>
    </row>
    <row r="299" spans="1:13">
      <c r="A299" s="254">
        <v>289</v>
      </c>
      <c r="B299" s="509" t="s">
        <v>134</v>
      </c>
      <c r="C299" s="506">
        <v>1404.35</v>
      </c>
      <c r="D299" s="507">
        <v>1406.3166666666666</v>
      </c>
      <c r="E299" s="507">
        <v>1396.1333333333332</v>
      </c>
      <c r="F299" s="507">
        <v>1387.9166666666665</v>
      </c>
      <c r="G299" s="507">
        <v>1377.7333333333331</v>
      </c>
      <c r="H299" s="507">
        <v>1414.5333333333333</v>
      </c>
      <c r="I299" s="507">
        <v>1424.7166666666667</v>
      </c>
      <c r="J299" s="507">
        <v>1432.9333333333334</v>
      </c>
      <c r="K299" s="506">
        <v>1416.5</v>
      </c>
      <c r="L299" s="506">
        <v>1398.1</v>
      </c>
      <c r="M299" s="506">
        <v>25.648440000000001</v>
      </c>
    </row>
    <row r="300" spans="1:13">
      <c r="A300" s="254">
        <v>290</v>
      </c>
      <c r="B300" s="509" t="s">
        <v>429</v>
      </c>
      <c r="C300" s="506">
        <v>361.2</v>
      </c>
      <c r="D300" s="507">
        <v>361.0333333333333</v>
      </c>
      <c r="E300" s="507">
        <v>358.26666666666659</v>
      </c>
      <c r="F300" s="507">
        <v>355.33333333333331</v>
      </c>
      <c r="G300" s="507">
        <v>352.56666666666661</v>
      </c>
      <c r="H300" s="507">
        <v>363.96666666666658</v>
      </c>
      <c r="I300" s="507">
        <v>366.73333333333323</v>
      </c>
      <c r="J300" s="507">
        <v>369.66666666666657</v>
      </c>
      <c r="K300" s="506">
        <v>363.8</v>
      </c>
      <c r="L300" s="506">
        <v>358.1</v>
      </c>
      <c r="M300" s="506">
        <v>12.242559999999999</v>
      </c>
    </row>
    <row r="301" spans="1:13">
      <c r="A301" s="254">
        <v>291</v>
      </c>
      <c r="B301" s="509" t="s">
        <v>430</v>
      </c>
      <c r="C301" s="506">
        <v>39.200000000000003</v>
      </c>
      <c r="D301" s="507">
        <v>39.483333333333334</v>
      </c>
      <c r="E301" s="507">
        <v>38.516666666666666</v>
      </c>
      <c r="F301" s="507">
        <v>37.833333333333329</v>
      </c>
      <c r="G301" s="507">
        <v>36.86666666666666</v>
      </c>
      <c r="H301" s="507">
        <v>40.166666666666671</v>
      </c>
      <c r="I301" s="507">
        <v>41.13333333333334</v>
      </c>
      <c r="J301" s="507">
        <v>41.816666666666677</v>
      </c>
      <c r="K301" s="506">
        <v>40.450000000000003</v>
      </c>
      <c r="L301" s="506">
        <v>38.799999999999997</v>
      </c>
      <c r="M301" s="506">
        <v>16.920940000000002</v>
      </c>
    </row>
    <row r="302" spans="1:13">
      <c r="A302" s="254">
        <v>292</v>
      </c>
      <c r="B302" s="509" t="s">
        <v>431</v>
      </c>
      <c r="C302" s="506">
        <v>1771</v>
      </c>
      <c r="D302" s="507">
        <v>1784.3</v>
      </c>
      <c r="E302" s="507">
        <v>1754.6</v>
      </c>
      <c r="F302" s="507">
        <v>1738.2</v>
      </c>
      <c r="G302" s="507">
        <v>1708.5</v>
      </c>
      <c r="H302" s="507">
        <v>1800.6999999999998</v>
      </c>
      <c r="I302" s="507">
        <v>1830.4</v>
      </c>
      <c r="J302" s="507">
        <v>1846.7999999999997</v>
      </c>
      <c r="K302" s="506">
        <v>1814</v>
      </c>
      <c r="L302" s="506">
        <v>1767.9</v>
      </c>
      <c r="M302" s="506">
        <v>0.28373999999999999</v>
      </c>
    </row>
    <row r="303" spans="1:13">
      <c r="A303" s="254">
        <v>293</v>
      </c>
      <c r="B303" s="509" t="s">
        <v>135</v>
      </c>
      <c r="C303" s="506">
        <v>1014.85</v>
      </c>
      <c r="D303" s="507">
        <v>1011.9666666666667</v>
      </c>
      <c r="E303" s="507">
        <v>1004.8833333333334</v>
      </c>
      <c r="F303" s="507">
        <v>994.91666666666674</v>
      </c>
      <c r="G303" s="507">
        <v>987.83333333333348</v>
      </c>
      <c r="H303" s="507">
        <v>1021.9333333333334</v>
      </c>
      <c r="I303" s="507">
        <v>1029.0166666666667</v>
      </c>
      <c r="J303" s="507">
        <v>1038.9833333333333</v>
      </c>
      <c r="K303" s="506">
        <v>1019.05</v>
      </c>
      <c r="L303" s="506">
        <v>1002</v>
      </c>
      <c r="M303" s="506">
        <v>14.389570000000001</v>
      </c>
    </row>
    <row r="304" spans="1:13">
      <c r="A304" s="254">
        <v>294</v>
      </c>
      <c r="B304" s="509" t="s">
        <v>432</v>
      </c>
      <c r="C304" s="506">
        <v>1728.25</v>
      </c>
      <c r="D304" s="507">
        <v>1735.5333333333335</v>
      </c>
      <c r="E304" s="507">
        <v>1704.0166666666671</v>
      </c>
      <c r="F304" s="507">
        <v>1679.7833333333335</v>
      </c>
      <c r="G304" s="507">
        <v>1648.2666666666671</v>
      </c>
      <c r="H304" s="507">
        <v>1759.7666666666671</v>
      </c>
      <c r="I304" s="507">
        <v>1791.2833333333335</v>
      </c>
      <c r="J304" s="507">
        <v>1815.5166666666671</v>
      </c>
      <c r="K304" s="506">
        <v>1767.05</v>
      </c>
      <c r="L304" s="506">
        <v>1711.3</v>
      </c>
      <c r="M304" s="506">
        <v>0.55298000000000003</v>
      </c>
    </row>
    <row r="305" spans="1:13">
      <c r="A305" s="254">
        <v>295</v>
      </c>
      <c r="B305" s="509" t="s">
        <v>433</v>
      </c>
      <c r="C305" s="506">
        <v>882.4</v>
      </c>
      <c r="D305" s="507">
        <v>878.4666666666667</v>
      </c>
      <c r="E305" s="507">
        <v>868.93333333333339</v>
      </c>
      <c r="F305" s="507">
        <v>855.4666666666667</v>
      </c>
      <c r="G305" s="507">
        <v>845.93333333333339</v>
      </c>
      <c r="H305" s="507">
        <v>891.93333333333339</v>
      </c>
      <c r="I305" s="507">
        <v>901.4666666666667</v>
      </c>
      <c r="J305" s="507">
        <v>914.93333333333339</v>
      </c>
      <c r="K305" s="506">
        <v>888</v>
      </c>
      <c r="L305" s="506">
        <v>865</v>
      </c>
      <c r="M305" s="506">
        <v>0.13655999999999999</v>
      </c>
    </row>
    <row r="306" spans="1:13">
      <c r="A306" s="254">
        <v>296</v>
      </c>
      <c r="B306" s="509" t="s">
        <v>434</v>
      </c>
      <c r="C306" s="506">
        <v>45.35</v>
      </c>
      <c r="D306" s="507">
        <v>44.633333333333333</v>
      </c>
      <c r="E306" s="507">
        <v>43.466666666666669</v>
      </c>
      <c r="F306" s="507">
        <v>41.583333333333336</v>
      </c>
      <c r="G306" s="507">
        <v>40.416666666666671</v>
      </c>
      <c r="H306" s="507">
        <v>46.516666666666666</v>
      </c>
      <c r="I306" s="507">
        <v>47.683333333333337</v>
      </c>
      <c r="J306" s="507">
        <v>49.566666666666663</v>
      </c>
      <c r="K306" s="506">
        <v>45.8</v>
      </c>
      <c r="L306" s="506">
        <v>42.75</v>
      </c>
      <c r="M306" s="506">
        <v>73.574370000000002</v>
      </c>
    </row>
    <row r="307" spans="1:13">
      <c r="A307" s="254">
        <v>297</v>
      </c>
      <c r="B307" s="509" t="s">
        <v>435</v>
      </c>
      <c r="C307" s="506">
        <v>143.69999999999999</v>
      </c>
      <c r="D307" s="507">
        <v>143.9</v>
      </c>
      <c r="E307" s="507">
        <v>141.30000000000001</v>
      </c>
      <c r="F307" s="507">
        <v>138.9</v>
      </c>
      <c r="G307" s="507">
        <v>136.30000000000001</v>
      </c>
      <c r="H307" s="507">
        <v>146.30000000000001</v>
      </c>
      <c r="I307" s="507">
        <v>148.89999999999998</v>
      </c>
      <c r="J307" s="507">
        <v>151.30000000000001</v>
      </c>
      <c r="K307" s="506">
        <v>146.5</v>
      </c>
      <c r="L307" s="506">
        <v>141.5</v>
      </c>
      <c r="M307" s="506">
        <v>5.6734900000000001</v>
      </c>
    </row>
    <row r="308" spans="1:13">
      <c r="A308" s="254">
        <v>298</v>
      </c>
      <c r="B308" s="509" t="s">
        <v>146</v>
      </c>
      <c r="C308" s="506">
        <v>84615.1</v>
      </c>
      <c r="D308" s="507">
        <v>84405.016666666663</v>
      </c>
      <c r="E308" s="507">
        <v>83810.083333333328</v>
      </c>
      <c r="F308" s="507">
        <v>83005.066666666666</v>
      </c>
      <c r="G308" s="507">
        <v>82410.133333333331</v>
      </c>
      <c r="H308" s="507">
        <v>85210.033333333326</v>
      </c>
      <c r="I308" s="507">
        <v>85804.966666666674</v>
      </c>
      <c r="J308" s="507">
        <v>86609.983333333323</v>
      </c>
      <c r="K308" s="506">
        <v>84999.95</v>
      </c>
      <c r="L308" s="506">
        <v>83600</v>
      </c>
      <c r="M308" s="506">
        <v>0.26061000000000001</v>
      </c>
    </row>
    <row r="309" spans="1:13">
      <c r="A309" s="254">
        <v>299</v>
      </c>
      <c r="B309" s="509" t="s">
        <v>143</v>
      </c>
      <c r="C309" s="506">
        <v>1160.45</v>
      </c>
      <c r="D309" s="507">
        <v>1150.0666666666666</v>
      </c>
      <c r="E309" s="507">
        <v>1135.6333333333332</v>
      </c>
      <c r="F309" s="507">
        <v>1110.8166666666666</v>
      </c>
      <c r="G309" s="507">
        <v>1096.3833333333332</v>
      </c>
      <c r="H309" s="507">
        <v>1174.8833333333332</v>
      </c>
      <c r="I309" s="507">
        <v>1189.3166666666666</v>
      </c>
      <c r="J309" s="507">
        <v>1214.1333333333332</v>
      </c>
      <c r="K309" s="506">
        <v>1164.5</v>
      </c>
      <c r="L309" s="506">
        <v>1125.25</v>
      </c>
      <c r="M309" s="506">
        <v>6.2177899999999999</v>
      </c>
    </row>
    <row r="310" spans="1:13">
      <c r="A310" s="254">
        <v>300</v>
      </c>
      <c r="B310" s="509" t="s">
        <v>436</v>
      </c>
      <c r="C310" s="506">
        <v>3687.75</v>
      </c>
      <c r="D310" s="507">
        <v>3688.0833333333335</v>
      </c>
      <c r="E310" s="507">
        <v>3661.166666666667</v>
      </c>
      <c r="F310" s="507">
        <v>3634.5833333333335</v>
      </c>
      <c r="G310" s="507">
        <v>3607.666666666667</v>
      </c>
      <c r="H310" s="507">
        <v>3714.666666666667</v>
      </c>
      <c r="I310" s="507">
        <v>3741.5833333333339</v>
      </c>
      <c r="J310" s="507">
        <v>3768.166666666667</v>
      </c>
      <c r="K310" s="506">
        <v>3715</v>
      </c>
      <c r="L310" s="506">
        <v>3661.5</v>
      </c>
      <c r="M310" s="506">
        <v>8.9410000000000003E-2</v>
      </c>
    </row>
    <row r="311" spans="1:13">
      <c r="A311" s="254">
        <v>301</v>
      </c>
      <c r="B311" s="509" t="s">
        <v>437</v>
      </c>
      <c r="C311" s="506">
        <v>279.89999999999998</v>
      </c>
      <c r="D311" s="507">
        <v>280.95</v>
      </c>
      <c r="E311" s="507">
        <v>277.25</v>
      </c>
      <c r="F311" s="507">
        <v>274.60000000000002</v>
      </c>
      <c r="G311" s="507">
        <v>270.90000000000003</v>
      </c>
      <c r="H311" s="507">
        <v>283.59999999999997</v>
      </c>
      <c r="I311" s="507">
        <v>287.2999999999999</v>
      </c>
      <c r="J311" s="507">
        <v>289.94999999999993</v>
      </c>
      <c r="K311" s="506">
        <v>284.64999999999998</v>
      </c>
      <c r="L311" s="506">
        <v>278.3</v>
      </c>
      <c r="M311" s="506">
        <v>0.33245999999999998</v>
      </c>
    </row>
    <row r="312" spans="1:13">
      <c r="A312" s="254">
        <v>302</v>
      </c>
      <c r="B312" s="509" t="s">
        <v>137</v>
      </c>
      <c r="C312" s="506">
        <v>210.25</v>
      </c>
      <c r="D312" s="507">
        <v>210.88333333333333</v>
      </c>
      <c r="E312" s="507">
        <v>207.86666666666665</v>
      </c>
      <c r="F312" s="507">
        <v>205.48333333333332</v>
      </c>
      <c r="G312" s="507">
        <v>202.46666666666664</v>
      </c>
      <c r="H312" s="507">
        <v>213.26666666666665</v>
      </c>
      <c r="I312" s="507">
        <v>216.2833333333333</v>
      </c>
      <c r="J312" s="507">
        <v>218.66666666666666</v>
      </c>
      <c r="K312" s="506">
        <v>213.9</v>
      </c>
      <c r="L312" s="506">
        <v>208.5</v>
      </c>
      <c r="M312" s="506">
        <v>70.658709999999999</v>
      </c>
    </row>
    <row r="313" spans="1:13">
      <c r="A313" s="254">
        <v>303</v>
      </c>
      <c r="B313" s="509" t="s">
        <v>136</v>
      </c>
      <c r="C313" s="506">
        <v>844.65</v>
      </c>
      <c r="D313" s="507">
        <v>850.38333333333333</v>
      </c>
      <c r="E313" s="507">
        <v>835.76666666666665</v>
      </c>
      <c r="F313" s="507">
        <v>826.88333333333333</v>
      </c>
      <c r="G313" s="507">
        <v>812.26666666666665</v>
      </c>
      <c r="H313" s="507">
        <v>859.26666666666665</v>
      </c>
      <c r="I313" s="507">
        <v>873.88333333333321</v>
      </c>
      <c r="J313" s="507">
        <v>882.76666666666665</v>
      </c>
      <c r="K313" s="506">
        <v>865</v>
      </c>
      <c r="L313" s="506">
        <v>841.5</v>
      </c>
      <c r="M313" s="506">
        <v>39.252119999999998</v>
      </c>
    </row>
    <row r="314" spans="1:13">
      <c r="A314" s="254">
        <v>304</v>
      </c>
      <c r="B314" s="509" t="s">
        <v>438</v>
      </c>
      <c r="C314" s="506">
        <v>173.05</v>
      </c>
      <c r="D314" s="507">
        <v>170.46666666666667</v>
      </c>
      <c r="E314" s="507">
        <v>166.03333333333333</v>
      </c>
      <c r="F314" s="507">
        <v>159.01666666666665</v>
      </c>
      <c r="G314" s="507">
        <v>154.58333333333331</v>
      </c>
      <c r="H314" s="507">
        <v>177.48333333333335</v>
      </c>
      <c r="I314" s="507">
        <v>181.91666666666669</v>
      </c>
      <c r="J314" s="507">
        <v>188.93333333333337</v>
      </c>
      <c r="K314" s="506">
        <v>174.9</v>
      </c>
      <c r="L314" s="506">
        <v>163.44999999999999</v>
      </c>
      <c r="M314" s="506">
        <v>6.7094399999999998</v>
      </c>
    </row>
    <row r="315" spans="1:13">
      <c r="A315" s="254">
        <v>305</v>
      </c>
      <c r="B315" s="509" t="s">
        <v>439</v>
      </c>
      <c r="C315" s="506">
        <v>215.8</v>
      </c>
      <c r="D315" s="507">
        <v>215.96666666666667</v>
      </c>
      <c r="E315" s="507">
        <v>212.93333333333334</v>
      </c>
      <c r="F315" s="507">
        <v>210.06666666666666</v>
      </c>
      <c r="G315" s="507">
        <v>207.03333333333333</v>
      </c>
      <c r="H315" s="507">
        <v>218.83333333333334</v>
      </c>
      <c r="I315" s="507">
        <v>221.8666666666667</v>
      </c>
      <c r="J315" s="507">
        <v>224.73333333333335</v>
      </c>
      <c r="K315" s="506">
        <v>219</v>
      </c>
      <c r="L315" s="506">
        <v>213.1</v>
      </c>
      <c r="M315" s="506">
        <v>0.20857000000000001</v>
      </c>
    </row>
    <row r="316" spans="1:13">
      <c r="A316" s="254">
        <v>306</v>
      </c>
      <c r="B316" s="509" t="s">
        <v>440</v>
      </c>
      <c r="C316" s="506">
        <v>543.70000000000005</v>
      </c>
      <c r="D316" s="507">
        <v>540.23333333333335</v>
      </c>
      <c r="E316" s="507">
        <v>533.4666666666667</v>
      </c>
      <c r="F316" s="507">
        <v>523.23333333333335</v>
      </c>
      <c r="G316" s="507">
        <v>516.4666666666667</v>
      </c>
      <c r="H316" s="507">
        <v>550.4666666666667</v>
      </c>
      <c r="I316" s="507">
        <v>557.23333333333335</v>
      </c>
      <c r="J316" s="507">
        <v>567.4666666666667</v>
      </c>
      <c r="K316" s="506">
        <v>547</v>
      </c>
      <c r="L316" s="506">
        <v>530</v>
      </c>
      <c r="M316" s="506">
        <v>0.58016999999999996</v>
      </c>
    </row>
    <row r="317" spans="1:13">
      <c r="A317" s="254">
        <v>307</v>
      </c>
      <c r="B317" s="509" t="s">
        <v>138</v>
      </c>
      <c r="C317" s="506">
        <v>157.35</v>
      </c>
      <c r="D317" s="507">
        <v>157.01666666666668</v>
      </c>
      <c r="E317" s="507">
        <v>155.13333333333335</v>
      </c>
      <c r="F317" s="507">
        <v>152.91666666666669</v>
      </c>
      <c r="G317" s="507">
        <v>151.03333333333336</v>
      </c>
      <c r="H317" s="507">
        <v>159.23333333333335</v>
      </c>
      <c r="I317" s="507">
        <v>161.11666666666667</v>
      </c>
      <c r="J317" s="507">
        <v>163.33333333333334</v>
      </c>
      <c r="K317" s="506">
        <v>158.9</v>
      </c>
      <c r="L317" s="506">
        <v>154.80000000000001</v>
      </c>
      <c r="M317" s="506">
        <v>60.955039999999997</v>
      </c>
    </row>
    <row r="318" spans="1:13">
      <c r="A318" s="254">
        <v>308</v>
      </c>
      <c r="B318" s="509" t="s">
        <v>261</v>
      </c>
      <c r="C318" s="506">
        <v>39.25</v>
      </c>
      <c r="D318" s="507">
        <v>39.616666666666667</v>
      </c>
      <c r="E318" s="507">
        <v>38.633333333333333</v>
      </c>
      <c r="F318" s="507">
        <v>38.016666666666666</v>
      </c>
      <c r="G318" s="507">
        <v>37.033333333333331</v>
      </c>
      <c r="H318" s="507">
        <v>40.233333333333334</v>
      </c>
      <c r="I318" s="507">
        <v>41.216666666666669</v>
      </c>
      <c r="J318" s="507">
        <v>41.833333333333336</v>
      </c>
      <c r="K318" s="506">
        <v>40.6</v>
      </c>
      <c r="L318" s="506">
        <v>39</v>
      </c>
      <c r="M318" s="506">
        <v>12.899459999999999</v>
      </c>
    </row>
    <row r="319" spans="1:13">
      <c r="A319" s="254">
        <v>309</v>
      </c>
      <c r="B319" s="509" t="s">
        <v>139</v>
      </c>
      <c r="C319" s="506">
        <v>400.1</v>
      </c>
      <c r="D319" s="507">
        <v>400.63333333333338</v>
      </c>
      <c r="E319" s="507">
        <v>398.51666666666677</v>
      </c>
      <c r="F319" s="507">
        <v>396.93333333333339</v>
      </c>
      <c r="G319" s="507">
        <v>394.81666666666678</v>
      </c>
      <c r="H319" s="507">
        <v>402.21666666666675</v>
      </c>
      <c r="I319" s="507">
        <v>404.33333333333343</v>
      </c>
      <c r="J319" s="507">
        <v>405.91666666666674</v>
      </c>
      <c r="K319" s="506">
        <v>402.75</v>
      </c>
      <c r="L319" s="506">
        <v>399.05</v>
      </c>
      <c r="M319" s="506">
        <v>9.4784699999999997</v>
      </c>
    </row>
    <row r="320" spans="1:13">
      <c r="A320" s="254">
        <v>310</v>
      </c>
      <c r="B320" s="509" t="s">
        <v>140</v>
      </c>
      <c r="C320" s="506">
        <v>7186.25</v>
      </c>
      <c r="D320" s="507">
        <v>7180.416666666667</v>
      </c>
      <c r="E320" s="507">
        <v>7135.8333333333339</v>
      </c>
      <c r="F320" s="507">
        <v>7085.416666666667</v>
      </c>
      <c r="G320" s="507">
        <v>7040.8333333333339</v>
      </c>
      <c r="H320" s="507">
        <v>7230.8333333333339</v>
      </c>
      <c r="I320" s="507">
        <v>7275.4166666666679</v>
      </c>
      <c r="J320" s="507">
        <v>7325.8333333333339</v>
      </c>
      <c r="K320" s="506">
        <v>7225</v>
      </c>
      <c r="L320" s="506">
        <v>7130</v>
      </c>
      <c r="M320" s="506">
        <v>7.5758999999999999</v>
      </c>
    </row>
    <row r="321" spans="1:13">
      <c r="A321" s="254">
        <v>311</v>
      </c>
      <c r="B321" s="509" t="s">
        <v>142</v>
      </c>
      <c r="C321" s="506">
        <v>868.8</v>
      </c>
      <c r="D321" s="507">
        <v>858.30000000000007</v>
      </c>
      <c r="E321" s="507">
        <v>841.65000000000009</v>
      </c>
      <c r="F321" s="507">
        <v>814.5</v>
      </c>
      <c r="G321" s="507">
        <v>797.85</v>
      </c>
      <c r="H321" s="507">
        <v>885.45000000000016</v>
      </c>
      <c r="I321" s="507">
        <v>902.1</v>
      </c>
      <c r="J321" s="507">
        <v>929.25000000000023</v>
      </c>
      <c r="K321" s="506">
        <v>874.95</v>
      </c>
      <c r="L321" s="506">
        <v>831.15</v>
      </c>
      <c r="M321" s="506">
        <v>11.299469999999999</v>
      </c>
    </row>
    <row r="322" spans="1:13">
      <c r="A322" s="254">
        <v>312</v>
      </c>
      <c r="B322" s="509" t="s">
        <v>441</v>
      </c>
      <c r="C322" s="506">
        <v>2058.25</v>
      </c>
      <c r="D322" s="507">
        <v>2021.8166666666666</v>
      </c>
      <c r="E322" s="507">
        <v>1976.8833333333332</v>
      </c>
      <c r="F322" s="507">
        <v>1895.5166666666667</v>
      </c>
      <c r="G322" s="507">
        <v>1850.5833333333333</v>
      </c>
      <c r="H322" s="507">
        <v>2103.1833333333334</v>
      </c>
      <c r="I322" s="507">
        <v>2148.1166666666668</v>
      </c>
      <c r="J322" s="507">
        <v>2229.4833333333331</v>
      </c>
      <c r="K322" s="506">
        <v>2066.75</v>
      </c>
      <c r="L322" s="506">
        <v>1940.45</v>
      </c>
      <c r="M322" s="506">
        <v>2.2931900000000001</v>
      </c>
    </row>
    <row r="323" spans="1:13">
      <c r="A323" s="254">
        <v>313</v>
      </c>
      <c r="B323" s="509" t="s">
        <v>144</v>
      </c>
      <c r="C323" s="506">
        <v>2006.5</v>
      </c>
      <c r="D323" s="507">
        <v>2013.8333333333333</v>
      </c>
      <c r="E323" s="507">
        <v>1992.6666666666665</v>
      </c>
      <c r="F323" s="507">
        <v>1978.8333333333333</v>
      </c>
      <c r="G323" s="507">
        <v>1957.6666666666665</v>
      </c>
      <c r="H323" s="507">
        <v>2027.6666666666665</v>
      </c>
      <c r="I323" s="507">
        <v>2048.833333333333</v>
      </c>
      <c r="J323" s="507">
        <v>2062.6666666666665</v>
      </c>
      <c r="K323" s="506">
        <v>2035</v>
      </c>
      <c r="L323" s="506">
        <v>2000</v>
      </c>
      <c r="M323" s="506">
        <v>8.1691599999999998</v>
      </c>
    </row>
    <row r="324" spans="1:13">
      <c r="A324" s="254">
        <v>314</v>
      </c>
      <c r="B324" s="509" t="s">
        <v>442</v>
      </c>
      <c r="C324" s="506">
        <v>98.05</v>
      </c>
      <c r="D324" s="507">
        <v>97.483333333333334</v>
      </c>
      <c r="E324" s="507">
        <v>95.866666666666674</v>
      </c>
      <c r="F324" s="507">
        <v>93.683333333333337</v>
      </c>
      <c r="G324" s="507">
        <v>92.066666666666677</v>
      </c>
      <c r="H324" s="507">
        <v>99.666666666666671</v>
      </c>
      <c r="I324" s="507">
        <v>101.28333333333332</v>
      </c>
      <c r="J324" s="507">
        <v>103.46666666666667</v>
      </c>
      <c r="K324" s="506">
        <v>99.1</v>
      </c>
      <c r="L324" s="506">
        <v>95.3</v>
      </c>
      <c r="M324" s="506">
        <v>6.7070299999999996</v>
      </c>
    </row>
    <row r="325" spans="1:13">
      <c r="A325" s="254">
        <v>315</v>
      </c>
      <c r="B325" s="509" t="s">
        <v>443</v>
      </c>
      <c r="C325" s="506">
        <v>554.45000000000005</v>
      </c>
      <c r="D325" s="507">
        <v>558.58333333333337</v>
      </c>
      <c r="E325" s="507">
        <v>547.86666666666679</v>
      </c>
      <c r="F325" s="507">
        <v>541.28333333333342</v>
      </c>
      <c r="G325" s="507">
        <v>530.56666666666683</v>
      </c>
      <c r="H325" s="507">
        <v>565.16666666666674</v>
      </c>
      <c r="I325" s="507">
        <v>575.88333333333321</v>
      </c>
      <c r="J325" s="507">
        <v>582.4666666666667</v>
      </c>
      <c r="K325" s="506">
        <v>569.29999999999995</v>
      </c>
      <c r="L325" s="506">
        <v>552</v>
      </c>
      <c r="M325" s="506">
        <v>1.3741099999999999</v>
      </c>
    </row>
    <row r="326" spans="1:13">
      <c r="A326" s="254">
        <v>316</v>
      </c>
      <c r="B326" s="509" t="s">
        <v>754</v>
      </c>
      <c r="C326" s="506">
        <v>187.3</v>
      </c>
      <c r="D326" s="507">
        <v>186.83333333333334</v>
      </c>
      <c r="E326" s="507">
        <v>183.16666666666669</v>
      </c>
      <c r="F326" s="507">
        <v>179.03333333333333</v>
      </c>
      <c r="G326" s="507">
        <v>175.36666666666667</v>
      </c>
      <c r="H326" s="507">
        <v>190.9666666666667</v>
      </c>
      <c r="I326" s="507">
        <v>194.63333333333338</v>
      </c>
      <c r="J326" s="507">
        <v>198.76666666666671</v>
      </c>
      <c r="K326" s="506">
        <v>190.5</v>
      </c>
      <c r="L326" s="506">
        <v>182.7</v>
      </c>
      <c r="M326" s="506">
        <v>3.7841800000000001</v>
      </c>
    </row>
    <row r="327" spans="1:13">
      <c r="A327" s="254">
        <v>317</v>
      </c>
      <c r="B327" s="509" t="s">
        <v>145</v>
      </c>
      <c r="C327" s="506">
        <v>211.5</v>
      </c>
      <c r="D327" s="507">
        <v>209.70000000000002</v>
      </c>
      <c r="E327" s="507">
        <v>205.80000000000004</v>
      </c>
      <c r="F327" s="507">
        <v>200.10000000000002</v>
      </c>
      <c r="G327" s="507">
        <v>196.20000000000005</v>
      </c>
      <c r="H327" s="507">
        <v>215.40000000000003</v>
      </c>
      <c r="I327" s="507">
        <v>219.3</v>
      </c>
      <c r="J327" s="507">
        <v>225.00000000000003</v>
      </c>
      <c r="K327" s="506">
        <v>213.6</v>
      </c>
      <c r="L327" s="506">
        <v>204</v>
      </c>
      <c r="M327" s="506">
        <v>137.64931999999999</v>
      </c>
    </row>
    <row r="328" spans="1:13">
      <c r="A328" s="254">
        <v>318</v>
      </c>
      <c r="B328" s="509" t="s">
        <v>444</v>
      </c>
      <c r="C328" s="506">
        <v>669.85</v>
      </c>
      <c r="D328" s="507">
        <v>669.2166666666667</v>
      </c>
      <c r="E328" s="507">
        <v>664.78333333333342</v>
      </c>
      <c r="F328" s="507">
        <v>659.7166666666667</v>
      </c>
      <c r="G328" s="507">
        <v>655.28333333333342</v>
      </c>
      <c r="H328" s="507">
        <v>674.28333333333342</v>
      </c>
      <c r="I328" s="507">
        <v>678.71666666666681</v>
      </c>
      <c r="J328" s="507">
        <v>683.78333333333342</v>
      </c>
      <c r="K328" s="506">
        <v>673.65</v>
      </c>
      <c r="L328" s="506">
        <v>664.15</v>
      </c>
      <c r="M328" s="506">
        <v>0.86699999999999999</v>
      </c>
    </row>
    <row r="329" spans="1:13">
      <c r="A329" s="254">
        <v>319</v>
      </c>
      <c r="B329" s="509" t="s">
        <v>262</v>
      </c>
      <c r="C329" s="506">
        <v>1676.55</v>
      </c>
      <c r="D329" s="507">
        <v>1684</v>
      </c>
      <c r="E329" s="507">
        <v>1660.55</v>
      </c>
      <c r="F329" s="507">
        <v>1644.55</v>
      </c>
      <c r="G329" s="507">
        <v>1621.1</v>
      </c>
      <c r="H329" s="507">
        <v>1700</v>
      </c>
      <c r="I329" s="507">
        <v>1723.4499999999998</v>
      </c>
      <c r="J329" s="507">
        <v>1739.45</v>
      </c>
      <c r="K329" s="506">
        <v>1707.45</v>
      </c>
      <c r="L329" s="506">
        <v>1668</v>
      </c>
      <c r="M329" s="506">
        <v>2.6331000000000002</v>
      </c>
    </row>
    <row r="330" spans="1:13">
      <c r="A330" s="254">
        <v>320</v>
      </c>
      <c r="B330" s="509" t="s">
        <v>445</v>
      </c>
      <c r="C330" s="506">
        <v>1555.1</v>
      </c>
      <c r="D330" s="507">
        <v>1566.9333333333334</v>
      </c>
      <c r="E330" s="507">
        <v>1513.8666666666668</v>
      </c>
      <c r="F330" s="507">
        <v>1472.6333333333334</v>
      </c>
      <c r="G330" s="507">
        <v>1419.5666666666668</v>
      </c>
      <c r="H330" s="507">
        <v>1608.1666666666667</v>
      </c>
      <c r="I330" s="507">
        <v>1661.2333333333333</v>
      </c>
      <c r="J330" s="507">
        <v>1702.4666666666667</v>
      </c>
      <c r="K330" s="506">
        <v>1620</v>
      </c>
      <c r="L330" s="506">
        <v>1525.7</v>
      </c>
      <c r="M330" s="506">
        <v>3.12331</v>
      </c>
    </row>
    <row r="331" spans="1:13">
      <c r="A331" s="254">
        <v>321</v>
      </c>
      <c r="B331" s="509" t="s">
        <v>147</v>
      </c>
      <c r="C331" s="506">
        <v>1238</v>
      </c>
      <c r="D331" s="507">
        <v>1237.45</v>
      </c>
      <c r="E331" s="507">
        <v>1225.5500000000002</v>
      </c>
      <c r="F331" s="507">
        <v>1213.1000000000001</v>
      </c>
      <c r="G331" s="507">
        <v>1201.2000000000003</v>
      </c>
      <c r="H331" s="507">
        <v>1249.9000000000001</v>
      </c>
      <c r="I331" s="507">
        <v>1261.8000000000002</v>
      </c>
      <c r="J331" s="507">
        <v>1274.25</v>
      </c>
      <c r="K331" s="506">
        <v>1249.3499999999999</v>
      </c>
      <c r="L331" s="506">
        <v>1225</v>
      </c>
      <c r="M331" s="506">
        <v>4.7655500000000002</v>
      </c>
    </row>
    <row r="332" spans="1:13">
      <c r="A332" s="254">
        <v>322</v>
      </c>
      <c r="B332" s="509" t="s">
        <v>263</v>
      </c>
      <c r="C332" s="506">
        <v>812.55</v>
      </c>
      <c r="D332" s="507">
        <v>812.86666666666667</v>
      </c>
      <c r="E332" s="507">
        <v>807.83333333333337</v>
      </c>
      <c r="F332" s="507">
        <v>803.11666666666667</v>
      </c>
      <c r="G332" s="507">
        <v>798.08333333333337</v>
      </c>
      <c r="H332" s="507">
        <v>817.58333333333337</v>
      </c>
      <c r="I332" s="507">
        <v>822.61666666666667</v>
      </c>
      <c r="J332" s="507">
        <v>827.33333333333337</v>
      </c>
      <c r="K332" s="506">
        <v>817.9</v>
      </c>
      <c r="L332" s="506">
        <v>808.15</v>
      </c>
      <c r="M332" s="506">
        <v>1.1760699999999999</v>
      </c>
    </row>
    <row r="333" spans="1:13">
      <c r="A333" s="254">
        <v>323</v>
      </c>
      <c r="B333" s="509" t="s">
        <v>149</v>
      </c>
      <c r="C333" s="506">
        <v>47.9</v>
      </c>
      <c r="D333" s="507">
        <v>47.550000000000004</v>
      </c>
      <c r="E333" s="507">
        <v>46.70000000000001</v>
      </c>
      <c r="F333" s="507">
        <v>45.500000000000007</v>
      </c>
      <c r="G333" s="507">
        <v>44.650000000000013</v>
      </c>
      <c r="H333" s="507">
        <v>48.750000000000007</v>
      </c>
      <c r="I333" s="507">
        <v>49.6</v>
      </c>
      <c r="J333" s="507">
        <v>50.800000000000004</v>
      </c>
      <c r="K333" s="506">
        <v>48.4</v>
      </c>
      <c r="L333" s="506">
        <v>46.35</v>
      </c>
      <c r="M333" s="506">
        <v>178.60628</v>
      </c>
    </row>
    <row r="334" spans="1:13">
      <c r="A334" s="254">
        <v>324</v>
      </c>
      <c r="B334" s="509" t="s">
        <v>150</v>
      </c>
      <c r="C334" s="506">
        <v>80.95</v>
      </c>
      <c r="D334" s="507">
        <v>82.216666666666654</v>
      </c>
      <c r="E334" s="507">
        <v>79.433333333333309</v>
      </c>
      <c r="F334" s="507">
        <v>77.916666666666657</v>
      </c>
      <c r="G334" s="507">
        <v>75.133333333333312</v>
      </c>
      <c r="H334" s="507">
        <v>83.733333333333306</v>
      </c>
      <c r="I334" s="507">
        <v>86.516666666666637</v>
      </c>
      <c r="J334" s="507">
        <v>88.033333333333303</v>
      </c>
      <c r="K334" s="506">
        <v>85</v>
      </c>
      <c r="L334" s="506">
        <v>80.7</v>
      </c>
      <c r="M334" s="506">
        <v>59.692360000000001</v>
      </c>
    </row>
    <row r="335" spans="1:13">
      <c r="A335" s="254">
        <v>325</v>
      </c>
      <c r="B335" s="509" t="s">
        <v>446</v>
      </c>
      <c r="C335" s="506">
        <v>533.79999999999995</v>
      </c>
      <c r="D335" s="507">
        <v>536.68333333333328</v>
      </c>
      <c r="E335" s="507">
        <v>527.36666666666656</v>
      </c>
      <c r="F335" s="507">
        <v>520.93333333333328</v>
      </c>
      <c r="G335" s="507">
        <v>511.61666666666656</v>
      </c>
      <c r="H335" s="507">
        <v>543.11666666666656</v>
      </c>
      <c r="I335" s="507">
        <v>552.43333333333339</v>
      </c>
      <c r="J335" s="507">
        <v>558.86666666666656</v>
      </c>
      <c r="K335" s="506">
        <v>546</v>
      </c>
      <c r="L335" s="506">
        <v>530.25</v>
      </c>
      <c r="M335" s="506">
        <v>0.55481999999999998</v>
      </c>
    </row>
    <row r="336" spans="1:13">
      <c r="A336" s="254">
        <v>326</v>
      </c>
      <c r="B336" s="509" t="s">
        <v>264</v>
      </c>
      <c r="C336" s="506">
        <v>24.15</v>
      </c>
      <c r="D336" s="507">
        <v>24.166666666666668</v>
      </c>
      <c r="E336" s="507">
        <v>24.033333333333335</v>
      </c>
      <c r="F336" s="507">
        <v>23.916666666666668</v>
      </c>
      <c r="G336" s="507">
        <v>23.783333333333335</v>
      </c>
      <c r="H336" s="507">
        <v>24.283333333333335</v>
      </c>
      <c r="I336" s="507">
        <v>24.416666666666668</v>
      </c>
      <c r="J336" s="507">
        <v>24.533333333333335</v>
      </c>
      <c r="K336" s="506">
        <v>24.3</v>
      </c>
      <c r="L336" s="506">
        <v>24.05</v>
      </c>
      <c r="M336" s="506">
        <v>37.058619999999998</v>
      </c>
    </row>
    <row r="337" spans="1:13">
      <c r="A337" s="254">
        <v>327</v>
      </c>
      <c r="B337" s="509" t="s">
        <v>447</v>
      </c>
      <c r="C337" s="506">
        <v>50.5</v>
      </c>
      <c r="D337" s="507">
        <v>50.6</v>
      </c>
      <c r="E337" s="507">
        <v>50.25</v>
      </c>
      <c r="F337" s="507">
        <v>50</v>
      </c>
      <c r="G337" s="507">
        <v>49.65</v>
      </c>
      <c r="H337" s="507">
        <v>50.85</v>
      </c>
      <c r="I337" s="507">
        <v>51.20000000000001</v>
      </c>
      <c r="J337" s="507">
        <v>51.45</v>
      </c>
      <c r="K337" s="506">
        <v>50.95</v>
      </c>
      <c r="L337" s="506">
        <v>50.35</v>
      </c>
      <c r="M337" s="506">
        <v>6.0110299999999999</v>
      </c>
    </row>
    <row r="338" spans="1:13">
      <c r="A338" s="254">
        <v>328</v>
      </c>
      <c r="B338" s="509" t="s">
        <v>152</v>
      </c>
      <c r="C338" s="506">
        <v>131.94999999999999</v>
      </c>
      <c r="D338" s="507">
        <v>130.98333333333332</v>
      </c>
      <c r="E338" s="507">
        <v>128.96666666666664</v>
      </c>
      <c r="F338" s="507">
        <v>125.98333333333332</v>
      </c>
      <c r="G338" s="507">
        <v>123.96666666666664</v>
      </c>
      <c r="H338" s="507">
        <v>133.96666666666664</v>
      </c>
      <c r="I338" s="507">
        <v>135.98333333333335</v>
      </c>
      <c r="J338" s="507">
        <v>138.96666666666664</v>
      </c>
      <c r="K338" s="506">
        <v>133</v>
      </c>
      <c r="L338" s="506">
        <v>128</v>
      </c>
      <c r="M338" s="506">
        <v>119.18565</v>
      </c>
    </row>
    <row r="339" spans="1:13">
      <c r="A339" s="254">
        <v>329</v>
      </c>
      <c r="B339" s="509" t="s">
        <v>694</v>
      </c>
      <c r="C339" s="506">
        <v>175.45</v>
      </c>
      <c r="D339" s="507">
        <v>172.81666666666669</v>
      </c>
      <c r="E339" s="507">
        <v>169.13333333333338</v>
      </c>
      <c r="F339" s="507">
        <v>162.81666666666669</v>
      </c>
      <c r="G339" s="507">
        <v>159.13333333333338</v>
      </c>
      <c r="H339" s="507">
        <v>179.13333333333338</v>
      </c>
      <c r="I339" s="507">
        <v>182.81666666666672</v>
      </c>
      <c r="J339" s="507">
        <v>189.13333333333338</v>
      </c>
      <c r="K339" s="506">
        <v>176.5</v>
      </c>
      <c r="L339" s="506">
        <v>166.5</v>
      </c>
      <c r="M339" s="506">
        <v>9.2270199999999996</v>
      </c>
    </row>
    <row r="340" spans="1:13">
      <c r="A340" s="254">
        <v>330</v>
      </c>
      <c r="B340" s="509" t="s">
        <v>153</v>
      </c>
      <c r="C340" s="506">
        <v>108.65</v>
      </c>
      <c r="D340" s="507">
        <v>108.98333333333335</v>
      </c>
      <c r="E340" s="507">
        <v>107.76666666666669</v>
      </c>
      <c r="F340" s="507">
        <v>106.88333333333334</v>
      </c>
      <c r="G340" s="507">
        <v>105.66666666666669</v>
      </c>
      <c r="H340" s="507">
        <v>109.8666666666667</v>
      </c>
      <c r="I340" s="507">
        <v>111.08333333333334</v>
      </c>
      <c r="J340" s="507">
        <v>111.96666666666671</v>
      </c>
      <c r="K340" s="506">
        <v>110.2</v>
      </c>
      <c r="L340" s="506">
        <v>108.1</v>
      </c>
      <c r="M340" s="506">
        <v>140.60205999999999</v>
      </c>
    </row>
    <row r="341" spans="1:13">
      <c r="A341" s="254">
        <v>331</v>
      </c>
      <c r="B341" s="509" t="s">
        <v>448</v>
      </c>
      <c r="C341" s="506">
        <v>399.8</v>
      </c>
      <c r="D341" s="507">
        <v>396.93333333333334</v>
      </c>
      <c r="E341" s="507">
        <v>388.86666666666667</v>
      </c>
      <c r="F341" s="507">
        <v>377.93333333333334</v>
      </c>
      <c r="G341" s="507">
        <v>369.86666666666667</v>
      </c>
      <c r="H341" s="507">
        <v>407.86666666666667</v>
      </c>
      <c r="I341" s="507">
        <v>415.93333333333339</v>
      </c>
      <c r="J341" s="507">
        <v>426.86666666666667</v>
      </c>
      <c r="K341" s="506">
        <v>405</v>
      </c>
      <c r="L341" s="506">
        <v>386</v>
      </c>
      <c r="M341" s="506">
        <v>2.3111100000000002</v>
      </c>
    </row>
    <row r="342" spans="1:13">
      <c r="A342" s="254">
        <v>332</v>
      </c>
      <c r="B342" s="509" t="s">
        <v>148</v>
      </c>
      <c r="C342" s="506">
        <v>54.95</v>
      </c>
      <c r="D342" s="507">
        <v>54.983333333333327</v>
      </c>
      <c r="E342" s="507">
        <v>53.966666666666654</v>
      </c>
      <c r="F342" s="507">
        <v>52.983333333333327</v>
      </c>
      <c r="G342" s="507">
        <v>51.966666666666654</v>
      </c>
      <c r="H342" s="507">
        <v>55.966666666666654</v>
      </c>
      <c r="I342" s="507">
        <v>56.98333333333332</v>
      </c>
      <c r="J342" s="507">
        <v>57.966666666666654</v>
      </c>
      <c r="K342" s="506">
        <v>56</v>
      </c>
      <c r="L342" s="506">
        <v>54</v>
      </c>
      <c r="M342" s="506">
        <v>277.8569</v>
      </c>
    </row>
    <row r="343" spans="1:13">
      <c r="A343" s="254">
        <v>333</v>
      </c>
      <c r="B343" s="509" t="s">
        <v>449</v>
      </c>
      <c r="C343" s="506">
        <v>59.15</v>
      </c>
      <c r="D343" s="507">
        <v>59.433333333333337</v>
      </c>
      <c r="E343" s="507">
        <v>57.116666666666674</v>
      </c>
      <c r="F343" s="507">
        <v>55.083333333333336</v>
      </c>
      <c r="G343" s="507">
        <v>52.766666666666673</v>
      </c>
      <c r="H343" s="507">
        <v>61.466666666666676</v>
      </c>
      <c r="I343" s="507">
        <v>63.783333333333339</v>
      </c>
      <c r="J343" s="507">
        <v>65.816666666666677</v>
      </c>
      <c r="K343" s="506">
        <v>61.75</v>
      </c>
      <c r="L343" s="506">
        <v>57.4</v>
      </c>
      <c r="M343" s="506">
        <v>54.378920000000001</v>
      </c>
    </row>
    <row r="344" spans="1:13">
      <c r="A344" s="254">
        <v>334</v>
      </c>
      <c r="B344" s="509" t="s">
        <v>450</v>
      </c>
      <c r="C344" s="506">
        <v>2547.8000000000002</v>
      </c>
      <c r="D344" s="507">
        <v>2555.9500000000003</v>
      </c>
      <c r="E344" s="507">
        <v>2532.8500000000004</v>
      </c>
      <c r="F344" s="507">
        <v>2517.9</v>
      </c>
      <c r="G344" s="507">
        <v>2494.8000000000002</v>
      </c>
      <c r="H344" s="507">
        <v>2570.9000000000005</v>
      </c>
      <c r="I344" s="507">
        <v>2594</v>
      </c>
      <c r="J344" s="507">
        <v>2608.9500000000007</v>
      </c>
      <c r="K344" s="506">
        <v>2579.0500000000002</v>
      </c>
      <c r="L344" s="506">
        <v>2541</v>
      </c>
      <c r="M344" s="506">
        <v>0.81586000000000003</v>
      </c>
    </row>
    <row r="345" spans="1:13">
      <c r="A345" s="254">
        <v>335</v>
      </c>
      <c r="B345" s="509" t="s">
        <v>755</v>
      </c>
      <c r="C345" s="506">
        <v>83.65</v>
      </c>
      <c r="D345" s="507">
        <v>84</v>
      </c>
      <c r="E345" s="507">
        <v>82.75</v>
      </c>
      <c r="F345" s="507">
        <v>81.849999999999994</v>
      </c>
      <c r="G345" s="507">
        <v>80.599999999999994</v>
      </c>
      <c r="H345" s="507">
        <v>84.9</v>
      </c>
      <c r="I345" s="507">
        <v>86.15</v>
      </c>
      <c r="J345" s="507">
        <v>87.050000000000011</v>
      </c>
      <c r="K345" s="506">
        <v>85.25</v>
      </c>
      <c r="L345" s="506">
        <v>83.1</v>
      </c>
      <c r="M345" s="506">
        <v>0.97994999999999999</v>
      </c>
    </row>
    <row r="346" spans="1:13">
      <c r="A346" s="254">
        <v>336</v>
      </c>
      <c r="B346" s="509" t="s">
        <v>151</v>
      </c>
      <c r="C346" s="506">
        <v>16681.349999999999</v>
      </c>
      <c r="D346" s="507">
        <v>16645.916666666668</v>
      </c>
      <c r="E346" s="507">
        <v>16541.833333333336</v>
      </c>
      <c r="F346" s="507">
        <v>16402.316666666669</v>
      </c>
      <c r="G346" s="507">
        <v>16298.233333333337</v>
      </c>
      <c r="H346" s="507">
        <v>16785.433333333334</v>
      </c>
      <c r="I346" s="507">
        <v>16889.51666666667</v>
      </c>
      <c r="J346" s="507">
        <v>17029.033333333333</v>
      </c>
      <c r="K346" s="506">
        <v>16750</v>
      </c>
      <c r="L346" s="506">
        <v>16506.400000000001</v>
      </c>
      <c r="M346" s="506">
        <v>1.0035799999999999</v>
      </c>
    </row>
    <row r="347" spans="1:13">
      <c r="A347" s="254">
        <v>337</v>
      </c>
      <c r="B347" s="509" t="s">
        <v>791</v>
      </c>
      <c r="C347" s="506">
        <v>41.4</v>
      </c>
      <c r="D347" s="507">
        <v>41.666666666666664</v>
      </c>
      <c r="E347" s="507">
        <v>40.883333333333326</v>
      </c>
      <c r="F347" s="507">
        <v>40.36666666666666</v>
      </c>
      <c r="G347" s="507">
        <v>39.583333333333321</v>
      </c>
      <c r="H347" s="507">
        <v>42.18333333333333</v>
      </c>
      <c r="I347" s="507">
        <v>42.966666666666676</v>
      </c>
      <c r="J347" s="507">
        <v>43.483333333333334</v>
      </c>
      <c r="K347" s="506">
        <v>42.45</v>
      </c>
      <c r="L347" s="506">
        <v>41.15</v>
      </c>
      <c r="M347" s="506">
        <v>6.5762499999999999</v>
      </c>
    </row>
    <row r="348" spans="1:13">
      <c r="A348" s="254">
        <v>338</v>
      </c>
      <c r="B348" s="509" t="s">
        <v>451</v>
      </c>
      <c r="C348" s="506">
        <v>1983.55</v>
      </c>
      <c r="D348" s="507">
        <v>1989.1833333333334</v>
      </c>
      <c r="E348" s="507">
        <v>1954.3666666666668</v>
      </c>
      <c r="F348" s="507">
        <v>1925.1833333333334</v>
      </c>
      <c r="G348" s="507">
        <v>1890.3666666666668</v>
      </c>
      <c r="H348" s="507">
        <v>2018.3666666666668</v>
      </c>
      <c r="I348" s="507">
        <v>2053.1833333333334</v>
      </c>
      <c r="J348" s="507">
        <v>2082.3666666666668</v>
      </c>
      <c r="K348" s="506">
        <v>2024</v>
      </c>
      <c r="L348" s="506">
        <v>1960</v>
      </c>
      <c r="M348" s="506">
        <v>0.23824000000000001</v>
      </c>
    </row>
    <row r="349" spans="1:13">
      <c r="A349" s="254">
        <v>339</v>
      </c>
      <c r="B349" s="509" t="s">
        <v>790</v>
      </c>
      <c r="C349" s="506">
        <v>339.8</v>
      </c>
      <c r="D349" s="507">
        <v>338.56666666666666</v>
      </c>
      <c r="E349" s="507">
        <v>335.68333333333334</v>
      </c>
      <c r="F349" s="507">
        <v>331.56666666666666</v>
      </c>
      <c r="G349" s="507">
        <v>328.68333333333334</v>
      </c>
      <c r="H349" s="507">
        <v>342.68333333333334</v>
      </c>
      <c r="I349" s="507">
        <v>345.56666666666666</v>
      </c>
      <c r="J349" s="507">
        <v>349.68333333333334</v>
      </c>
      <c r="K349" s="506">
        <v>341.45</v>
      </c>
      <c r="L349" s="506">
        <v>334.45</v>
      </c>
      <c r="M349" s="506">
        <v>9.6590699999999998</v>
      </c>
    </row>
    <row r="350" spans="1:13">
      <c r="A350" s="254">
        <v>340</v>
      </c>
      <c r="B350" s="509" t="s">
        <v>265</v>
      </c>
      <c r="C350" s="506">
        <v>592.1</v>
      </c>
      <c r="D350" s="507">
        <v>594.36666666666667</v>
      </c>
      <c r="E350" s="507">
        <v>580.23333333333335</v>
      </c>
      <c r="F350" s="507">
        <v>568.36666666666667</v>
      </c>
      <c r="G350" s="507">
        <v>554.23333333333335</v>
      </c>
      <c r="H350" s="507">
        <v>606.23333333333335</v>
      </c>
      <c r="I350" s="507">
        <v>620.36666666666679</v>
      </c>
      <c r="J350" s="507">
        <v>632.23333333333335</v>
      </c>
      <c r="K350" s="506">
        <v>608.5</v>
      </c>
      <c r="L350" s="506">
        <v>582.5</v>
      </c>
      <c r="M350" s="506">
        <v>7.06562</v>
      </c>
    </row>
    <row r="351" spans="1:13">
      <c r="A351" s="254">
        <v>341</v>
      </c>
      <c r="B351" s="509" t="s">
        <v>155</v>
      </c>
      <c r="C351" s="506">
        <v>107.15</v>
      </c>
      <c r="D351" s="507">
        <v>108.01666666666665</v>
      </c>
      <c r="E351" s="507">
        <v>105.73333333333331</v>
      </c>
      <c r="F351" s="507">
        <v>104.31666666666665</v>
      </c>
      <c r="G351" s="507">
        <v>102.0333333333333</v>
      </c>
      <c r="H351" s="507">
        <v>109.43333333333331</v>
      </c>
      <c r="I351" s="507">
        <v>111.71666666666667</v>
      </c>
      <c r="J351" s="507">
        <v>113.13333333333331</v>
      </c>
      <c r="K351" s="506">
        <v>110.3</v>
      </c>
      <c r="L351" s="506">
        <v>106.6</v>
      </c>
      <c r="M351" s="506">
        <v>158.15643</v>
      </c>
    </row>
    <row r="352" spans="1:13">
      <c r="A352" s="254">
        <v>342</v>
      </c>
      <c r="B352" s="509" t="s">
        <v>154</v>
      </c>
      <c r="C352" s="506">
        <v>118.1</v>
      </c>
      <c r="D352" s="507">
        <v>118.41666666666667</v>
      </c>
      <c r="E352" s="507">
        <v>117.33333333333334</v>
      </c>
      <c r="F352" s="507">
        <v>116.56666666666668</v>
      </c>
      <c r="G352" s="507">
        <v>115.48333333333335</v>
      </c>
      <c r="H352" s="507">
        <v>119.18333333333334</v>
      </c>
      <c r="I352" s="507">
        <v>120.26666666666668</v>
      </c>
      <c r="J352" s="507">
        <v>121.03333333333333</v>
      </c>
      <c r="K352" s="506">
        <v>119.5</v>
      </c>
      <c r="L352" s="506">
        <v>117.65</v>
      </c>
      <c r="M352" s="506">
        <v>6.43628</v>
      </c>
    </row>
    <row r="353" spans="1:13">
      <c r="A353" s="254">
        <v>343</v>
      </c>
      <c r="B353" s="509" t="s">
        <v>452</v>
      </c>
      <c r="C353" s="506">
        <v>69.849999999999994</v>
      </c>
      <c r="D353" s="507">
        <v>69.36666666666666</v>
      </c>
      <c r="E353" s="507">
        <v>67.833333333333314</v>
      </c>
      <c r="F353" s="507">
        <v>65.816666666666649</v>
      </c>
      <c r="G353" s="507">
        <v>64.283333333333303</v>
      </c>
      <c r="H353" s="507">
        <v>71.383333333333326</v>
      </c>
      <c r="I353" s="507">
        <v>72.916666666666657</v>
      </c>
      <c r="J353" s="507">
        <v>74.933333333333337</v>
      </c>
      <c r="K353" s="506">
        <v>70.900000000000006</v>
      </c>
      <c r="L353" s="506">
        <v>67.349999999999994</v>
      </c>
      <c r="M353" s="506">
        <v>2.9056299999999999</v>
      </c>
    </row>
    <row r="354" spans="1:13">
      <c r="A354" s="254">
        <v>344</v>
      </c>
      <c r="B354" s="509" t="s">
        <v>266</v>
      </c>
      <c r="C354" s="506">
        <v>3202.4</v>
      </c>
      <c r="D354" s="507">
        <v>3230.35</v>
      </c>
      <c r="E354" s="507">
        <v>3164.2</v>
      </c>
      <c r="F354" s="507">
        <v>3126</v>
      </c>
      <c r="G354" s="507">
        <v>3059.85</v>
      </c>
      <c r="H354" s="507">
        <v>3268.5499999999997</v>
      </c>
      <c r="I354" s="507">
        <v>3334.7000000000003</v>
      </c>
      <c r="J354" s="507">
        <v>3372.8999999999996</v>
      </c>
      <c r="K354" s="506">
        <v>3296.5</v>
      </c>
      <c r="L354" s="506">
        <v>3192.15</v>
      </c>
      <c r="M354" s="506">
        <v>0.68752999999999997</v>
      </c>
    </row>
    <row r="355" spans="1:13">
      <c r="A355" s="254">
        <v>345</v>
      </c>
      <c r="B355" s="509" t="s">
        <v>453</v>
      </c>
      <c r="C355" s="506">
        <v>103.45</v>
      </c>
      <c r="D355" s="507">
        <v>102.01666666666667</v>
      </c>
      <c r="E355" s="507">
        <v>99.583333333333329</v>
      </c>
      <c r="F355" s="507">
        <v>95.716666666666669</v>
      </c>
      <c r="G355" s="507">
        <v>93.283333333333331</v>
      </c>
      <c r="H355" s="507">
        <v>105.88333333333333</v>
      </c>
      <c r="I355" s="507">
        <v>108.31666666666666</v>
      </c>
      <c r="J355" s="507">
        <v>112.18333333333332</v>
      </c>
      <c r="K355" s="506">
        <v>104.45</v>
      </c>
      <c r="L355" s="506">
        <v>98.15</v>
      </c>
      <c r="M355" s="506">
        <v>9.2517099999999992</v>
      </c>
    </row>
    <row r="356" spans="1:13">
      <c r="A356" s="254">
        <v>346</v>
      </c>
      <c r="B356" s="509" t="s">
        <v>454</v>
      </c>
      <c r="C356" s="506">
        <v>317.95</v>
      </c>
      <c r="D356" s="507">
        <v>320.68333333333334</v>
      </c>
      <c r="E356" s="507">
        <v>309.76666666666665</v>
      </c>
      <c r="F356" s="507">
        <v>301.58333333333331</v>
      </c>
      <c r="G356" s="507">
        <v>290.66666666666663</v>
      </c>
      <c r="H356" s="507">
        <v>328.86666666666667</v>
      </c>
      <c r="I356" s="507">
        <v>339.7833333333333</v>
      </c>
      <c r="J356" s="507">
        <v>347.9666666666667</v>
      </c>
      <c r="K356" s="506">
        <v>331.6</v>
      </c>
      <c r="L356" s="506">
        <v>312.5</v>
      </c>
      <c r="M356" s="506">
        <v>5.1964899999999998</v>
      </c>
    </row>
    <row r="357" spans="1:13">
      <c r="A357" s="254">
        <v>347</v>
      </c>
      <c r="B357" s="509" t="s">
        <v>455</v>
      </c>
      <c r="C357" s="506">
        <v>237.5</v>
      </c>
      <c r="D357" s="507">
        <v>240.68333333333331</v>
      </c>
      <c r="E357" s="507">
        <v>231.41666666666663</v>
      </c>
      <c r="F357" s="507">
        <v>225.33333333333331</v>
      </c>
      <c r="G357" s="507">
        <v>216.06666666666663</v>
      </c>
      <c r="H357" s="507">
        <v>246.76666666666662</v>
      </c>
      <c r="I357" s="507">
        <v>256.0333333333333</v>
      </c>
      <c r="J357" s="507">
        <v>262.11666666666662</v>
      </c>
      <c r="K357" s="506">
        <v>249.95</v>
      </c>
      <c r="L357" s="506">
        <v>234.6</v>
      </c>
      <c r="M357" s="506">
        <v>1.9358500000000001</v>
      </c>
    </row>
    <row r="358" spans="1:13">
      <c r="A358" s="254">
        <v>348</v>
      </c>
      <c r="B358" s="509" t="s">
        <v>267</v>
      </c>
      <c r="C358" s="506">
        <v>2301.65</v>
      </c>
      <c r="D358" s="507">
        <v>2306.5333333333333</v>
      </c>
      <c r="E358" s="507">
        <v>2285.1166666666668</v>
      </c>
      <c r="F358" s="507">
        <v>2268.5833333333335</v>
      </c>
      <c r="G358" s="507">
        <v>2247.166666666667</v>
      </c>
      <c r="H358" s="507">
        <v>2323.0666666666666</v>
      </c>
      <c r="I358" s="507">
        <v>2344.4833333333336</v>
      </c>
      <c r="J358" s="507">
        <v>2361.0166666666664</v>
      </c>
      <c r="K358" s="506">
        <v>2327.9499999999998</v>
      </c>
      <c r="L358" s="506">
        <v>2290</v>
      </c>
      <c r="M358" s="506">
        <v>4.3417399999999997</v>
      </c>
    </row>
    <row r="359" spans="1:13">
      <c r="A359" s="254">
        <v>349</v>
      </c>
      <c r="B359" s="509" t="s">
        <v>268</v>
      </c>
      <c r="C359" s="506">
        <v>398.8</v>
      </c>
      <c r="D359" s="507">
        <v>397.93333333333339</v>
      </c>
      <c r="E359" s="507">
        <v>387.21666666666681</v>
      </c>
      <c r="F359" s="507">
        <v>375.63333333333344</v>
      </c>
      <c r="G359" s="507">
        <v>364.91666666666686</v>
      </c>
      <c r="H359" s="507">
        <v>409.51666666666677</v>
      </c>
      <c r="I359" s="507">
        <v>420.23333333333335</v>
      </c>
      <c r="J359" s="507">
        <v>431.81666666666672</v>
      </c>
      <c r="K359" s="506">
        <v>408.65</v>
      </c>
      <c r="L359" s="506">
        <v>386.35</v>
      </c>
      <c r="M359" s="506">
        <v>3.2000999999999999</v>
      </c>
    </row>
    <row r="360" spans="1:13">
      <c r="A360" s="254">
        <v>350</v>
      </c>
      <c r="B360" s="509" t="s">
        <v>456</v>
      </c>
      <c r="C360" s="506">
        <v>250.05</v>
      </c>
      <c r="D360" s="507">
        <v>248.18333333333331</v>
      </c>
      <c r="E360" s="507">
        <v>243.86666666666662</v>
      </c>
      <c r="F360" s="507">
        <v>237.68333333333331</v>
      </c>
      <c r="G360" s="507">
        <v>233.36666666666662</v>
      </c>
      <c r="H360" s="507">
        <v>254.36666666666662</v>
      </c>
      <c r="I360" s="507">
        <v>258.68333333333328</v>
      </c>
      <c r="J360" s="507">
        <v>264.86666666666662</v>
      </c>
      <c r="K360" s="506">
        <v>252.5</v>
      </c>
      <c r="L360" s="506">
        <v>242</v>
      </c>
      <c r="M360" s="506">
        <v>14.90462</v>
      </c>
    </row>
    <row r="361" spans="1:13">
      <c r="A361" s="254">
        <v>351</v>
      </c>
      <c r="B361" s="509" t="s">
        <v>758</v>
      </c>
      <c r="C361" s="506">
        <v>472.25</v>
      </c>
      <c r="D361" s="507">
        <v>471.33333333333331</v>
      </c>
      <c r="E361" s="507">
        <v>465.66666666666663</v>
      </c>
      <c r="F361" s="507">
        <v>459.08333333333331</v>
      </c>
      <c r="G361" s="507">
        <v>453.41666666666663</v>
      </c>
      <c r="H361" s="507">
        <v>477.91666666666663</v>
      </c>
      <c r="I361" s="507">
        <v>483.58333333333326</v>
      </c>
      <c r="J361" s="507">
        <v>490.16666666666663</v>
      </c>
      <c r="K361" s="506">
        <v>477</v>
      </c>
      <c r="L361" s="506">
        <v>464.75</v>
      </c>
      <c r="M361" s="506">
        <v>1.6873499999999999</v>
      </c>
    </row>
    <row r="362" spans="1:13">
      <c r="A362" s="254">
        <v>352</v>
      </c>
      <c r="B362" s="509" t="s">
        <v>457</v>
      </c>
      <c r="C362" s="506">
        <v>82.95</v>
      </c>
      <c r="D362" s="507">
        <v>82.733333333333334</v>
      </c>
      <c r="E362" s="507">
        <v>80.166666666666671</v>
      </c>
      <c r="F362" s="507">
        <v>77.38333333333334</v>
      </c>
      <c r="G362" s="507">
        <v>74.816666666666677</v>
      </c>
      <c r="H362" s="507">
        <v>85.516666666666666</v>
      </c>
      <c r="I362" s="507">
        <v>88.083333333333329</v>
      </c>
      <c r="J362" s="507">
        <v>90.86666666666666</v>
      </c>
      <c r="K362" s="506">
        <v>85.3</v>
      </c>
      <c r="L362" s="506">
        <v>79.95</v>
      </c>
      <c r="M362" s="506">
        <v>25.465319999999998</v>
      </c>
    </row>
    <row r="363" spans="1:13">
      <c r="A363" s="254">
        <v>353</v>
      </c>
      <c r="B363" s="509" t="s">
        <v>163</v>
      </c>
      <c r="C363" s="506">
        <v>1320.05</v>
      </c>
      <c r="D363" s="507">
        <v>1322.8833333333332</v>
      </c>
      <c r="E363" s="507">
        <v>1308.4666666666665</v>
      </c>
      <c r="F363" s="507">
        <v>1296.8833333333332</v>
      </c>
      <c r="G363" s="507">
        <v>1282.4666666666665</v>
      </c>
      <c r="H363" s="507">
        <v>1334.4666666666665</v>
      </c>
      <c r="I363" s="507">
        <v>1348.8833333333334</v>
      </c>
      <c r="J363" s="507">
        <v>1360.4666666666665</v>
      </c>
      <c r="K363" s="506">
        <v>1337.3</v>
      </c>
      <c r="L363" s="506">
        <v>1311.3</v>
      </c>
      <c r="M363" s="506">
        <v>8.6200100000000006</v>
      </c>
    </row>
    <row r="364" spans="1:13">
      <c r="A364" s="254">
        <v>354</v>
      </c>
      <c r="B364" s="509" t="s">
        <v>156</v>
      </c>
      <c r="C364" s="506">
        <v>30783.95</v>
      </c>
      <c r="D364" s="507">
        <v>30403.383333333331</v>
      </c>
      <c r="E364" s="507">
        <v>29906.766666666663</v>
      </c>
      <c r="F364" s="507">
        <v>29029.583333333332</v>
      </c>
      <c r="G364" s="507">
        <v>28532.966666666664</v>
      </c>
      <c r="H364" s="507">
        <v>31280.566666666662</v>
      </c>
      <c r="I364" s="507">
        <v>31777.183333333331</v>
      </c>
      <c r="J364" s="507">
        <v>32654.366666666661</v>
      </c>
      <c r="K364" s="506">
        <v>30900</v>
      </c>
      <c r="L364" s="506">
        <v>29526.2</v>
      </c>
      <c r="M364" s="506">
        <v>0.57957999999999998</v>
      </c>
    </row>
    <row r="365" spans="1:13">
      <c r="A365" s="254">
        <v>355</v>
      </c>
      <c r="B365" s="509" t="s">
        <v>458</v>
      </c>
      <c r="C365" s="506">
        <v>1935.5</v>
      </c>
      <c r="D365" s="507">
        <v>1935.5</v>
      </c>
      <c r="E365" s="507">
        <v>1890.8</v>
      </c>
      <c r="F365" s="507">
        <v>1846.1</v>
      </c>
      <c r="G365" s="507">
        <v>1801.3999999999999</v>
      </c>
      <c r="H365" s="507">
        <v>1980.2</v>
      </c>
      <c r="I365" s="507">
        <v>2024.8999999999999</v>
      </c>
      <c r="J365" s="507">
        <v>2069.6000000000004</v>
      </c>
      <c r="K365" s="506">
        <v>1980.2</v>
      </c>
      <c r="L365" s="506">
        <v>1890.8</v>
      </c>
      <c r="M365" s="506">
        <v>1.8433900000000001</v>
      </c>
    </row>
    <row r="366" spans="1:13">
      <c r="A366" s="254">
        <v>356</v>
      </c>
      <c r="B366" s="509" t="s">
        <v>158</v>
      </c>
      <c r="C366" s="506">
        <v>229.5</v>
      </c>
      <c r="D366" s="507">
        <v>230.4</v>
      </c>
      <c r="E366" s="507">
        <v>227.3</v>
      </c>
      <c r="F366" s="507">
        <v>225.1</v>
      </c>
      <c r="G366" s="507">
        <v>222</v>
      </c>
      <c r="H366" s="507">
        <v>232.60000000000002</v>
      </c>
      <c r="I366" s="507">
        <v>235.7</v>
      </c>
      <c r="J366" s="507">
        <v>237.90000000000003</v>
      </c>
      <c r="K366" s="506">
        <v>233.5</v>
      </c>
      <c r="L366" s="506">
        <v>228.2</v>
      </c>
      <c r="M366" s="506">
        <v>27.510339999999999</v>
      </c>
    </row>
    <row r="367" spans="1:13">
      <c r="A367" s="254">
        <v>357</v>
      </c>
      <c r="B367" s="509" t="s">
        <v>269</v>
      </c>
      <c r="C367" s="506">
        <v>4512.55</v>
      </c>
      <c r="D367" s="507">
        <v>4489.3499999999995</v>
      </c>
      <c r="E367" s="507">
        <v>4431.1999999999989</v>
      </c>
      <c r="F367" s="507">
        <v>4349.8499999999995</v>
      </c>
      <c r="G367" s="507">
        <v>4291.6999999999989</v>
      </c>
      <c r="H367" s="507">
        <v>4570.6999999999989</v>
      </c>
      <c r="I367" s="507">
        <v>4628.8499999999985</v>
      </c>
      <c r="J367" s="507">
        <v>4710.1999999999989</v>
      </c>
      <c r="K367" s="506">
        <v>4547.5</v>
      </c>
      <c r="L367" s="506">
        <v>4408</v>
      </c>
      <c r="M367" s="506">
        <v>0.51437999999999995</v>
      </c>
    </row>
    <row r="368" spans="1:13">
      <c r="A368" s="254">
        <v>358</v>
      </c>
      <c r="B368" s="509" t="s">
        <v>459</v>
      </c>
      <c r="C368" s="506">
        <v>199.25</v>
      </c>
      <c r="D368" s="507">
        <v>198.18333333333331</v>
      </c>
      <c r="E368" s="507">
        <v>194.36666666666662</v>
      </c>
      <c r="F368" s="507">
        <v>189.48333333333332</v>
      </c>
      <c r="G368" s="507">
        <v>185.66666666666663</v>
      </c>
      <c r="H368" s="507">
        <v>203.06666666666661</v>
      </c>
      <c r="I368" s="507">
        <v>206.88333333333327</v>
      </c>
      <c r="J368" s="507">
        <v>211.76666666666659</v>
      </c>
      <c r="K368" s="506">
        <v>202</v>
      </c>
      <c r="L368" s="506">
        <v>193.3</v>
      </c>
      <c r="M368" s="506">
        <v>10.116110000000001</v>
      </c>
    </row>
    <row r="369" spans="1:13">
      <c r="A369" s="254">
        <v>359</v>
      </c>
      <c r="B369" s="509" t="s">
        <v>460</v>
      </c>
      <c r="C369" s="506">
        <v>778.05</v>
      </c>
      <c r="D369" s="507">
        <v>774.35</v>
      </c>
      <c r="E369" s="507">
        <v>763.7</v>
      </c>
      <c r="F369" s="507">
        <v>749.35</v>
      </c>
      <c r="G369" s="507">
        <v>738.7</v>
      </c>
      <c r="H369" s="507">
        <v>788.7</v>
      </c>
      <c r="I369" s="507">
        <v>799.34999999999991</v>
      </c>
      <c r="J369" s="507">
        <v>813.7</v>
      </c>
      <c r="K369" s="506">
        <v>785</v>
      </c>
      <c r="L369" s="506">
        <v>760</v>
      </c>
      <c r="M369" s="506">
        <v>0.57367000000000001</v>
      </c>
    </row>
    <row r="370" spans="1:13">
      <c r="A370" s="254">
        <v>360</v>
      </c>
      <c r="B370" s="509" t="s">
        <v>160</v>
      </c>
      <c r="C370" s="506">
        <v>1788.05</v>
      </c>
      <c r="D370" s="507">
        <v>1783.8666666666668</v>
      </c>
      <c r="E370" s="507">
        <v>1758.7833333333335</v>
      </c>
      <c r="F370" s="507">
        <v>1729.5166666666667</v>
      </c>
      <c r="G370" s="507">
        <v>1704.4333333333334</v>
      </c>
      <c r="H370" s="507">
        <v>1813.1333333333337</v>
      </c>
      <c r="I370" s="507">
        <v>1838.2166666666667</v>
      </c>
      <c r="J370" s="507">
        <v>1867.4833333333338</v>
      </c>
      <c r="K370" s="506">
        <v>1808.95</v>
      </c>
      <c r="L370" s="506">
        <v>1754.6</v>
      </c>
      <c r="M370" s="506">
        <v>10.74844</v>
      </c>
    </row>
    <row r="371" spans="1:13">
      <c r="A371" s="254">
        <v>361</v>
      </c>
      <c r="B371" s="509" t="s">
        <v>157</v>
      </c>
      <c r="C371" s="506">
        <v>1910.7</v>
      </c>
      <c r="D371" s="507">
        <v>1912.2333333333333</v>
      </c>
      <c r="E371" s="507">
        <v>1887.4666666666667</v>
      </c>
      <c r="F371" s="507">
        <v>1864.2333333333333</v>
      </c>
      <c r="G371" s="507">
        <v>1839.4666666666667</v>
      </c>
      <c r="H371" s="507">
        <v>1935.4666666666667</v>
      </c>
      <c r="I371" s="507">
        <v>1960.2333333333336</v>
      </c>
      <c r="J371" s="507">
        <v>1983.4666666666667</v>
      </c>
      <c r="K371" s="506">
        <v>1937</v>
      </c>
      <c r="L371" s="506">
        <v>1889</v>
      </c>
      <c r="M371" s="506">
        <v>8.7995300000000007</v>
      </c>
    </row>
    <row r="372" spans="1:13">
      <c r="A372" s="254">
        <v>362</v>
      </c>
      <c r="B372" s="509" t="s">
        <v>756</v>
      </c>
      <c r="C372" s="506">
        <v>821</v>
      </c>
      <c r="D372" s="507">
        <v>820.9</v>
      </c>
      <c r="E372" s="507">
        <v>805.09999999999991</v>
      </c>
      <c r="F372" s="507">
        <v>789.19999999999993</v>
      </c>
      <c r="G372" s="507">
        <v>773.39999999999986</v>
      </c>
      <c r="H372" s="507">
        <v>836.8</v>
      </c>
      <c r="I372" s="507">
        <v>852.59999999999991</v>
      </c>
      <c r="J372" s="507">
        <v>868.5</v>
      </c>
      <c r="K372" s="506">
        <v>836.7</v>
      </c>
      <c r="L372" s="506">
        <v>805</v>
      </c>
      <c r="M372" s="506">
        <v>0.58647000000000005</v>
      </c>
    </row>
    <row r="373" spans="1:13">
      <c r="A373" s="254">
        <v>363</v>
      </c>
      <c r="B373" s="509" t="s">
        <v>461</v>
      </c>
      <c r="C373" s="506">
        <v>1373.35</v>
      </c>
      <c r="D373" s="507">
        <v>1365.5</v>
      </c>
      <c r="E373" s="507">
        <v>1356</v>
      </c>
      <c r="F373" s="507">
        <v>1338.65</v>
      </c>
      <c r="G373" s="507">
        <v>1329.15</v>
      </c>
      <c r="H373" s="507">
        <v>1382.85</v>
      </c>
      <c r="I373" s="507">
        <v>1392.35</v>
      </c>
      <c r="J373" s="507">
        <v>1409.6999999999998</v>
      </c>
      <c r="K373" s="506">
        <v>1375</v>
      </c>
      <c r="L373" s="506">
        <v>1348.15</v>
      </c>
      <c r="M373" s="506">
        <v>2.20444</v>
      </c>
    </row>
    <row r="374" spans="1:13">
      <c r="A374" s="254">
        <v>364</v>
      </c>
      <c r="B374" s="509" t="s">
        <v>757</v>
      </c>
      <c r="C374" s="506">
        <v>833.85</v>
      </c>
      <c r="D374" s="507">
        <v>836.88333333333333</v>
      </c>
      <c r="E374" s="507">
        <v>826.86666666666667</v>
      </c>
      <c r="F374" s="507">
        <v>819.88333333333333</v>
      </c>
      <c r="G374" s="507">
        <v>809.86666666666667</v>
      </c>
      <c r="H374" s="507">
        <v>843.86666666666667</v>
      </c>
      <c r="I374" s="507">
        <v>853.88333333333333</v>
      </c>
      <c r="J374" s="507">
        <v>860.86666666666667</v>
      </c>
      <c r="K374" s="506">
        <v>846.9</v>
      </c>
      <c r="L374" s="506">
        <v>829.9</v>
      </c>
      <c r="M374" s="506">
        <v>0.24374999999999999</v>
      </c>
    </row>
    <row r="375" spans="1:13">
      <c r="A375" s="254">
        <v>365</v>
      </c>
      <c r="B375" s="509" t="s">
        <v>159</v>
      </c>
      <c r="C375" s="506">
        <v>120.6</v>
      </c>
      <c r="D375" s="507">
        <v>120.43333333333334</v>
      </c>
      <c r="E375" s="507">
        <v>118.16666666666667</v>
      </c>
      <c r="F375" s="507">
        <v>115.73333333333333</v>
      </c>
      <c r="G375" s="507">
        <v>113.46666666666667</v>
      </c>
      <c r="H375" s="507">
        <v>122.86666666666667</v>
      </c>
      <c r="I375" s="507">
        <v>125.13333333333333</v>
      </c>
      <c r="J375" s="507">
        <v>127.56666666666668</v>
      </c>
      <c r="K375" s="506">
        <v>122.7</v>
      </c>
      <c r="L375" s="506">
        <v>118</v>
      </c>
      <c r="M375" s="506">
        <v>119.34744000000001</v>
      </c>
    </row>
    <row r="376" spans="1:13">
      <c r="A376" s="254">
        <v>366</v>
      </c>
      <c r="B376" s="509" t="s">
        <v>162</v>
      </c>
      <c r="C376" s="506">
        <v>219</v>
      </c>
      <c r="D376" s="507">
        <v>220.5</v>
      </c>
      <c r="E376" s="507">
        <v>217</v>
      </c>
      <c r="F376" s="507">
        <v>215</v>
      </c>
      <c r="G376" s="507">
        <v>211.5</v>
      </c>
      <c r="H376" s="507">
        <v>222.5</v>
      </c>
      <c r="I376" s="507">
        <v>226</v>
      </c>
      <c r="J376" s="507">
        <v>228</v>
      </c>
      <c r="K376" s="506">
        <v>224</v>
      </c>
      <c r="L376" s="506">
        <v>218.5</v>
      </c>
      <c r="M376" s="506">
        <v>216.31451000000001</v>
      </c>
    </row>
    <row r="377" spans="1:13">
      <c r="A377" s="254">
        <v>367</v>
      </c>
      <c r="B377" s="509" t="s">
        <v>462</v>
      </c>
      <c r="C377" s="506">
        <v>185.5</v>
      </c>
      <c r="D377" s="507">
        <v>181.29999999999998</v>
      </c>
      <c r="E377" s="507">
        <v>175.19999999999996</v>
      </c>
      <c r="F377" s="507">
        <v>164.89999999999998</v>
      </c>
      <c r="G377" s="507">
        <v>158.79999999999995</v>
      </c>
      <c r="H377" s="507">
        <v>191.59999999999997</v>
      </c>
      <c r="I377" s="507">
        <v>197.7</v>
      </c>
      <c r="J377" s="507">
        <v>207.99999999999997</v>
      </c>
      <c r="K377" s="506">
        <v>187.4</v>
      </c>
      <c r="L377" s="506">
        <v>171</v>
      </c>
      <c r="M377" s="506">
        <v>26.022130000000001</v>
      </c>
    </row>
    <row r="378" spans="1:13">
      <c r="A378" s="254">
        <v>368</v>
      </c>
      <c r="B378" s="509" t="s">
        <v>270</v>
      </c>
      <c r="C378" s="506">
        <v>303.5</v>
      </c>
      <c r="D378" s="507">
        <v>300.13333333333333</v>
      </c>
      <c r="E378" s="507">
        <v>294.86666666666667</v>
      </c>
      <c r="F378" s="507">
        <v>286.23333333333335</v>
      </c>
      <c r="G378" s="507">
        <v>280.9666666666667</v>
      </c>
      <c r="H378" s="507">
        <v>308.76666666666665</v>
      </c>
      <c r="I378" s="507">
        <v>314.0333333333333</v>
      </c>
      <c r="J378" s="507">
        <v>322.66666666666663</v>
      </c>
      <c r="K378" s="506">
        <v>305.39999999999998</v>
      </c>
      <c r="L378" s="506">
        <v>291.5</v>
      </c>
      <c r="M378" s="506">
        <v>6.9831000000000003</v>
      </c>
    </row>
    <row r="379" spans="1:13">
      <c r="A379" s="254">
        <v>369</v>
      </c>
      <c r="B379" s="509" t="s">
        <v>463</v>
      </c>
      <c r="C379" s="506">
        <v>120</v>
      </c>
      <c r="D379" s="507">
        <v>119.21666666666665</v>
      </c>
      <c r="E379" s="507">
        <v>116.88333333333331</v>
      </c>
      <c r="F379" s="507">
        <v>113.76666666666665</v>
      </c>
      <c r="G379" s="507">
        <v>111.43333333333331</v>
      </c>
      <c r="H379" s="507">
        <v>122.33333333333331</v>
      </c>
      <c r="I379" s="507">
        <v>124.66666666666666</v>
      </c>
      <c r="J379" s="507">
        <v>127.78333333333332</v>
      </c>
      <c r="K379" s="506">
        <v>121.55</v>
      </c>
      <c r="L379" s="506">
        <v>116.1</v>
      </c>
      <c r="M379" s="506">
        <v>3.9024999999999999</v>
      </c>
    </row>
    <row r="380" spans="1:13">
      <c r="A380" s="254">
        <v>370</v>
      </c>
      <c r="B380" s="509" t="s">
        <v>464</v>
      </c>
      <c r="C380" s="506">
        <v>6303.25</v>
      </c>
      <c r="D380" s="507">
        <v>6331.5666666666666</v>
      </c>
      <c r="E380" s="507">
        <v>6259.6833333333334</v>
      </c>
      <c r="F380" s="507">
        <v>6216.1166666666668</v>
      </c>
      <c r="G380" s="507">
        <v>6144.2333333333336</v>
      </c>
      <c r="H380" s="507">
        <v>6375.1333333333332</v>
      </c>
      <c r="I380" s="507">
        <v>6447.0166666666664</v>
      </c>
      <c r="J380" s="507">
        <v>6490.583333333333</v>
      </c>
      <c r="K380" s="506">
        <v>6403.45</v>
      </c>
      <c r="L380" s="506">
        <v>6288</v>
      </c>
      <c r="M380" s="506">
        <v>0.1045</v>
      </c>
    </row>
    <row r="381" spans="1:13">
      <c r="A381" s="254">
        <v>371</v>
      </c>
      <c r="B381" s="509" t="s">
        <v>271</v>
      </c>
      <c r="C381" s="506">
        <v>12971.45</v>
      </c>
      <c r="D381" s="507">
        <v>13003.85</v>
      </c>
      <c r="E381" s="507">
        <v>12855.6</v>
      </c>
      <c r="F381" s="507">
        <v>12739.75</v>
      </c>
      <c r="G381" s="507">
        <v>12591.5</v>
      </c>
      <c r="H381" s="507">
        <v>13119.7</v>
      </c>
      <c r="I381" s="507">
        <v>13267.95</v>
      </c>
      <c r="J381" s="507">
        <v>13383.800000000001</v>
      </c>
      <c r="K381" s="506">
        <v>13152.1</v>
      </c>
      <c r="L381" s="506">
        <v>12888</v>
      </c>
      <c r="M381" s="506">
        <v>3.2070000000000001E-2</v>
      </c>
    </row>
    <row r="382" spans="1:13">
      <c r="A382" s="254">
        <v>372</v>
      </c>
      <c r="B382" s="509" t="s">
        <v>161</v>
      </c>
      <c r="C382" s="506">
        <v>38.75</v>
      </c>
      <c r="D382" s="507">
        <v>38.583333333333336</v>
      </c>
      <c r="E382" s="507">
        <v>37.966666666666669</v>
      </c>
      <c r="F382" s="507">
        <v>37.18333333333333</v>
      </c>
      <c r="G382" s="507">
        <v>36.566666666666663</v>
      </c>
      <c r="H382" s="507">
        <v>39.366666666666674</v>
      </c>
      <c r="I382" s="507">
        <v>39.983333333333334</v>
      </c>
      <c r="J382" s="507">
        <v>40.76666666666668</v>
      </c>
      <c r="K382" s="506">
        <v>39.200000000000003</v>
      </c>
      <c r="L382" s="506">
        <v>37.799999999999997</v>
      </c>
      <c r="M382" s="506">
        <v>1080.5182500000001</v>
      </c>
    </row>
    <row r="383" spans="1:13">
      <c r="A383" s="254">
        <v>373</v>
      </c>
      <c r="B383" s="509" t="s">
        <v>272</v>
      </c>
      <c r="C383" s="506">
        <v>682.9</v>
      </c>
      <c r="D383" s="507">
        <v>689.08333333333337</v>
      </c>
      <c r="E383" s="507">
        <v>673.16666666666674</v>
      </c>
      <c r="F383" s="507">
        <v>663.43333333333339</v>
      </c>
      <c r="G383" s="507">
        <v>647.51666666666677</v>
      </c>
      <c r="H383" s="507">
        <v>698.81666666666672</v>
      </c>
      <c r="I383" s="507">
        <v>714.73333333333346</v>
      </c>
      <c r="J383" s="507">
        <v>724.4666666666667</v>
      </c>
      <c r="K383" s="506">
        <v>705</v>
      </c>
      <c r="L383" s="506">
        <v>679.35</v>
      </c>
      <c r="M383" s="506">
        <v>1.48109</v>
      </c>
    </row>
    <row r="384" spans="1:13">
      <c r="A384" s="254">
        <v>374</v>
      </c>
      <c r="B384" s="509" t="s">
        <v>165</v>
      </c>
      <c r="C384" s="506">
        <v>226.8</v>
      </c>
      <c r="D384" s="507">
        <v>227.29999999999998</v>
      </c>
      <c r="E384" s="507">
        <v>223.59999999999997</v>
      </c>
      <c r="F384" s="507">
        <v>220.39999999999998</v>
      </c>
      <c r="G384" s="507">
        <v>216.69999999999996</v>
      </c>
      <c r="H384" s="507">
        <v>230.49999999999997</v>
      </c>
      <c r="I384" s="507">
        <v>234.19999999999996</v>
      </c>
      <c r="J384" s="507">
        <v>237.39999999999998</v>
      </c>
      <c r="K384" s="506">
        <v>231</v>
      </c>
      <c r="L384" s="506">
        <v>224.1</v>
      </c>
      <c r="M384" s="506">
        <v>114.35932</v>
      </c>
    </row>
    <row r="385" spans="1:13">
      <c r="A385" s="254">
        <v>375</v>
      </c>
      <c r="B385" s="509" t="s">
        <v>166</v>
      </c>
      <c r="C385" s="506">
        <v>139.55000000000001</v>
      </c>
      <c r="D385" s="507">
        <v>139.69999999999999</v>
      </c>
      <c r="E385" s="507">
        <v>138.29999999999998</v>
      </c>
      <c r="F385" s="507">
        <v>137.04999999999998</v>
      </c>
      <c r="G385" s="507">
        <v>135.64999999999998</v>
      </c>
      <c r="H385" s="507">
        <v>140.94999999999999</v>
      </c>
      <c r="I385" s="507">
        <v>142.34999999999997</v>
      </c>
      <c r="J385" s="507">
        <v>143.6</v>
      </c>
      <c r="K385" s="506">
        <v>141.1</v>
      </c>
      <c r="L385" s="506">
        <v>138.44999999999999</v>
      </c>
      <c r="M385" s="506">
        <v>64.074380000000005</v>
      </c>
    </row>
    <row r="386" spans="1:13">
      <c r="A386" s="254">
        <v>376</v>
      </c>
      <c r="B386" s="509" t="s">
        <v>465</v>
      </c>
      <c r="C386" s="506">
        <v>248.7</v>
      </c>
      <c r="D386" s="507">
        <v>248.21666666666667</v>
      </c>
      <c r="E386" s="507">
        <v>244.48333333333335</v>
      </c>
      <c r="F386" s="507">
        <v>240.26666666666668</v>
      </c>
      <c r="G386" s="507">
        <v>236.53333333333336</v>
      </c>
      <c r="H386" s="507">
        <v>252.43333333333334</v>
      </c>
      <c r="I386" s="507">
        <v>256.16666666666663</v>
      </c>
      <c r="J386" s="507">
        <v>260.38333333333333</v>
      </c>
      <c r="K386" s="506">
        <v>251.95</v>
      </c>
      <c r="L386" s="506">
        <v>244</v>
      </c>
      <c r="M386" s="506">
        <v>4.7120300000000004</v>
      </c>
    </row>
    <row r="387" spans="1:13">
      <c r="A387" s="254">
        <v>377</v>
      </c>
      <c r="B387" s="509" t="s">
        <v>466</v>
      </c>
      <c r="C387" s="506">
        <v>565.54999999999995</v>
      </c>
      <c r="D387" s="507">
        <v>557.63333333333333</v>
      </c>
      <c r="E387" s="507">
        <v>537.91666666666663</v>
      </c>
      <c r="F387" s="507">
        <v>510.2833333333333</v>
      </c>
      <c r="G387" s="507">
        <v>490.56666666666661</v>
      </c>
      <c r="H387" s="507">
        <v>585.26666666666665</v>
      </c>
      <c r="I387" s="507">
        <v>604.98333333333335</v>
      </c>
      <c r="J387" s="507">
        <v>632.61666666666667</v>
      </c>
      <c r="K387" s="506">
        <v>577.35</v>
      </c>
      <c r="L387" s="506">
        <v>530</v>
      </c>
      <c r="M387" s="506">
        <v>7.4701599999999999</v>
      </c>
    </row>
    <row r="388" spans="1:13">
      <c r="A388" s="254">
        <v>378</v>
      </c>
      <c r="B388" s="509" t="s">
        <v>467</v>
      </c>
      <c r="C388" s="506">
        <v>30.45</v>
      </c>
      <c r="D388" s="507">
        <v>30.5</v>
      </c>
      <c r="E388" s="507">
        <v>30</v>
      </c>
      <c r="F388" s="507">
        <v>29.55</v>
      </c>
      <c r="G388" s="507">
        <v>29.05</v>
      </c>
      <c r="H388" s="507">
        <v>30.95</v>
      </c>
      <c r="I388" s="507">
        <v>31.45</v>
      </c>
      <c r="J388" s="507">
        <v>31.9</v>
      </c>
      <c r="K388" s="506">
        <v>31</v>
      </c>
      <c r="L388" s="506">
        <v>30.05</v>
      </c>
      <c r="M388" s="506">
        <v>127.41431</v>
      </c>
    </row>
    <row r="389" spans="1:13">
      <c r="A389" s="254">
        <v>379</v>
      </c>
      <c r="B389" s="509" t="s">
        <v>468</v>
      </c>
      <c r="C389" s="506">
        <v>147.85</v>
      </c>
      <c r="D389" s="507">
        <v>148.45000000000002</v>
      </c>
      <c r="E389" s="507">
        <v>146.40000000000003</v>
      </c>
      <c r="F389" s="507">
        <v>144.95000000000002</v>
      </c>
      <c r="G389" s="507">
        <v>142.90000000000003</v>
      </c>
      <c r="H389" s="507">
        <v>149.90000000000003</v>
      </c>
      <c r="I389" s="507">
        <v>151.95000000000005</v>
      </c>
      <c r="J389" s="507">
        <v>153.40000000000003</v>
      </c>
      <c r="K389" s="506">
        <v>150.5</v>
      </c>
      <c r="L389" s="506">
        <v>147</v>
      </c>
      <c r="M389" s="506">
        <v>9.3472600000000003</v>
      </c>
    </row>
    <row r="390" spans="1:13">
      <c r="A390" s="254">
        <v>380</v>
      </c>
      <c r="B390" s="509" t="s">
        <v>273</v>
      </c>
      <c r="C390" s="506">
        <v>473.6</v>
      </c>
      <c r="D390" s="507">
        <v>474.7833333333333</v>
      </c>
      <c r="E390" s="507">
        <v>469.71666666666658</v>
      </c>
      <c r="F390" s="507">
        <v>465.83333333333326</v>
      </c>
      <c r="G390" s="507">
        <v>460.76666666666654</v>
      </c>
      <c r="H390" s="507">
        <v>478.66666666666663</v>
      </c>
      <c r="I390" s="507">
        <v>483.73333333333335</v>
      </c>
      <c r="J390" s="507">
        <v>487.61666666666667</v>
      </c>
      <c r="K390" s="506">
        <v>479.85</v>
      </c>
      <c r="L390" s="506">
        <v>470.9</v>
      </c>
      <c r="M390" s="506">
        <v>4.2337300000000004</v>
      </c>
    </row>
    <row r="391" spans="1:13">
      <c r="A391" s="254">
        <v>381</v>
      </c>
      <c r="B391" s="509" t="s">
        <v>469</v>
      </c>
      <c r="C391" s="506">
        <v>264.8</v>
      </c>
      <c r="D391" s="507">
        <v>263.90000000000003</v>
      </c>
      <c r="E391" s="507">
        <v>261.10000000000008</v>
      </c>
      <c r="F391" s="507">
        <v>257.40000000000003</v>
      </c>
      <c r="G391" s="507">
        <v>254.60000000000008</v>
      </c>
      <c r="H391" s="507">
        <v>267.60000000000008</v>
      </c>
      <c r="I391" s="507">
        <v>270.40000000000003</v>
      </c>
      <c r="J391" s="507">
        <v>274.10000000000008</v>
      </c>
      <c r="K391" s="506">
        <v>266.7</v>
      </c>
      <c r="L391" s="506">
        <v>260.2</v>
      </c>
      <c r="M391" s="506">
        <v>4.8915600000000001</v>
      </c>
    </row>
    <row r="392" spans="1:13">
      <c r="A392" s="254">
        <v>382</v>
      </c>
      <c r="B392" s="509" t="s">
        <v>470</v>
      </c>
      <c r="C392" s="506">
        <v>81.75</v>
      </c>
      <c r="D392" s="507">
        <v>82.05</v>
      </c>
      <c r="E392" s="507">
        <v>79.699999999999989</v>
      </c>
      <c r="F392" s="507">
        <v>77.649999999999991</v>
      </c>
      <c r="G392" s="507">
        <v>75.299999999999983</v>
      </c>
      <c r="H392" s="507">
        <v>84.1</v>
      </c>
      <c r="I392" s="507">
        <v>86.449999999999989</v>
      </c>
      <c r="J392" s="507">
        <v>88.5</v>
      </c>
      <c r="K392" s="506">
        <v>84.4</v>
      </c>
      <c r="L392" s="506">
        <v>80</v>
      </c>
      <c r="M392" s="506">
        <v>74.474059999999994</v>
      </c>
    </row>
    <row r="393" spans="1:13">
      <c r="A393" s="254">
        <v>383</v>
      </c>
      <c r="B393" s="509" t="s">
        <v>471</v>
      </c>
      <c r="C393" s="506">
        <v>1875.45</v>
      </c>
      <c r="D393" s="507">
        <v>1873.0333333333335</v>
      </c>
      <c r="E393" s="507">
        <v>1847.0666666666671</v>
      </c>
      <c r="F393" s="507">
        <v>1818.6833333333336</v>
      </c>
      <c r="G393" s="507">
        <v>1792.7166666666672</v>
      </c>
      <c r="H393" s="507">
        <v>1901.416666666667</v>
      </c>
      <c r="I393" s="507">
        <v>1927.3833333333337</v>
      </c>
      <c r="J393" s="507">
        <v>1955.7666666666669</v>
      </c>
      <c r="K393" s="506">
        <v>1899</v>
      </c>
      <c r="L393" s="506">
        <v>1844.65</v>
      </c>
      <c r="M393" s="506">
        <v>0.27434999999999998</v>
      </c>
    </row>
    <row r="394" spans="1:13">
      <c r="A394" s="254">
        <v>384</v>
      </c>
      <c r="B394" s="509" t="s">
        <v>472</v>
      </c>
      <c r="C394" s="506">
        <v>348.4</v>
      </c>
      <c r="D394" s="507">
        <v>347.51666666666665</v>
      </c>
      <c r="E394" s="507">
        <v>342.5333333333333</v>
      </c>
      <c r="F394" s="507">
        <v>336.66666666666663</v>
      </c>
      <c r="G394" s="507">
        <v>331.68333333333328</v>
      </c>
      <c r="H394" s="507">
        <v>353.38333333333333</v>
      </c>
      <c r="I394" s="507">
        <v>358.36666666666667</v>
      </c>
      <c r="J394" s="507">
        <v>364.23333333333335</v>
      </c>
      <c r="K394" s="506">
        <v>352.5</v>
      </c>
      <c r="L394" s="506">
        <v>341.65</v>
      </c>
      <c r="M394" s="506">
        <v>7.7903200000000004</v>
      </c>
    </row>
    <row r="395" spans="1:13">
      <c r="A395" s="254">
        <v>385</v>
      </c>
      <c r="B395" s="509" t="s">
        <v>473</v>
      </c>
      <c r="C395" s="506">
        <v>157.6</v>
      </c>
      <c r="D395" s="507">
        <v>159.73333333333335</v>
      </c>
      <c r="E395" s="507">
        <v>154.4666666666667</v>
      </c>
      <c r="F395" s="507">
        <v>151.33333333333334</v>
      </c>
      <c r="G395" s="507">
        <v>146.06666666666669</v>
      </c>
      <c r="H395" s="507">
        <v>162.8666666666667</v>
      </c>
      <c r="I395" s="507">
        <v>168.13333333333335</v>
      </c>
      <c r="J395" s="507">
        <v>171.26666666666671</v>
      </c>
      <c r="K395" s="506">
        <v>165</v>
      </c>
      <c r="L395" s="506">
        <v>156.6</v>
      </c>
      <c r="M395" s="506">
        <v>5.0265300000000002</v>
      </c>
    </row>
    <row r="396" spans="1:13">
      <c r="A396" s="254">
        <v>386</v>
      </c>
      <c r="B396" s="509" t="s">
        <v>474</v>
      </c>
      <c r="C396" s="506">
        <v>870.4</v>
      </c>
      <c r="D396" s="507">
        <v>871.96666666666658</v>
      </c>
      <c r="E396" s="507">
        <v>863.98333333333312</v>
      </c>
      <c r="F396" s="507">
        <v>857.56666666666649</v>
      </c>
      <c r="G396" s="507">
        <v>849.58333333333303</v>
      </c>
      <c r="H396" s="507">
        <v>878.38333333333321</v>
      </c>
      <c r="I396" s="507">
        <v>886.36666666666656</v>
      </c>
      <c r="J396" s="507">
        <v>892.7833333333333</v>
      </c>
      <c r="K396" s="506">
        <v>879.95</v>
      </c>
      <c r="L396" s="506">
        <v>865.55</v>
      </c>
      <c r="M396" s="506">
        <v>1.3796600000000001</v>
      </c>
    </row>
    <row r="397" spans="1:13">
      <c r="A397" s="254">
        <v>387</v>
      </c>
      <c r="B397" s="509" t="s">
        <v>167</v>
      </c>
      <c r="C397" s="506">
        <v>2087.5</v>
      </c>
      <c r="D397" s="507">
        <v>2084.4</v>
      </c>
      <c r="E397" s="507">
        <v>2059.1000000000004</v>
      </c>
      <c r="F397" s="507">
        <v>2030.7000000000003</v>
      </c>
      <c r="G397" s="507">
        <v>2005.4000000000005</v>
      </c>
      <c r="H397" s="507">
        <v>2112.8000000000002</v>
      </c>
      <c r="I397" s="507">
        <v>2138.1000000000004</v>
      </c>
      <c r="J397" s="507">
        <v>2166.5</v>
      </c>
      <c r="K397" s="506">
        <v>2109.6999999999998</v>
      </c>
      <c r="L397" s="506">
        <v>2056</v>
      </c>
      <c r="M397" s="506">
        <v>80.398650000000004</v>
      </c>
    </row>
    <row r="398" spans="1:13">
      <c r="A398" s="254">
        <v>388</v>
      </c>
      <c r="B398" s="509" t="s">
        <v>815</v>
      </c>
      <c r="C398" s="506">
        <v>956.35</v>
      </c>
      <c r="D398" s="507">
        <v>963.75</v>
      </c>
      <c r="E398" s="507">
        <v>944.4</v>
      </c>
      <c r="F398" s="507">
        <v>932.44999999999993</v>
      </c>
      <c r="G398" s="507">
        <v>913.09999999999991</v>
      </c>
      <c r="H398" s="507">
        <v>975.7</v>
      </c>
      <c r="I398" s="507">
        <v>995.05</v>
      </c>
      <c r="J398" s="507">
        <v>1007.0000000000001</v>
      </c>
      <c r="K398" s="506">
        <v>983.1</v>
      </c>
      <c r="L398" s="506">
        <v>951.8</v>
      </c>
      <c r="M398" s="506">
        <v>17.46087</v>
      </c>
    </row>
    <row r="399" spans="1:13">
      <c r="A399" s="254">
        <v>389</v>
      </c>
      <c r="B399" s="509" t="s">
        <v>274</v>
      </c>
      <c r="C399" s="506">
        <v>898.9</v>
      </c>
      <c r="D399" s="507">
        <v>901.58333333333337</v>
      </c>
      <c r="E399" s="507">
        <v>892.31666666666672</v>
      </c>
      <c r="F399" s="507">
        <v>885.73333333333335</v>
      </c>
      <c r="G399" s="507">
        <v>876.4666666666667</v>
      </c>
      <c r="H399" s="507">
        <v>908.16666666666674</v>
      </c>
      <c r="I399" s="507">
        <v>917.43333333333339</v>
      </c>
      <c r="J399" s="507">
        <v>924.01666666666677</v>
      </c>
      <c r="K399" s="506">
        <v>910.85</v>
      </c>
      <c r="L399" s="506">
        <v>895</v>
      </c>
      <c r="M399" s="506">
        <v>16.426909999999999</v>
      </c>
    </row>
    <row r="400" spans="1:13">
      <c r="A400" s="254">
        <v>390</v>
      </c>
      <c r="B400" s="509" t="s">
        <v>476</v>
      </c>
      <c r="C400" s="506">
        <v>25.7</v>
      </c>
      <c r="D400" s="507">
        <v>25.816666666666663</v>
      </c>
      <c r="E400" s="507">
        <v>25.483333333333327</v>
      </c>
      <c r="F400" s="507">
        <v>25.266666666666666</v>
      </c>
      <c r="G400" s="507">
        <v>24.93333333333333</v>
      </c>
      <c r="H400" s="507">
        <v>26.033333333333324</v>
      </c>
      <c r="I400" s="507">
        <v>26.36666666666666</v>
      </c>
      <c r="J400" s="507">
        <v>26.583333333333321</v>
      </c>
      <c r="K400" s="506">
        <v>26.15</v>
      </c>
      <c r="L400" s="506">
        <v>25.6</v>
      </c>
      <c r="M400" s="506">
        <v>14.331860000000001</v>
      </c>
    </row>
    <row r="401" spans="1:13">
      <c r="A401" s="254">
        <v>391</v>
      </c>
      <c r="B401" s="509" t="s">
        <v>477</v>
      </c>
      <c r="C401" s="506">
        <v>2202.0500000000002</v>
      </c>
      <c r="D401" s="507">
        <v>2204.3666666666668</v>
      </c>
      <c r="E401" s="507">
        <v>2185.7833333333338</v>
      </c>
      <c r="F401" s="507">
        <v>2169.5166666666669</v>
      </c>
      <c r="G401" s="507">
        <v>2150.9333333333338</v>
      </c>
      <c r="H401" s="507">
        <v>2220.6333333333337</v>
      </c>
      <c r="I401" s="507">
        <v>2239.2166666666667</v>
      </c>
      <c r="J401" s="507">
        <v>2255.4833333333336</v>
      </c>
      <c r="K401" s="506">
        <v>2222.9499999999998</v>
      </c>
      <c r="L401" s="506">
        <v>2188.1</v>
      </c>
      <c r="M401" s="506">
        <v>7.2309999999999999E-2</v>
      </c>
    </row>
    <row r="402" spans="1:13">
      <c r="A402" s="254">
        <v>392</v>
      </c>
      <c r="B402" s="509" t="s">
        <v>172</v>
      </c>
      <c r="C402" s="506">
        <v>5339.35</v>
      </c>
      <c r="D402" s="507">
        <v>5324.833333333333</v>
      </c>
      <c r="E402" s="507">
        <v>5282.0666666666657</v>
      </c>
      <c r="F402" s="507">
        <v>5224.7833333333328</v>
      </c>
      <c r="G402" s="507">
        <v>5182.0166666666655</v>
      </c>
      <c r="H402" s="507">
        <v>5382.1166666666659</v>
      </c>
      <c r="I402" s="507">
        <v>5424.8833333333341</v>
      </c>
      <c r="J402" s="507">
        <v>5482.1666666666661</v>
      </c>
      <c r="K402" s="506">
        <v>5367.6</v>
      </c>
      <c r="L402" s="506">
        <v>5267.55</v>
      </c>
      <c r="M402" s="506">
        <v>1.5402899999999999</v>
      </c>
    </row>
    <row r="403" spans="1:13">
      <c r="A403" s="254">
        <v>393</v>
      </c>
      <c r="B403" s="509" t="s">
        <v>478</v>
      </c>
      <c r="C403" s="506">
        <v>7840.05</v>
      </c>
      <c r="D403" s="507">
        <v>7806.666666666667</v>
      </c>
      <c r="E403" s="507">
        <v>7733.3333333333339</v>
      </c>
      <c r="F403" s="507">
        <v>7626.6166666666668</v>
      </c>
      <c r="G403" s="507">
        <v>7553.2833333333338</v>
      </c>
      <c r="H403" s="507">
        <v>7913.3833333333341</v>
      </c>
      <c r="I403" s="507">
        <v>7986.7166666666681</v>
      </c>
      <c r="J403" s="507">
        <v>8093.4333333333343</v>
      </c>
      <c r="K403" s="506">
        <v>7880</v>
      </c>
      <c r="L403" s="506">
        <v>7699.95</v>
      </c>
      <c r="M403" s="506">
        <v>0.42823</v>
      </c>
    </row>
    <row r="404" spans="1:13">
      <c r="A404" s="254">
        <v>394</v>
      </c>
      <c r="B404" s="509" t="s">
        <v>479</v>
      </c>
      <c r="C404" s="506">
        <v>5269.4</v>
      </c>
      <c r="D404" s="507">
        <v>5227.2</v>
      </c>
      <c r="E404" s="507">
        <v>5124.2</v>
      </c>
      <c r="F404" s="507">
        <v>4979</v>
      </c>
      <c r="G404" s="507">
        <v>4876</v>
      </c>
      <c r="H404" s="507">
        <v>5372.4</v>
      </c>
      <c r="I404" s="507">
        <v>5475.4</v>
      </c>
      <c r="J404" s="507">
        <v>5620.5999999999995</v>
      </c>
      <c r="K404" s="506">
        <v>5330.2</v>
      </c>
      <c r="L404" s="506">
        <v>5082</v>
      </c>
      <c r="M404" s="506">
        <v>0.35269</v>
      </c>
    </row>
    <row r="405" spans="1:13">
      <c r="A405" s="254">
        <v>395</v>
      </c>
      <c r="B405" s="509" t="s">
        <v>759</v>
      </c>
      <c r="C405" s="506">
        <v>101.45</v>
      </c>
      <c r="D405" s="507">
        <v>100.60000000000001</v>
      </c>
      <c r="E405" s="507">
        <v>98.300000000000011</v>
      </c>
      <c r="F405" s="507">
        <v>95.15</v>
      </c>
      <c r="G405" s="507">
        <v>92.850000000000009</v>
      </c>
      <c r="H405" s="507">
        <v>103.75000000000001</v>
      </c>
      <c r="I405" s="507">
        <v>106.05</v>
      </c>
      <c r="J405" s="507">
        <v>109.20000000000002</v>
      </c>
      <c r="K405" s="506">
        <v>102.9</v>
      </c>
      <c r="L405" s="506">
        <v>97.45</v>
      </c>
      <c r="M405" s="506">
        <v>8.7394400000000001</v>
      </c>
    </row>
    <row r="406" spans="1:13">
      <c r="A406" s="254">
        <v>396</v>
      </c>
      <c r="B406" s="509" t="s">
        <v>480</v>
      </c>
      <c r="C406" s="506">
        <v>404.4</v>
      </c>
      <c r="D406" s="507">
        <v>407.43333333333334</v>
      </c>
      <c r="E406" s="507">
        <v>399.9666666666667</v>
      </c>
      <c r="F406" s="507">
        <v>395.53333333333336</v>
      </c>
      <c r="G406" s="507">
        <v>388.06666666666672</v>
      </c>
      <c r="H406" s="507">
        <v>411.86666666666667</v>
      </c>
      <c r="I406" s="507">
        <v>419.33333333333326</v>
      </c>
      <c r="J406" s="507">
        <v>423.76666666666665</v>
      </c>
      <c r="K406" s="506">
        <v>414.9</v>
      </c>
      <c r="L406" s="506">
        <v>403</v>
      </c>
      <c r="M406" s="506">
        <v>0.67074</v>
      </c>
    </row>
    <row r="407" spans="1:13">
      <c r="A407" s="254">
        <v>397</v>
      </c>
      <c r="B407" s="509" t="s">
        <v>761</v>
      </c>
      <c r="C407" s="506">
        <v>242.55</v>
      </c>
      <c r="D407" s="507">
        <v>239.08333333333334</v>
      </c>
      <c r="E407" s="507">
        <v>231.9666666666667</v>
      </c>
      <c r="F407" s="507">
        <v>221.38333333333335</v>
      </c>
      <c r="G407" s="507">
        <v>214.26666666666671</v>
      </c>
      <c r="H407" s="507">
        <v>249.66666666666669</v>
      </c>
      <c r="I407" s="507">
        <v>256.7833333333333</v>
      </c>
      <c r="J407" s="507">
        <v>267.36666666666667</v>
      </c>
      <c r="K407" s="506">
        <v>246.2</v>
      </c>
      <c r="L407" s="506">
        <v>228.5</v>
      </c>
      <c r="M407" s="506">
        <v>7.4720800000000001</v>
      </c>
    </row>
    <row r="408" spans="1:13">
      <c r="A408" s="254">
        <v>398</v>
      </c>
      <c r="B408" s="509" t="s">
        <v>481</v>
      </c>
      <c r="C408" s="506">
        <v>2037.4</v>
      </c>
      <c r="D408" s="507">
        <v>2015.8166666666666</v>
      </c>
      <c r="E408" s="507">
        <v>1976.6333333333332</v>
      </c>
      <c r="F408" s="507">
        <v>1915.8666666666666</v>
      </c>
      <c r="G408" s="507">
        <v>1876.6833333333332</v>
      </c>
      <c r="H408" s="507">
        <v>2076.583333333333</v>
      </c>
      <c r="I408" s="507">
        <v>2115.7666666666664</v>
      </c>
      <c r="J408" s="507">
        <v>2176.5333333333333</v>
      </c>
      <c r="K408" s="506">
        <v>2055</v>
      </c>
      <c r="L408" s="506">
        <v>1955.05</v>
      </c>
      <c r="M408" s="506">
        <v>0.18028</v>
      </c>
    </row>
    <row r="409" spans="1:13">
      <c r="A409" s="254">
        <v>399</v>
      </c>
      <c r="B409" s="509" t="s">
        <v>482</v>
      </c>
      <c r="C409" s="506">
        <v>341.2</v>
      </c>
      <c r="D409" s="507">
        <v>339.78333333333336</v>
      </c>
      <c r="E409" s="507">
        <v>337.01666666666671</v>
      </c>
      <c r="F409" s="507">
        <v>332.83333333333337</v>
      </c>
      <c r="G409" s="507">
        <v>330.06666666666672</v>
      </c>
      <c r="H409" s="507">
        <v>343.9666666666667</v>
      </c>
      <c r="I409" s="507">
        <v>346.73333333333335</v>
      </c>
      <c r="J409" s="507">
        <v>350.91666666666669</v>
      </c>
      <c r="K409" s="506">
        <v>342.55</v>
      </c>
      <c r="L409" s="506">
        <v>335.6</v>
      </c>
      <c r="M409" s="506">
        <v>3.2951999999999999</v>
      </c>
    </row>
    <row r="410" spans="1:13">
      <c r="A410" s="254">
        <v>400</v>
      </c>
      <c r="B410" s="509" t="s">
        <v>760</v>
      </c>
      <c r="C410" s="506">
        <v>117.1</v>
      </c>
      <c r="D410" s="507">
        <v>118.13333333333333</v>
      </c>
      <c r="E410" s="507">
        <v>115.46666666666665</v>
      </c>
      <c r="F410" s="507">
        <v>113.83333333333333</v>
      </c>
      <c r="G410" s="507">
        <v>111.16666666666666</v>
      </c>
      <c r="H410" s="507">
        <v>119.76666666666665</v>
      </c>
      <c r="I410" s="507">
        <v>122.43333333333334</v>
      </c>
      <c r="J410" s="507">
        <v>124.06666666666665</v>
      </c>
      <c r="K410" s="506">
        <v>120.8</v>
      </c>
      <c r="L410" s="506">
        <v>116.5</v>
      </c>
      <c r="M410" s="506">
        <v>35.22289</v>
      </c>
    </row>
    <row r="411" spans="1:13">
      <c r="A411" s="254">
        <v>401</v>
      </c>
      <c r="B411" s="509" t="s">
        <v>483</v>
      </c>
      <c r="C411" s="506">
        <v>220.65</v>
      </c>
      <c r="D411" s="507">
        <v>222.56666666666669</v>
      </c>
      <c r="E411" s="507">
        <v>217.13333333333338</v>
      </c>
      <c r="F411" s="507">
        <v>213.6166666666667</v>
      </c>
      <c r="G411" s="507">
        <v>208.18333333333339</v>
      </c>
      <c r="H411" s="507">
        <v>226.08333333333337</v>
      </c>
      <c r="I411" s="507">
        <v>231.51666666666671</v>
      </c>
      <c r="J411" s="507">
        <v>235.03333333333336</v>
      </c>
      <c r="K411" s="506">
        <v>228</v>
      </c>
      <c r="L411" s="506">
        <v>219.05</v>
      </c>
      <c r="M411" s="506">
        <v>1.5563400000000001</v>
      </c>
    </row>
    <row r="412" spans="1:13">
      <c r="A412" s="254">
        <v>402</v>
      </c>
      <c r="B412" s="509" t="s">
        <v>170</v>
      </c>
      <c r="C412" s="506">
        <v>28312.2</v>
      </c>
      <c r="D412" s="507">
        <v>27921.066666666666</v>
      </c>
      <c r="E412" s="507">
        <v>27342.133333333331</v>
      </c>
      <c r="F412" s="507">
        <v>26372.066666666666</v>
      </c>
      <c r="G412" s="507">
        <v>25793.133333333331</v>
      </c>
      <c r="H412" s="507">
        <v>28891.133333333331</v>
      </c>
      <c r="I412" s="507">
        <v>29470.066666666666</v>
      </c>
      <c r="J412" s="507">
        <v>30440.133333333331</v>
      </c>
      <c r="K412" s="506">
        <v>28500</v>
      </c>
      <c r="L412" s="506">
        <v>26951</v>
      </c>
      <c r="M412" s="506">
        <v>1.23156</v>
      </c>
    </row>
    <row r="413" spans="1:13">
      <c r="A413" s="254">
        <v>403</v>
      </c>
      <c r="B413" s="509" t="s">
        <v>484</v>
      </c>
      <c r="C413" s="506">
        <v>1436.65</v>
      </c>
      <c r="D413" s="507">
        <v>1436.8833333333332</v>
      </c>
      <c r="E413" s="507">
        <v>1413.7666666666664</v>
      </c>
      <c r="F413" s="507">
        <v>1390.8833333333332</v>
      </c>
      <c r="G413" s="507">
        <v>1367.7666666666664</v>
      </c>
      <c r="H413" s="507">
        <v>1459.7666666666664</v>
      </c>
      <c r="I413" s="507">
        <v>1482.8833333333332</v>
      </c>
      <c r="J413" s="507">
        <v>1505.7666666666664</v>
      </c>
      <c r="K413" s="506">
        <v>1460</v>
      </c>
      <c r="L413" s="506">
        <v>1414</v>
      </c>
      <c r="M413" s="506">
        <v>0.35659000000000002</v>
      </c>
    </row>
    <row r="414" spans="1:13">
      <c r="A414" s="254">
        <v>404</v>
      </c>
      <c r="B414" s="509" t="s">
        <v>173</v>
      </c>
      <c r="C414" s="506">
        <v>1406.3</v>
      </c>
      <c r="D414" s="507">
        <v>1410.6000000000001</v>
      </c>
      <c r="E414" s="507">
        <v>1387.2000000000003</v>
      </c>
      <c r="F414" s="507">
        <v>1368.1000000000001</v>
      </c>
      <c r="G414" s="507">
        <v>1344.7000000000003</v>
      </c>
      <c r="H414" s="507">
        <v>1429.7000000000003</v>
      </c>
      <c r="I414" s="507">
        <v>1453.1000000000004</v>
      </c>
      <c r="J414" s="507">
        <v>1472.2000000000003</v>
      </c>
      <c r="K414" s="506">
        <v>1434</v>
      </c>
      <c r="L414" s="506">
        <v>1391.5</v>
      </c>
      <c r="M414" s="506">
        <v>29.059640000000002</v>
      </c>
    </row>
    <row r="415" spans="1:13">
      <c r="A415" s="254">
        <v>405</v>
      </c>
      <c r="B415" s="509" t="s">
        <v>171</v>
      </c>
      <c r="C415" s="506">
        <v>1852.9</v>
      </c>
      <c r="D415" s="507">
        <v>1853.8166666666666</v>
      </c>
      <c r="E415" s="507">
        <v>1830.6333333333332</v>
      </c>
      <c r="F415" s="507">
        <v>1808.3666666666666</v>
      </c>
      <c r="G415" s="507">
        <v>1785.1833333333332</v>
      </c>
      <c r="H415" s="507">
        <v>1876.0833333333333</v>
      </c>
      <c r="I415" s="507">
        <v>1899.2666666666667</v>
      </c>
      <c r="J415" s="507">
        <v>1921.5333333333333</v>
      </c>
      <c r="K415" s="506">
        <v>1877</v>
      </c>
      <c r="L415" s="506">
        <v>1831.55</v>
      </c>
      <c r="M415" s="506">
        <v>2.7667700000000002</v>
      </c>
    </row>
    <row r="416" spans="1:13">
      <c r="A416" s="254">
        <v>406</v>
      </c>
      <c r="B416" s="509" t="s">
        <v>485</v>
      </c>
      <c r="C416" s="506">
        <v>446.6</v>
      </c>
      <c r="D416" s="507">
        <v>447.86666666666662</v>
      </c>
      <c r="E416" s="507">
        <v>441.73333333333323</v>
      </c>
      <c r="F416" s="507">
        <v>436.86666666666662</v>
      </c>
      <c r="G416" s="507">
        <v>430.73333333333323</v>
      </c>
      <c r="H416" s="507">
        <v>452.73333333333323</v>
      </c>
      <c r="I416" s="507">
        <v>458.86666666666656</v>
      </c>
      <c r="J416" s="507">
        <v>463.73333333333323</v>
      </c>
      <c r="K416" s="506">
        <v>454</v>
      </c>
      <c r="L416" s="506">
        <v>443</v>
      </c>
      <c r="M416" s="506">
        <v>0.35453000000000001</v>
      </c>
    </row>
    <row r="417" spans="1:13">
      <c r="A417" s="254">
        <v>407</v>
      </c>
      <c r="B417" s="509" t="s">
        <v>486</v>
      </c>
      <c r="C417" s="506">
        <v>1300</v>
      </c>
      <c r="D417" s="507">
        <v>1289.3333333333333</v>
      </c>
      <c r="E417" s="507">
        <v>1270.6666666666665</v>
      </c>
      <c r="F417" s="507">
        <v>1241.3333333333333</v>
      </c>
      <c r="G417" s="507">
        <v>1222.6666666666665</v>
      </c>
      <c r="H417" s="507">
        <v>1318.6666666666665</v>
      </c>
      <c r="I417" s="507">
        <v>1337.333333333333</v>
      </c>
      <c r="J417" s="507">
        <v>1366.6666666666665</v>
      </c>
      <c r="K417" s="506">
        <v>1308</v>
      </c>
      <c r="L417" s="506">
        <v>1260</v>
      </c>
      <c r="M417" s="506">
        <v>0.13514000000000001</v>
      </c>
    </row>
    <row r="418" spans="1:13">
      <c r="A418" s="254">
        <v>408</v>
      </c>
      <c r="B418" s="509" t="s">
        <v>762</v>
      </c>
      <c r="C418" s="506">
        <v>1241.8</v>
      </c>
      <c r="D418" s="507">
        <v>1235.4333333333334</v>
      </c>
      <c r="E418" s="507">
        <v>1223.0666666666668</v>
      </c>
      <c r="F418" s="507">
        <v>1204.3333333333335</v>
      </c>
      <c r="G418" s="507">
        <v>1191.9666666666669</v>
      </c>
      <c r="H418" s="507">
        <v>1254.1666666666667</v>
      </c>
      <c r="I418" s="507">
        <v>1266.5333333333335</v>
      </c>
      <c r="J418" s="507">
        <v>1285.2666666666667</v>
      </c>
      <c r="K418" s="506">
        <v>1247.8</v>
      </c>
      <c r="L418" s="506">
        <v>1216.7</v>
      </c>
      <c r="M418" s="506">
        <v>0.67542999999999997</v>
      </c>
    </row>
    <row r="419" spans="1:13">
      <c r="A419" s="254">
        <v>409</v>
      </c>
      <c r="B419" s="509" t="s">
        <v>487</v>
      </c>
      <c r="C419" s="506">
        <v>479.95</v>
      </c>
      <c r="D419" s="507">
        <v>481.55</v>
      </c>
      <c r="E419" s="507">
        <v>471.40000000000003</v>
      </c>
      <c r="F419" s="507">
        <v>462.85</v>
      </c>
      <c r="G419" s="507">
        <v>452.70000000000005</v>
      </c>
      <c r="H419" s="507">
        <v>490.1</v>
      </c>
      <c r="I419" s="507">
        <v>500.25</v>
      </c>
      <c r="J419" s="507">
        <v>508.8</v>
      </c>
      <c r="K419" s="506">
        <v>491.7</v>
      </c>
      <c r="L419" s="506">
        <v>473</v>
      </c>
      <c r="M419" s="506">
        <v>2.3672599999999999</v>
      </c>
    </row>
    <row r="420" spans="1:13">
      <c r="A420" s="254">
        <v>410</v>
      </c>
      <c r="B420" s="509" t="s">
        <v>488</v>
      </c>
      <c r="C420" s="506">
        <v>8.9</v>
      </c>
      <c r="D420" s="507">
        <v>8.9166666666666679</v>
      </c>
      <c r="E420" s="507">
        <v>8.783333333333335</v>
      </c>
      <c r="F420" s="507">
        <v>8.6666666666666679</v>
      </c>
      <c r="G420" s="507">
        <v>8.533333333333335</v>
      </c>
      <c r="H420" s="507">
        <v>9.033333333333335</v>
      </c>
      <c r="I420" s="507">
        <v>9.1666666666666679</v>
      </c>
      <c r="J420" s="507">
        <v>9.283333333333335</v>
      </c>
      <c r="K420" s="506">
        <v>9.0500000000000007</v>
      </c>
      <c r="L420" s="506">
        <v>8.8000000000000007</v>
      </c>
      <c r="M420" s="506">
        <v>123.57241</v>
      </c>
    </row>
    <row r="421" spans="1:13">
      <c r="A421" s="254">
        <v>411</v>
      </c>
      <c r="B421" s="509" t="s">
        <v>763</v>
      </c>
      <c r="C421" s="506">
        <v>74.75</v>
      </c>
      <c r="D421" s="507">
        <v>75.733333333333334</v>
      </c>
      <c r="E421" s="507">
        <v>73.566666666666663</v>
      </c>
      <c r="F421" s="507">
        <v>72.383333333333326</v>
      </c>
      <c r="G421" s="507">
        <v>70.216666666666654</v>
      </c>
      <c r="H421" s="507">
        <v>76.916666666666671</v>
      </c>
      <c r="I421" s="507">
        <v>79.083333333333329</v>
      </c>
      <c r="J421" s="507">
        <v>80.26666666666668</v>
      </c>
      <c r="K421" s="506">
        <v>77.900000000000006</v>
      </c>
      <c r="L421" s="506">
        <v>74.55</v>
      </c>
      <c r="M421" s="506">
        <v>41.120100000000001</v>
      </c>
    </row>
    <row r="422" spans="1:13">
      <c r="A422" s="254">
        <v>412</v>
      </c>
      <c r="B422" s="509" t="s">
        <v>489</v>
      </c>
      <c r="C422" s="506">
        <v>97.2</v>
      </c>
      <c r="D422" s="507">
        <v>97.366666666666674</v>
      </c>
      <c r="E422" s="507">
        <v>96.233333333333348</v>
      </c>
      <c r="F422" s="507">
        <v>95.26666666666668</v>
      </c>
      <c r="G422" s="507">
        <v>94.133333333333354</v>
      </c>
      <c r="H422" s="507">
        <v>98.333333333333343</v>
      </c>
      <c r="I422" s="507">
        <v>99.466666666666669</v>
      </c>
      <c r="J422" s="507">
        <v>100.43333333333334</v>
      </c>
      <c r="K422" s="506">
        <v>98.5</v>
      </c>
      <c r="L422" s="506">
        <v>96.4</v>
      </c>
      <c r="M422" s="506">
        <v>1.6389400000000001</v>
      </c>
    </row>
    <row r="423" spans="1:13">
      <c r="A423" s="254">
        <v>413</v>
      </c>
      <c r="B423" s="509" t="s">
        <v>169</v>
      </c>
      <c r="C423" s="506">
        <v>372.7</v>
      </c>
      <c r="D423" s="507">
        <v>372.56666666666666</v>
      </c>
      <c r="E423" s="507">
        <v>367.18333333333334</v>
      </c>
      <c r="F423" s="507">
        <v>361.66666666666669</v>
      </c>
      <c r="G423" s="507">
        <v>356.28333333333336</v>
      </c>
      <c r="H423" s="507">
        <v>378.08333333333331</v>
      </c>
      <c r="I423" s="507">
        <v>383.46666666666664</v>
      </c>
      <c r="J423" s="507">
        <v>388.98333333333329</v>
      </c>
      <c r="K423" s="506">
        <v>377.95</v>
      </c>
      <c r="L423" s="506">
        <v>367.05</v>
      </c>
      <c r="M423" s="506">
        <v>410.32380000000001</v>
      </c>
    </row>
    <row r="424" spans="1:13">
      <c r="A424" s="254">
        <v>414</v>
      </c>
      <c r="B424" s="509" t="s">
        <v>168</v>
      </c>
      <c r="C424" s="506">
        <v>72.3</v>
      </c>
      <c r="D424" s="507">
        <v>72.883333333333326</v>
      </c>
      <c r="E424" s="507">
        <v>71.416666666666657</v>
      </c>
      <c r="F424" s="507">
        <v>70.533333333333331</v>
      </c>
      <c r="G424" s="507">
        <v>69.066666666666663</v>
      </c>
      <c r="H424" s="507">
        <v>73.766666666666652</v>
      </c>
      <c r="I424" s="507">
        <v>75.23333333333332</v>
      </c>
      <c r="J424" s="507">
        <v>76.116666666666646</v>
      </c>
      <c r="K424" s="506">
        <v>74.349999999999994</v>
      </c>
      <c r="L424" s="506">
        <v>72</v>
      </c>
      <c r="M424" s="506">
        <v>190.90899999999999</v>
      </c>
    </row>
    <row r="425" spans="1:13">
      <c r="A425" s="254">
        <v>415</v>
      </c>
      <c r="B425" s="509" t="s">
        <v>766</v>
      </c>
      <c r="C425" s="506">
        <v>315.14999999999998</v>
      </c>
      <c r="D425" s="507">
        <v>299.5333333333333</v>
      </c>
      <c r="E425" s="507">
        <v>281.16666666666663</v>
      </c>
      <c r="F425" s="507">
        <v>247.18333333333334</v>
      </c>
      <c r="G425" s="507">
        <v>228.81666666666666</v>
      </c>
      <c r="H425" s="507">
        <v>333.51666666666659</v>
      </c>
      <c r="I425" s="507">
        <v>351.88333333333327</v>
      </c>
      <c r="J425" s="507">
        <v>385.86666666666656</v>
      </c>
      <c r="K425" s="506">
        <v>317.89999999999998</v>
      </c>
      <c r="L425" s="506">
        <v>265.55</v>
      </c>
      <c r="M425" s="506">
        <v>51.42698</v>
      </c>
    </row>
    <row r="426" spans="1:13">
      <c r="A426" s="254">
        <v>416</v>
      </c>
      <c r="B426" s="509" t="s">
        <v>837</v>
      </c>
      <c r="C426" s="506">
        <v>208.15</v>
      </c>
      <c r="D426" s="507">
        <v>206.65</v>
      </c>
      <c r="E426" s="507">
        <v>201.60000000000002</v>
      </c>
      <c r="F426" s="507">
        <v>195.05</v>
      </c>
      <c r="G426" s="507">
        <v>190.00000000000003</v>
      </c>
      <c r="H426" s="507">
        <v>213.20000000000002</v>
      </c>
      <c r="I426" s="507">
        <v>218.25000000000003</v>
      </c>
      <c r="J426" s="507">
        <v>224.8</v>
      </c>
      <c r="K426" s="506">
        <v>211.7</v>
      </c>
      <c r="L426" s="506">
        <v>200.1</v>
      </c>
      <c r="M426" s="506">
        <v>3.2263600000000001</v>
      </c>
    </row>
    <row r="427" spans="1:13">
      <c r="A427" s="254">
        <v>417</v>
      </c>
      <c r="B427" s="509" t="s">
        <v>174</v>
      </c>
      <c r="C427" s="506">
        <v>808.2</v>
      </c>
      <c r="D427" s="507">
        <v>807.25</v>
      </c>
      <c r="E427" s="507">
        <v>794.6</v>
      </c>
      <c r="F427" s="507">
        <v>781</v>
      </c>
      <c r="G427" s="507">
        <v>768.35</v>
      </c>
      <c r="H427" s="507">
        <v>820.85</v>
      </c>
      <c r="I427" s="507">
        <v>833.50000000000011</v>
      </c>
      <c r="J427" s="507">
        <v>847.1</v>
      </c>
      <c r="K427" s="506">
        <v>819.9</v>
      </c>
      <c r="L427" s="506">
        <v>793.65</v>
      </c>
      <c r="M427" s="506">
        <v>3.4394</v>
      </c>
    </row>
    <row r="428" spans="1:13">
      <c r="A428" s="254">
        <v>418</v>
      </c>
      <c r="B428" s="509" t="s">
        <v>490</v>
      </c>
      <c r="C428" s="506">
        <v>543.25</v>
      </c>
      <c r="D428" s="507">
        <v>542.30000000000007</v>
      </c>
      <c r="E428" s="507">
        <v>530.40000000000009</v>
      </c>
      <c r="F428" s="507">
        <v>517.55000000000007</v>
      </c>
      <c r="G428" s="507">
        <v>505.65000000000009</v>
      </c>
      <c r="H428" s="507">
        <v>555.15000000000009</v>
      </c>
      <c r="I428" s="507">
        <v>567.04999999999995</v>
      </c>
      <c r="J428" s="507">
        <v>579.90000000000009</v>
      </c>
      <c r="K428" s="506">
        <v>554.20000000000005</v>
      </c>
      <c r="L428" s="506">
        <v>529.45000000000005</v>
      </c>
      <c r="M428" s="506">
        <v>0.95399</v>
      </c>
    </row>
    <row r="429" spans="1:13">
      <c r="A429" s="254">
        <v>419</v>
      </c>
      <c r="B429" s="509" t="s">
        <v>793</v>
      </c>
      <c r="C429" s="506">
        <v>279.14999999999998</v>
      </c>
      <c r="D429" s="507">
        <v>280.18333333333334</v>
      </c>
      <c r="E429" s="507">
        <v>277.36666666666667</v>
      </c>
      <c r="F429" s="507">
        <v>275.58333333333331</v>
      </c>
      <c r="G429" s="507">
        <v>272.76666666666665</v>
      </c>
      <c r="H429" s="507">
        <v>281.9666666666667</v>
      </c>
      <c r="I429" s="507">
        <v>284.78333333333342</v>
      </c>
      <c r="J429" s="507">
        <v>286.56666666666672</v>
      </c>
      <c r="K429" s="506">
        <v>283</v>
      </c>
      <c r="L429" s="506">
        <v>278.39999999999998</v>
      </c>
      <c r="M429" s="506">
        <v>3.13802</v>
      </c>
    </row>
    <row r="430" spans="1:13">
      <c r="A430" s="254">
        <v>420</v>
      </c>
      <c r="B430" s="509" t="s">
        <v>491</v>
      </c>
      <c r="C430" s="506">
        <v>153.65</v>
      </c>
      <c r="D430" s="507">
        <v>154.86666666666667</v>
      </c>
      <c r="E430" s="507">
        <v>151.68333333333334</v>
      </c>
      <c r="F430" s="507">
        <v>149.71666666666667</v>
      </c>
      <c r="G430" s="507">
        <v>146.53333333333333</v>
      </c>
      <c r="H430" s="507">
        <v>156.83333333333334</v>
      </c>
      <c r="I430" s="507">
        <v>160.01666666666668</v>
      </c>
      <c r="J430" s="507">
        <v>161.98333333333335</v>
      </c>
      <c r="K430" s="506">
        <v>158.05000000000001</v>
      </c>
      <c r="L430" s="506">
        <v>152.9</v>
      </c>
      <c r="M430" s="506">
        <v>3.2229000000000001</v>
      </c>
    </row>
    <row r="431" spans="1:13">
      <c r="A431" s="254">
        <v>421</v>
      </c>
      <c r="B431" s="509" t="s">
        <v>175</v>
      </c>
      <c r="C431" s="506">
        <v>587.85</v>
      </c>
      <c r="D431" s="507">
        <v>588.51666666666677</v>
      </c>
      <c r="E431" s="507">
        <v>582.33333333333348</v>
      </c>
      <c r="F431" s="507">
        <v>576.81666666666672</v>
      </c>
      <c r="G431" s="507">
        <v>570.63333333333344</v>
      </c>
      <c r="H431" s="507">
        <v>594.03333333333353</v>
      </c>
      <c r="I431" s="507">
        <v>600.2166666666667</v>
      </c>
      <c r="J431" s="507">
        <v>605.73333333333358</v>
      </c>
      <c r="K431" s="506">
        <v>594.70000000000005</v>
      </c>
      <c r="L431" s="506">
        <v>583</v>
      </c>
      <c r="M431" s="506">
        <v>53.417290000000001</v>
      </c>
    </row>
    <row r="432" spans="1:13">
      <c r="A432" s="254">
        <v>422</v>
      </c>
      <c r="B432" s="509" t="s">
        <v>176</v>
      </c>
      <c r="C432" s="506">
        <v>481.15</v>
      </c>
      <c r="D432" s="507">
        <v>482.43333333333334</v>
      </c>
      <c r="E432" s="507">
        <v>477.86666666666667</v>
      </c>
      <c r="F432" s="507">
        <v>474.58333333333331</v>
      </c>
      <c r="G432" s="507">
        <v>470.01666666666665</v>
      </c>
      <c r="H432" s="507">
        <v>485.7166666666667</v>
      </c>
      <c r="I432" s="507">
        <v>490.28333333333342</v>
      </c>
      <c r="J432" s="507">
        <v>493.56666666666672</v>
      </c>
      <c r="K432" s="506">
        <v>487</v>
      </c>
      <c r="L432" s="506">
        <v>479.15</v>
      </c>
      <c r="M432" s="506">
        <v>8.7678899999999995</v>
      </c>
    </row>
    <row r="433" spans="1:13">
      <c r="A433" s="254">
        <v>423</v>
      </c>
      <c r="B433" s="509" t="s">
        <v>492</v>
      </c>
      <c r="C433" s="506">
        <v>2463.6</v>
      </c>
      <c r="D433" s="507">
        <v>2493.5166666666664</v>
      </c>
      <c r="E433" s="507">
        <v>2397.083333333333</v>
      </c>
      <c r="F433" s="507">
        <v>2330.5666666666666</v>
      </c>
      <c r="G433" s="507">
        <v>2234.1333333333332</v>
      </c>
      <c r="H433" s="507">
        <v>2560.0333333333328</v>
      </c>
      <c r="I433" s="507">
        <v>2656.4666666666662</v>
      </c>
      <c r="J433" s="507">
        <v>2722.9833333333327</v>
      </c>
      <c r="K433" s="506">
        <v>2589.9499999999998</v>
      </c>
      <c r="L433" s="506">
        <v>2427</v>
      </c>
      <c r="M433" s="506">
        <v>0.35570000000000002</v>
      </c>
    </row>
    <row r="434" spans="1:13">
      <c r="A434" s="254">
        <v>424</v>
      </c>
      <c r="B434" s="509" t="s">
        <v>493</v>
      </c>
      <c r="C434" s="506">
        <v>734.55</v>
      </c>
      <c r="D434" s="507">
        <v>748.19999999999993</v>
      </c>
      <c r="E434" s="507">
        <v>718.39999999999986</v>
      </c>
      <c r="F434" s="507">
        <v>702.24999999999989</v>
      </c>
      <c r="G434" s="507">
        <v>672.44999999999982</v>
      </c>
      <c r="H434" s="507">
        <v>764.34999999999991</v>
      </c>
      <c r="I434" s="507">
        <v>794.14999999999986</v>
      </c>
      <c r="J434" s="507">
        <v>810.3</v>
      </c>
      <c r="K434" s="506">
        <v>778</v>
      </c>
      <c r="L434" s="506">
        <v>732.05</v>
      </c>
      <c r="M434" s="506">
        <v>0.78329000000000004</v>
      </c>
    </row>
    <row r="435" spans="1:13">
      <c r="A435" s="254">
        <v>425</v>
      </c>
      <c r="B435" s="509" t="s">
        <v>494</v>
      </c>
      <c r="C435" s="506">
        <v>312</v>
      </c>
      <c r="D435" s="507">
        <v>313.26666666666665</v>
      </c>
      <c r="E435" s="507">
        <v>308.93333333333328</v>
      </c>
      <c r="F435" s="507">
        <v>305.86666666666662</v>
      </c>
      <c r="G435" s="507">
        <v>301.53333333333325</v>
      </c>
      <c r="H435" s="507">
        <v>316.33333333333331</v>
      </c>
      <c r="I435" s="507">
        <v>320.66666666666669</v>
      </c>
      <c r="J435" s="507">
        <v>323.73333333333335</v>
      </c>
      <c r="K435" s="506">
        <v>317.60000000000002</v>
      </c>
      <c r="L435" s="506">
        <v>310.2</v>
      </c>
      <c r="M435" s="506">
        <v>1.2216</v>
      </c>
    </row>
    <row r="436" spans="1:13">
      <c r="A436" s="254">
        <v>426</v>
      </c>
      <c r="B436" s="509" t="s">
        <v>495</v>
      </c>
      <c r="C436" s="506">
        <v>284.7</v>
      </c>
      <c r="D436" s="507">
        <v>286.56666666666666</v>
      </c>
      <c r="E436" s="507">
        <v>281.13333333333333</v>
      </c>
      <c r="F436" s="507">
        <v>277.56666666666666</v>
      </c>
      <c r="G436" s="507">
        <v>272.13333333333333</v>
      </c>
      <c r="H436" s="507">
        <v>290.13333333333333</v>
      </c>
      <c r="I436" s="507">
        <v>295.56666666666661</v>
      </c>
      <c r="J436" s="507">
        <v>299.13333333333333</v>
      </c>
      <c r="K436" s="506">
        <v>292</v>
      </c>
      <c r="L436" s="506">
        <v>283</v>
      </c>
      <c r="M436" s="506">
        <v>0.50395000000000001</v>
      </c>
    </row>
    <row r="437" spans="1:13">
      <c r="A437" s="254">
        <v>427</v>
      </c>
      <c r="B437" s="509" t="s">
        <v>496</v>
      </c>
      <c r="C437" s="506">
        <v>1982.75</v>
      </c>
      <c r="D437" s="507">
        <v>2016.5833333333333</v>
      </c>
      <c r="E437" s="507">
        <v>1934.1666666666665</v>
      </c>
      <c r="F437" s="507">
        <v>1885.5833333333333</v>
      </c>
      <c r="G437" s="507">
        <v>1803.1666666666665</v>
      </c>
      <c r="H437" s="507">
        <v>2065.1666666666665</v>
      </c>
      <c r="I437" s="507">
        <v>2147.583333333333</v>
      </c>
      <c r="J437" s="507">
        <v>2196.1666666666665</v>
      </c>
      <c r="K437" s="506">
        <v>2099</v>
      </c>
      <c r="L437" s="506">
        <v>1968</v>
      </c>
      <c r="M437" s="506">
        <v>0.35177000000000003</v>
      </c>
    </row>
    <row r="438" spans="1:13">
      <c r="A438" s="254">
        <v>428</v>
      </c>
      <c r="B438" s="509" t="s">
        <v>764</v>
      </c>
      <c r="C438" s="506">
        <v>422.4</v>
      </c>
      <c r="D438" s="507">
        <v>422.60000000000008</v>
      </c>
      <c r="E438" s="507">
        <v>418.90000000000015</v>
      </c>
      <c r="F438" s="507">
        <v>415.40000000000009</v>
      </c>
      <c r="G438" s="507">
        <v>411.70000000000016</v>
      </c>
      <c r="H438" s="507">
        <v>426.10000000000014</v>
      </c>
      <c r="I438" s="507">
        <v>429.80000000000007</v>
      </c>
      <c r="J438" s="507">
        <v>433.30000000000013</v>
      </c>
      <c r="K438" s="506">
        <v>426.3</v>
      </c>
      <c r="L438" s="506">
        <v>419.1</v>
      </c>
      <c r="M438" s="506">
        <v>0.15121000000000001</v>
      </c>
    </row>
    <row r="439" spans="1:13">
      <c r="A439" s="254">
        <v>429</v>
      </c>
      <c r="B439" s="509" t="s">
        <v>814</v>
      </c>
      <c r="C439" s="506">
        <v>477.85</v>
      </c>
      <c r="D439" s="507">
        <v>474.98333333333335</v>
      </c>
      <c r="E439" s="507">
        <v>468.9666666666667</v>
      </c>
      <c r="F439" s="507">
        <v>460.08333333333337</v>
      </c>
      <c r="G439" s="507">
        <v>454.06666666666672</v>
      </c>
      <c r="H439" s="507">
        <v>483.86666666666667</v>
      </c>
      <c r="I439" s="507">
        <v>489.88333333333333</v>
      </c>
      <c r="J439" s="507">
        <v>498.76666666666665</v>
      </c>
      <c r="K439" s="506">
        <v>481</v>
      </c>
      <c r="L439" s="506">
        <v>466.1</v>
      </c>
      <c r="M439" s="506">
        <v>2.5962200000000002</v>
      </c>
    </row>
    <row r="440" spans="1:13">
      <c r="A440" s="254">
        <v>430</v>
      </c>
      <c r="B440" s="509" t="s">
        <v>497</v>
      </c>
      <c r="C440" s="506">
        <v>5.55</v>
      </c>
      <c r="D440" s="507">
        <v>5.55</v>
      </c>
      <c r="E440" s="507">
        <v>5.3999999999999995</v>
      </c>
      <c r="F440" s="507">
        <v>5.25</v>
      </c>
      <c r="G440" s="507">
        <v>5.0999999999999996</v>
      </c>
      <c r="H440" s="507">
        <v>5.6999999999999993</v>
      </c>
      <c r="I440" s="507">
        <v>5.85</v>
      </c>
      <c r="J440" s="507">
        <v>5.9999999999999991</v>
      </c>
      <c r="K440" s="506">
        <v>5.7</v>
      </c>
      <c r="L440" s="506">
        <v>5.4</v>
      </c>
      <c r="M440" s="506">
        <v>307.09899999999999</v>
      </c>
    </row>
    <row r="441" spans="1:13">
      <c r="A441" s="254">
        <v>431</v>
      </c>
      <c r="B441" s="509" t="s">
        <v>498</v>
      </c>
      <c r="C441" s="506">
        <v>141.19999999999999</v>
      </c>
      <c r="D441" s="507">
        <v>140.58333333333334</v>
      </c>
      <c r="E441" s="507">
        <v>138.66666666666669</v>
      </c>
      <c r="F441" s="507">
        <v>136.13333333333335</v>
      </c>
      <c r="G441" s="507">
        <v>134.2166666666667</v>
      </c>
      <c r="H441" s="507">
        <v>143.11666666666667</v>
      </c>
      <c r="I441" s="507">
        <v>145.03333333333336</v>
      </c>
      <c r="J441" s="507">
        <v>147.56666666666666</v>
      </c>
      <c r="K441" s="506">
        <v>142.5</v>
      </c>
      <c r="L441" s="506">
        <v>138.05000000000001</v>
      </c>
      <c r="M441" s="506">
        <v>2.0871499999999998</v>
      </c>
    </row>
    <row r="442" spans="1:13">
      <c r="A442" s="254">
        <v>432</v>
      </c>
      <c r="B442" s="509" t="s">
        <v>765</v>
      </c>
      <c r="C442" s="506">
        <v>1320.55</v>
      </c>
      <c r="D442" s="507">
        <v>1323.4166666666665</v>
      </c>
      <c r="E442" s="507">
        <v>1312.2333333333331</v>
      </c>
      <c r="F442" s="507">
        <v>1303.9166666666665</v>
      </c>
      <c r="G442" s="507">
        <v>1292.7333333333331</v>
      </c>
      <c r="H442" s="507">
        <v>1331.7333333333331</v>
      </c>
      <c r="I442" s="507">
        <v>1342.9166666666665</v>
      </c>
      <c r="J442" s="507">
        <v>1351.2333333333331</v>
      </c>
      <c r="K442" s="506">
        <v>1334.6</v>
      </c>
      <c r="L442" s="506">
        <v>1315.1</v>
      </c>
      <c r="M442" s="506">
        <v>1.6160000000000001E-2</v>
      </c>
    </row>
    <row r="443" spans="1:13">
      <c r="A443" s="254">
        <v>433</v>
      </c>
      <c r="B443" s="509" t="s">
        <v>499</v>
      </c>
      <c r="C443" s="506">
        <v>1300.7</v>
      </c>
      <c r="D443" s="507">
        <v>1301.1000000000001</v>
      </c>
      <c r="E443" s="507">
        <v>1267.8500000000004</v>
      </c>
      <c r="F443" s="507">
        <v>1235.0000000000002</v>
      </c>
      <c r="G443" s="507">
        <v>1201.7500000000005</v>
      </c>
      <c r="H443" s="507">
        <v>1333.9500000000003</v>
      </c>
      <c r="I443" s="507">
        <v>1367.1999999999998</v>
      </c>
      <c r="J443" s="507">
        <v>1400.0500000000002</v>
      </c>
      <c r="K443" s="506">
        <v>1334.35</v>
      </c>
      <c r="L443" s="506">
        <v>1268.25</v>
      </c>
      <c r="M443" s="506">
        <v>0.83765999999999996</v>
      </c>
    </row>
    <row r="444" spans="1:13">
      <c r="A444" s="254">
        <v>434</v>
      </c>
      <c r="B444" s="509" t="s">
        <v>275</v>
      </c>
      <c r="C444" s="506">
        <v>517.70000000000005</v>
      </c>
      <c r="D444" s="507">
        <v>512.58333333333337</v>
      </c>
      <c r="E444" s="507">
        <v>502.16666666666674</v>
      </c>
      <c r="F444" s="507">
        <v>486.63333333333338</v>
      </c>
      <c r="G444" s="507">
        <v>476.21666666666675</v>
      </c>
      <c r="H444" s="507">
        <v>528.11666666666679</v>
      </c>
      <c r="I444" s="507">
        <v>538.53333333333353</v>
      </c>
      <c r="J444" s="507">
        <v>554.06666666666672</v>
      </c>
      <c r="K444" s="506">
        <v>523</v>
      </c>
      <c r="L444" s="506">
        <v>497.05</v>
      </c>
      <c r="M444" s="506">
        <v>11.6534</v>
      </c>
    </row>
    <row r="445" spans="1:13">
      <c r="A445" s="254">
        <v>435</v>
      </c>
      <c r="B445" s="509" t="s">
        <v>500</v>
      </c>
      <c r="C445" s="506">
        <v>874.05</v>
      </c>
      <c r="D445" s="507">
        <v>884.5333333333333</v>
      </c>
      <c r="E445" s="507">
        <v>859.51666666666665</v>
      </c>
      <c r="F445" s="507">
        <v>844.98333333333335</v>
      </c>
      <c r="G445" s="507">
        <v>819.9666666666667</v>
      </c>
      <c r="H445" s="507">
        <v>899.06666666666661</v>
      </c>
      <c r="I445" s="507">
        <v>924.08333333333326</v>
      </c>
      <c r="J445" s="507">
        <v>938.61666666666656</v>
      </c>
      <c r="K445" s="506">
        <v>909.55</v>
      </c>
      <c r="L445" s="506">
        <v>870</v>
      </c>
      <c r="M445" s="506">
        <v>0.26861000000000002</v>
      </c>
    </row>
    <row r="446" spans="1:13">
      <c r="A446" s="254">
        <v>436</v>
      </c>
      <c r="B446" s="509" t="s">
        <v>501</v>
      </c>
      <c r="C446" s="506">
        <v>523.15</v>
      </c>
      <c r="D446" s="507">
        <v>523.24999999999989</v>
      </c>
      <c r="E446" s="507">
        <v>516.69999999999982</v>
      </c>
      <c r="F446" s="507">
        <v>510.24999999999989</v>
      </c>
      <c r="G446" s="507">
        <v>503.69999999999982</v>
      </c>
      <c r="H446" s="507">
        <v>529.69999999999982</v>
      </c>
      <c r="I446" s="507">
        <v>536.24999999999977</v>
      </c>
      <c r="J446" s="507">
        <v>542.69999999999982</v>
      </c>
      <c r="K446" s="506">
        <v>529.79999999999995</v>
      </c>
      <c r="L446" s="506">
        <v>516.79999999999995</v>
      </c>
      <c r="M446" s="506">
        <v>0.13961000000000001</v>
      </c>
    </row>
    <row r="447" spans="1:13">
      <c r="A447" s="254">
        <v>437</v>
      </c>
      <c r="B447" s="509" t="s">
        <v>502</v>
      </c>
      <c r="C447" s="506">
        <v>7194.9</v>
      </c>
      <c r="D447" s="507">
        <v>7230.166666666667</v>
      </c>
      <c r="E447" s="507">
        <v>7113.3833333333341</v>
      </c>
      <c r="F447" s="507">
        <v>7031.8666666666668</v>
      </c>
      <c r="G447" s="507">
        <v>6915.0833333333339</v>
      </c>
      <c r="H447" s="507">
        <v>7311.6833333333343</v>
      </c>
      <c r="I447" s="507">
        <v>7428.4666666666672</v>
      </c>
      <c r="J447" s="507">
        <v>7509.9833333333345</v>
      </c>
      <c r="K447" s="506">
        <v>7346.95</v>
      </c>
      <c r="L447" s="506">
        <v>7148.65</v>
      </c>
      <c r="M447" s="506">
        <v>3.8760000000000003E-2</v>
      </c>
    </row>
    <row r="448" spans="1:13">
      <c r="A448" s="254">
        <v>438</v>
      </c>
      <c r="B448" s="509" t="s">
        <v>503</v>
      </c>
      <c r="C448" s="506">
        <v>268.45</v>
      </c>
      <c r="D448" s="507">
        <v>269.7833333333333</v>
      </c>
      <c r="E448" s="507">
        <v>265.71666666666658</v>
      </c>
      <c r="F448" s="507">
        <v>262.98333333333329</v>
      </c>
      <c r="G448" s="507">
        <v>258.91666666666657</v>
      </c>
      <c r="H448" s="507">
        <v>272.51666666666659</v>
      </c>
      <c r="I448" s="507">
        <v>276.58333333333331</v>
      </c>
      <c r="J448" s="507">
        <v>279.31666666666661</v>
      </c>
      <c r="K448" s="506">
        <v>273.85000000000002</v>
      </c>
      <c r="L448" s="506">
        <v>267.05</v>
      </c>
      <c r="M448" s="506">
        <v>0.53232999999999997</v>
      </c>
    </row>
    <row r="449" spans="1:13">
      <c r="A449" s="254">
        <v>439</v>
      </c>
      <c r="B449" s="509" t="s">
        <v>504</v>
      </c>
      <c r="C449" s="506">
        <v>31.5</v>
      </c>
      <c r="D449" s="507">
        <v>31.366666666666664</v>
      </c>
      <c r="E449" s="507">
        <v>30.833333333333329</v>
      </c>
      <c r="F449" s="507">
        <v>30.166666666666664</v>
      </c>
      <c r="G449" s="507">
        <v>29.633333333333329</v>
      </c>
      <c r="H449" s="507">
        <v>32.033333333333331</v>
      </c>
      <c r="I449" s="507">
        <v>32.566666666666663</v>
      </c>
      <c r="J449" s="507">
        <v>33.233333333333327</v>
      </c>
      <c r="K449" s="506">
        <v>31.9</v>
      </c>
      <c r="L449" s="506">
        <v>30.7</v>
      </c>
      <c r="M449" s="506">
        <v>44.8474</v>
      </c>
    </row>
    <row r="450" spans="1:13">
      <c r="A450" s="254">
        <v>440</v>
      </c>
      <c r="B450" s="509" t="s">
        <v>188</v>
      </c>
      <c r="C450" s="506">
        <v>579.04999999999995</v>
      </c>
      <c r="D450" s="507">
        <v>580.2166666666667</v>
      </c>
      <c r="E450" s="507">
        <v>574.08333333333337</v>
      </c>
      <c r="F450" s="507">
        <v>569.11666666666667</v>
      </c>
      <c r="G450" s="507">
        <v>562.98333333333335</v>
      </c>
      <c r="H450" s="507">
        <v>585.18333333333339</v>
      </c>
      <c r="I450" s="507">
        <v>591.31666666666661</v>
      </c>
      <c r="J450" s="507">
        <v>596.28333333333342</v>
      </c>
      <c r="K450" s="506">
        <v>586.35</v>
      </c>
      <c r="L450" s="506">
        <v>575.25</v>
      </c>
      <c r="M450" s="506">
        <v>12.405340000000001</v>
      </c>
    </row>
    <row r="451" spans="1:13">
      <c r="A451" s="254">
        <v>441</v>
      </c>
      <c r="B451" s="509" t="s">
        <v>767</v>
      </c>
      <c r="C451" s="506">
        <v>13888.85</v>
      </c>
      <c r="D451" s="507">
        <v>13871.450000000003</v>
      </c>
      <c r="E451" s="507">
        <v>13722.950000000004</v>
      </c>
      <c r="F451" s="507">
        <v>13557.050000000001</v>
      </c>
      <c r="G451" s="507">
        <v>13408.550000000003</v>
      </c>
      <c r="H451" s="507">
        <v>14037.350000000006</v>
      </c>
      <c r="I451" s="507">
        <v>14185.850000000002</v>
      </c>
      <c r="J451" s="507">
        <v>14351.750000000007</v>
      </c>
      <c r="K451" s="506">
        <v>14019.95</v>
      </c>
      <c r="L451" s="506">
        <v>13705.55</v>
      </c>
      <c r="M451" s="506">
        <v>8.0000000000000002E-3</v>
      </c>
    </row>
    <row r="452" spans="1:13">
      <c r="A452" s="254">
        <v>442</v>
      </c>
      <c r="B452" s="509" t="s">
        <v>177</v>
      </c>
      <c r="C452" s="506">
        <v>766.15</v>
      </c>
      <c r="D452" s="507">
        <v>765.4666666666667</v>
      </c>
      <c r="E452" s="507">
        <v>756.93333333333339</v>
      </c>
      <c r="F452" s="507">
        <v>747.7166666666667</v>
      </c>
      <c r="G452" s="507">
        <v>739.18333333333339</v>
      </c>
      <c r="H452" s="507">
        <v>774.68333333333339</v>
      </c>
      <c r="I452" s="507">
        <v>783.2166666666667</v>
      </c>
      <c r="J452" s="507">
        <v>792.43333333333339</v>
      </c>
      <c r="K452" s="506">
        <v>774</v>
      </c>
      <c r="L452" s="506">
        <v>756.25</v>
      </c>
      <c r="M452" s="506">
        <v>43.711350000000003</v>
      </c>
    </row>
    <row r="453" spans="1:13">
      <c r="A453" s="254">
        <v>443</v>
      </c>
      <c r="B453" s="509" t="s">
        <v>768</v>
      </c>
      <c r="C453" s="506">
        <v>126.1</v>
      </c>
      <c r="D453" s="507">
        <v>123.83333333333333</v>
      </c>
      <c r="E453" s="507">
        <v>118.96666666666667</v>
      </c>
      <c r="F453" s="507">
        <v>111.83333333333334</v>
      </c>
      <c r="G453" s="507">
        <v>106.96666666666668</v>
      </c>
      <c r="H453" s="507">
        <v>130.96666666666664</v>
      </c>
      <c r="I453" s="507">
        <v>135.83333333333331</v>
      </c>
      <c r="J453" s="507">
        <v>142.96666666666664</v>
      </c>
      <c r="K453" s="506">
        <v>128.69999999999999</v>
      </c>
      <c r="L453" s="506">
        <v>116.7</v>
      </c>
      <c r="M453" s="506">
        <v>74.564520000000002</v>
      </c>
    </row>
    <row r="454" spans="1:13">
      <c r="A454" s="254">
        <v>444</v>
      </c>
      <c r="B454" s="509" t="s">
        <v>769</v>
      </c>
      <c r="C454" s="506">
        <v>1113.2</v>
      </c>
      <c r="D454" s="507">
        <v>1124.1000000000001</v>
      </c>
      <c r="E454" s="507">
        <v>1096.5000000000002</v>
      </c>
      <c r="F454" s="507">
        <v>1079.8000000000002</v>
      </c>
      <c r="G454" s="507">
        <v>1052.2000000000003</v>
      </c>
      <c r="H454" s="507">
        <v>1140.8000000000002</v>
      </c>
      <c r="I454" s="507">
        <v>1168.4000000000001</v>
      </c>
      <c r="J454" s="507">
        <v>1185.1000000000001</v>
      </c>
      <c r="K454" s="506">
        <v>1151.7</v>
      </c>
      <c r="L454" s="506">
        <v>1107.4000000000001</v>
      </c>
      <c r="M454" s="506">
        <v>10.381069999999999</v>
      </c>
    </row>
    <row r="455" spans="1:13">
      <c r="A455" s="254">
        <v>445</v>
      </c>
      <c r="B455" s="509" t="s">
        <v>183</v>
      </c>
      <c r="C455" s="506">
        <v>3142.6</v>
      </c>
      <c r="D455" s="507">
        <v>3144.8166666666671</v>
      </c>
      <c r="E455" s="507">
        <v>3120.6333333333341</v>
      </c>
      <c r="F455" s="507">
        <v>3098.666666666667</v>
      </c>
      <c r="G455" s="507">
        <v>3074.483333333334</v>
      </c>
      <c r="H455" s="507">
        <v>3166.7833333333342</v>
      </c>
      <c r="I455" s="507">
        <v>3190.9666666666676</v>
      </c>
      <c r="J455" s="507">
        <v>3212.9333333333343</v>
      </c>
      <c r="K455" s="506">
        <v>3169</v>
      </c>
      <c r="L455" s="506">
        <v>3122.85</v>
      </c>
      <c r="M455" s="506">
        <v>33.059730000000002</v>
      </c>
    </row>
    <row r="456" spans="1:13">
      <c r="A456" s="254">
        <v>446</v>
      </c>
      <c r="B456" s="509" t="s">
        <v>804</v>
      </c>
      <c r="C456" s="506">
        <v>634.1</v>
      </c>
      <c r="D456" s="507">
        <v>631.54999999999995</v>
      </c>
      <c r="E456" s="507">
        <v>623.09999999999991</v>
      </c>
      <c r="F456" s="507">
        <v>612.09999999999991</v>
      </c>
      <c r="G456" s="507">
        <v>603.64999999999986</v>
      </c>
      <c r="H456" s="507">
        <v>642.54999999999995</v>
      </c>
      <c r="I456" s="507">
        <v>651</v>
      </c>
      <c r="J456" s="507">
        <v>662</v>
      </c>
      <c r="K456" s="506">
        <v>640</v>
      </c>
      <c r="L456" s="506">
        <v>620.54999999999995</v>
      </c>
      <c r="M456" s="506">
        <v>49.407449999999997</v>
      </c>
    </row>
    <row r="457" spans="1:13">
      <c r="A457" s="254">
        <v>447</v>
      </c>
      <c r="B457" s="509" t="s">
        <v>178</v>
      </c>
      <c r="C457" s="506">
        <v>2732.8</v>
      </c>
      <c r="D457" s="507">
        <v>2738.4333333333329</v>
      </c>
      <c r="E457" s="507">
        <v>2714.3666666666659</v>
      </c>
      <c r="F457" s="507">
        <v>2695.9333333333329</v>
      </c>
      <c r="G457" s="507">
        <v>2671.8666666666659</v>
      </c>
      <c r="H457" s="507">
        <v>2756.8666666666659</v>
      </c>
      <c r="I457" s="507">
        <v>2780.9333333333325</v>
      </c>
      <c r="J457" s="507">
        <v>2799.3666666666659</v>
      </c>
      <c r="K457" s="506">
        <v>2762.5</v>
      </c>
      <c r="L457" s="506">
        <v>2720</v>
      </c>
      <c r="M457" s="506">
        <v>1.6121300000000001</v>
      </c>
    </row>
    <row r="458" spans="1:13">
      <c r="A458" s="254">
        <v>448</v>
      </c>
      <c r="B458" s="509" t="s">
        <v>505</v>
      </c>
      <c r="C458" s="506">
        <v>1030.5999999999999</v>
      </c>
      <c r="D458" s="507">
        <v>1027.8666666666666</v>
      </c>
      <c r="E458" s="507">
        <v>1020.7333333333331</v>
      </c>
      <c r="F458" s="507">
        <v>1010.8666666666666</v>
      </c>
      <c r="G458" s="507">
        <v>1003.7333333333331</v>
      </c>
      <c r="H458" s="507">
        <v>1037.7333333333331</v>
      </c>
      <c r="I458" s="507">
        <v>1044.8666666666668</v>
      </c>
      <c r="J458" s="507">
        <v>1054.7333333333331</v>
      </c>
      <c r="K458" s="506">
        <v>1035</v>
      </c>
      <c r="L458" s="506">
        <v>1018</v>
      </c>
      <c r="M458" s="506">
        <v>0.30842999999999998</v>
      </c>
    </row>
    <row r="459" spans="1:13">
      <c r="A459" s="254">
        <v>449</v>
      </c>
      <c r="B459" s="509" t="s">
        <v>180</v>
      </c>
      <c r="C459" s="506">
        <v>134.15</v>
      </c>
      <c r="D459" s="507">
        <v>134.53333333333333</v>
      </c>
      <c r="E459" s="507">
        <v>131.66666666666666</v>
      </c>
      <c r="F459" s="507">
        <v>129.18333333333334</v>
      </c>
      <c r="G459" s="507">
        <v>126.31666666666666</v>
      </c>
      <c r="H459" s="507">
        <v>137.01666666666665</v>
      </c>
      <c r="I459" s="507">
        <v>139.88333333333333</v>
      </c>
      <c r="J459" s="507">
        <v>142.36666666666665</v>
      </c>
      <c r="K459" s="506">
        <v>137.4</v>
      </c>
      <c r="L459" s="506">
        <v>132.05000000000001</v>
      </c>
      <c r="M459" s="506">
        <v>36.694279999999999</v>
      </c>
    </row>
    <row r="460" spans="1:13">
      <c r="A460" s="254">
        <v>450</v>
      </c>
      <c r="B460" s="509" t="s">
        <v>179</v>
      </c>
      <c r="C460" s="506">
        <v>307.39999999999998</v>
      </c>
      <c r="D460" s="507">
        <v>307.88333333333333</v>
      </c>
      <c r="E460" s="507">
        <v>303.51666666666665</v>
      </c>
      <c r="F460" s="507">
        <v>299.63333333333333</v>
      </c>
      <c r="G460" s="507">
        <v>295.26666666666665</v>
      </c>
      <c r="H460" s="507">
        <v>311.76666666666665</v>
      </c>
      <c r="I460" s="507">
        <v>316.13333333333333</v>
      </c>
      <c r="J460" s="507">
        <v>320.01666666666665</v>
      </c>
      <c r="K460" s="506">
        <v>312.25</v>
      </c>
      <c r="L460" s="506">
        <v>304</v>
      </c>
      <c r="M460" s="506">
        <v>602.40482999999995</v>
      </c>
    </row>
    <row r="461" spans="1:13">
      <c r="A461" s="254">
        <v>451</v>
      </c>
      <c r="B461" s="509" t="s">
        <v>181</v>
      </c>
      <c r="C461" s="506">
        <v>104.55</v>
      </c>
      <c r="D461" s="507">
        <v>104.83333333333333</v>
      </c>
      <c r="E461" s="507">
        <v>103.71666666666665</v>
      </c>
      <c r="F461" s="507">
        <v>102.88333333333333</v>
      </c>
      <c r="G461" s="507">
        <v>101.76666666666665</v>
      </c>
      <c r="H461" s="507">
        <v>105.66666666666666</v>
      </c>
      <c r="I461" s="507">
        <v>106.78333333333333</v>
      </c>
      <c r="J461" s="507">
        <v>107.61666666666666</v>
      </c>
      <c r="K461" s="506">
        <v>105.95</v>
      </c>
      <c r="L461" s="506">
        <v>104</v>
      </c>
      <c r="M461" s="506">
        <v>418.87531000000001</v>
      </c>
    </row>
    <row r="462" spans="1:13">
      <c r="A462" s="254">
        <v>452</v>
      </c>
      <c r="B462" s="509" t="s">
        <v>770</v>
      </c>
      <c r="C462" s="506">
        <v>47.6</v>
      </c>
      <c r="D462" s="507">
        <v>47.683333333333337</v>
      </c>
      <c r="E462" s="507">
        <v>47.116666666666674</v>
      </c>
      <c r="F462" s="507">
        <v>46.63333333333334</v>
      </c>
      <c r="G462" s="507">
        <v>46.066666666666677</v>
      </c>
      <c r="H462" s="507">
        <v>48.166666666666671</v>
      </c>
      <c r="I462" s="507">
        <v>48.733333333333334</v>
      </c>
      <c r="J462" s="507">
        <v>49.216666666666669</v>
      </c>
      <c r="K462" s="506">
        <v>48.25</v>
      </c>
      <c r="L462" s="506">
        <v>47.2</v>
      </c>
      <c r="M462" s="506">
        <v>45.9938</v>
      </c>
    </row>
    <row r="463" spans="1:13">
      <c r="A463" s="254">
        <v>453</v>
      </c>
      <c r="B463" s="509" t="s">
        <v>182</v>
      </c>
      <c r="C463" s="506">
        <v>741.15</v>
      </c>
      <c r="D463" s="507">
        <v>741.29999999999984</v>
      </c>
      <c r="E463" s="507">
        <v>733.14999999999964</v>
      </c>
      <c r="F463" s="507">
        <v>725.14999999999975</v>
      </c>
      <c r="G463" s="507">
        <v>716.99999999999955</v>
      </c>
      <c r="H463" s="507">
        <v>749.29999999999973</v>
      </c>
      <c r="I463" s="507">
        <v>757.45</v>
      </c>
      <c r="J463" s="507">
        <v>765.44999999999982</v>
      </c>
      <c r="K463" s="506">
        <v>749.45</v>
      </c>
      <c r="L463" s="506">
        <v>733.3</v>
      </c>
      <c r="M463" s="506">
        <v>118.73896000000001</v>
      </c>
    </row>
    <row r="464" spans="1:13">
      <c r="A464" s="254">
        <v>454</v>
      </c>
      <c r="B464" s="509" t="s">
        <v>506</v>
      </c>
      <c r="C464" s="506">
        <v>3543.3</v>
      </c>
      <c r="D464" s="507">
        <v>3539.8333333333335</v>
      </c>
      <c r="E464" s="507">
        <v>3504.666666666667</v>
      </c>
      <c r="F464" s="507">
        <v>3466.0333333333333</v>
      </c>
      <c r="G464" s="507">
        <v>3430.8666666666668</v>
      </c>
      <c r="H464" s="507">
        <v>3578.4666666666672</v>
      </c>
      <c r="I464" s="507">
        <v>3613.6333333333341</v>
      </c>
      <c r="J464" s="507">
        <v>3652.2666666666673</v>
      </c>
      <c r="K464" s="506">
        <v>3575</v>
      </c>
      <c r="L464" s="506">
        <v>3501.2</v>
      </c>
      <c r="M464" s="506">
        <v>4.3499999999999997E-2</v>
      </c>
    </row>
    <row r="465" spans="1:13">
      <c r="A465" s="254">
        <v>455</v>
      </c>
      <c r="B465" s="509" t="s">
        <v>184</v>
      </c>
      <c r="C465" s="506">
        <v>1013.85</v>
      </c>
      <c r="D465" s="507">
        <v>1011.9666666666666</v>
      </c>
      <c r="E465" s="507">
        <v>1002.4333333333332</v>
      </c>
      <c r="F465" s="507">
        <v>991.01666666666654</v>
      </c>
      <c r="G465" s="507">
        <v>981.48333333333312</v>
      </c>
      <c r="H465" s="507">
        <v>1023.3833333333332</v>
      </c>
      <c r="I465" s="507">
        <v>1032.9166666666667</v>
      </c>
      <c r="J465" s="507">
        <v>1044.3333333333333</v>
      </c>
      <c r="K465" s="506">
        <v>1021.5</v>
      </c>
      <c r="L465" s="506">
        <v>1000.55</v>
      </c>
      <c r="M465" s="506">
        <v>37.823369999999997</v>
      </c>
    </row>
    <row r="466" spans="1:13">
      <c r="A466" s="254">
        <v>456</v>
      </c>
      <c r="B466" s="509" t="s">
        <v>276</v>
      </c>
      <c r="C466" s="506">
        <v>164.3</v>
      </c>
      <c r="D466" s="507">
        <v>165.86666666666665</v>
      </c>
      <c r="E466" s="507">
        <v>161.1333333333333</v>
      </c>
      <c r="F466" s="507">
        <v>157.96666666666664</v>
      </c>
      <c r="G466" s="507">
        <v>153.23333333333329</v>
      </c>
      <c r="H466" s="507">
        <v>169.0333333333333</v>
      </c>
      <c r="I466" s="507">
        <v>173.76666666666665</v>
      </c>
      <c r="J466" s="507">
        <v>176.93333333333331</v>
      </c>
      <c r="K466" s="506">
        <v>170.6</v>
      </c>
      <c r="L466" s="506">
        <v>162.69999999999999</v>
      </c>
      <c r="M466" s="506">
        <v>8.0304199999999994</v>
      </c>
    </row>
    <row r="467" spans="1:13">
      <c r="A467" s="254">
        <v>457</v>
      </c>
      <c r="B467" s="509" t="s">
        <v>164</v>
      </c>
      <c r="C467" s="506">
        <v>984.2</v>
      </c>
      <c r="D467" s="507">
        <v>980.30000000000007</v>
      </c>
      <c r="E467" s="507">
        <v>972.25000000000011</v>
      </c>
      <c r="F467" s="507">
        <v>960.30000000000007</v>
      </c>
      <c r="G467" s="507">
        <v>952.25000000000011</v>
      </c>
      <c r="H467" s="507">
        <v>992.25000000000011</v>
      </c>
      <c r="I467" s="507">
        <v>1000.3000000000001</v>
      </c>
      <c r="J467" s="507">
        <v>1012.2500000000001</v>
      </c>
      <c r="K467" s="506">
        <v>988.35</v>
      </c>
      <c r="L467" s="506">
        <v>968.35</v>
      </c>
      <c r="M467" s="506">
        <v>3.53348</v>
      </c>
    </row>
    <row r="468" spans="1:13">
      <c r="A468" s="254">
        <v>458</v>
      </c>
      <c r="B468" s="509" t="s">
        <v>507</v>
      </c>
      <c r="C468" s="506">
        <v>1387.7</v>
      </c>
      <c r="D468" s="507">
        <v>1376.5166666666667</v>
      </c>
      <c r="E468" s="507">
        <v>1353.1833333333334</v>
      </c>
      <c r="F468" s="507">
        <v>1318.6666666666667</v>
      </c>
      <c r="G468" s="507">
        <v>1295.3333333333335</v>
      </c>
      <c r="H468" s="507">
        <v>1411.0333333333333</v>
      </c>
      <c r="I468" s="507">
        <v>1434.3666666666668</v>
      </c>
      <c r="J468" s="507">
        <v>1468.8833333333332</v>
      </c>
      <c r="K468" s="506">
        <v>1399.85</v>
      </c>
      <c r="L468" s="506">
        <v>1342</v>
      </c>
      <c r="M468" s="506">
        <v>0.70701000000000003</v>
      </c>
    </row>
    <row r="469" spans="1:13">
      <c r="A469" s="254">
        <v>459</v>
      </c>
      <c r="B469" s="509" t="s">
        <v>508</v>
      </c>
      <c r="C469" s="506">
        <v>866.3</v>
      </c>
      <c r="D469" s="507">
        <v>859.93333333333339</v>
      </c>
      <c r="E469" s="507">
        <v>847.86666666666679</v>
      </c>
      <c r="F469" s="507">
        <v>829.43333333333339</v>
      </c>
      <c r="G469" s="507">
        <v>817.36666666666679</v>
      </c>
      <c r="H469" s="507">
        <v>878.36666666666679</v>
      </c>
      <c r="I469" s="507">
        <v>890.43333333333339</v>
      </c>
      <c r="J469" s="507">
        <v>908.86666666666679</v>
      </c>
      <c r="K469" s="506">
        <v>872</v>
      </c>
      <c r="L469" s="506">
        <v>841.5</v>
      </c>
      <c r="M469" s="506">
        <v>1.6164400000000001</v>
      </c>
    </row>
    <row r="470" spans="1:13">
      <c r="A470" s="254">
        <v>460</v>
      </c>
      <c r="B470" s="509" t="s">
        <v>509</v>
      </c>
      <c r="C470" s="506">
        <v>1266.45</v>
      </c>
      <c r="D470" s="507">
        <v>1265.3333333333333</v>
      </c>
      <c r="E470" s="507">
        <v>1246.6666666666665</v>
      </c>
      <c r="F470" s="507">
        <v>1226.8833333333332</v>
      </c>
      <c r="G470" s="507">
        <v>1208.2166666666665</v>
      </c>
      <c r="H470" s="507">
        <v>1285.1166666666666</v>
      </c>
      <c r="I470" s="507">
        <v>1303.7833333333331</v>
      </c>
      <c r="J470" s="507">
        <v>1323.5666666666666</v>
      </c>
      <c r="K470" s="506">
        <v>1284</v>
      </c>
      <c r="L470" s="506">
        <v>1245.55</v>
      </c>
      <c r="M470" s="506">
        <v>0.16682</v>
      </c>
    </row>
    <row r="471" spans="1:13">
      <c r="A471" s="254">
        <v>461</v>
      </c>
      <c r="B471" s="509" t="s">
        <v>185</v>
      </c>
      <c r="C471" s="506">
        <v>1495.35</v>
      </c>
      <c r="D471" s="507">
        <v>1488.05</v>
      </c>
      <c r="E471" s="507">
        <v>1461.3</v>
      </c>
      <c r="F471" s="507">
        <v>1427.25</v>
      </c>
      <c r="G471" s="507">
        <v>1400.5</v>
      </c>
      <c r="H471" s="507">
        <v>1522.1</v>
      </c>
      <c r="I471" s="507">
        <v>1548.85</v>
      </c>
      <c r="J471" s="507">
        <v>1582.8999999999999</v>
      </c>
      <c r="K471" s="506">
        <v>1514.8</v>
      </c>
      <c r="L471" s="506">
        <v>1454</v>
      </c>
      <c r="M471" s="506">
        <v>25.347950000000001</v>
      </c>
    </row>
    <row r="472" spans="1:13">
      <c r="A472" s="254">
        <v>462</v>
      </c>
      <c r="B472" s="509" t="s">
        <v>186</v>
      </c>
      <c r="C472" s="506">
        <v>2473.85</v>
      </c>
      <c r="D472" s="507">
        <v>2462.4166666666665</v>
      </c>
      <c r="E472" s="507">
        <v>2435.7333333333331</v>
      </c>
      <c r="F472" s="507">
        <v>2397.6166666666668</v>
      </c>
      <c r="G472" s="507">
        <v>2370.9333333333334</v>
      </c>
      <c r="H472" s="507">
        <v>2500.5333333333328</v>
      </c>
      <c r="I472" s="507">
        <v>2527.2166666666662</v>
      </c>
      <c r="J472" s="507">
        <v>2565.3333333333326</v>
      </c>
      <c r="K472" s="506">
        <v>2489.1</v>
      </c>
      <c r="L472" s="506">
        <v>2424.3000000000002</v>
      </c>
      <c r="M472" s="506">
        <v>1.5822799999999999</v>
      </c>
    </row>
    <row r="473" spans="1:13">
      <c r="A473" s="254">
        <v>463</v>
      </c>
      <c r="B473" s="509" t="s">
        <v>187</v>
      </c>
      <c r="C473" s="506">
        <v>421.1</v>
      </c>
      <c r="D473" s="507">
        <v>423.08333333333331</v>
      </c>
      <c r="E473" s="507">
        <v>415.36666666666662</v>
      </c>
      <c r="F473" s="507">
        <v>409.63333333333333</v>
      </c>
      <c r="G473" s="507">
        <v>401.91666666666663</v>
      </c>
      <c r="H473" s="507">
        <v>428.81666666666661</v>
      </c>
      <c r="I473" s="507">
        <v>436.5333333333333</v>
      </c>
      <c r="J473" s="507">
        <v>442.26666666666659</v>
      </c>
      <c r="K473" s="506">
        <v>430.8</v>
      </c>
      <c r="L473" s="506">
        <v>417.35</v>
      </c>
      <c r="M473" s="506">
        <v>16.655200000000001</v>
      </c>
    </row>
    <row r="474" spans="1:13">
      <c r="A474" s="254">
        <v>464</v>
      </c>
      <c r="B474" s="509" t="s">
        <v>510</v>
      </c>
      <c r="C474" s="506">
        <v>813.8</v>
      </c>
      <c r="D474" s="507">
        <v>817.25</v>
      </c>
      <c r="E474" s="507">
        <v>797.6</v>
      </c>
      <c r="F474" s="507">
        <v>781.4</v>
      </c>
      <c r="G474" s="507">
        <v>761.75</v>
      </c>
      <c r="H474" s="507">
        <v>833.45</v>
      </c>
      <c r="I474" s="507">
        <v>853.10000000000014</v>
      </c>
      <c r="J474" s="507">
        <v>869.30000000000007</v>
      </c>
      <c r="K474" s="506">
        <v>836.9</v>
      </c>
      <c r="L474" s="506">
        <v>801.05</v>
      </c>
      <c r="M474" s="506">
        <v>7.9848600000000003</v>
      </c>
    </row>
    <row r="475" spans="1:13">
      <c r="A475" s="254">
        <v>465</v>
      </c>
      <c r="B475" s="509" t="s">
        <v>511</v>
      </c>
      <c r="C475" s="506">
        <v>14.5</v>
      </c>
      <c r="D475" s="507">
        <v>14.6</v>
      </c>
      <c r="E475" s="507">
        <v>14.35</v>
      </c>
      <c r="F475" s="507">
        <v>14.2</v>
      </c>
      <c r="G475" s="507">
        <v>13.95</v>
      </c>
      <c r="H475" s="507">
        <v>14.75</v>
      </c>
      <c r="I475" s="507">
        <v>15</v>
      </c>
      <c r="J475" s="507">
        <v>15.15</v>
      </c>
      <c r="K475" s="506">
        <v>14.85</v>
      </c>
      <c r="L475" s="506">
        <v>14.45</v>
      </c>
      <c r="M475" s="506">
        <v>113.93386</v>
      </c>
    </row>
    <row r="476" spans="1:13">
      <c r="A476" s="254">
        <v>466</v>
      </c>
      <c r="B476" s="509" t="s">
        <v>512</v>
      </c>
      <c r="C476" s="506">
        <v>1118.9000000000001</v>
      </c>
      <c r="D476" s="507">
        <v>1132.9666666666667</v>
      </c>
      <c r="E476" s="507">
        <v>1101.4333333333334</v>
      </c>
      <c r="F476" s="507">
        <v>1083.9666666666667</v>
      </c>
      <c r="G476" s="507">
        <v>1052.4333333333334</v>
      </c>
      <c r="H476" s="507">
        <v>1150.4333333333334</v>
      </c>
      <c r="I476" s="507">
        <v>1181.9666666666667</v>
      </c>
      <c r="J476" s="507">
        <v>1199.4333333333334</v>
      </c>
      <c r="K476" s="506">
        <v>1164.5</v>
      </c>
      <c r="L476" s="506">
        <v>1115.5</v>
      </c>
      <c r="M476" s="506">
        <v>0.22433</v>
      </c>
    </row>
    <row r="477" spans="1:13">
      <c r="A477" s="254">
        <v>467</v>
      </c>
      <c r="B477" s="509" t="s">
        <v>513</v>
      </c>
      <c r="C477" s="506">
        <v>12.45</v>
      </c>
      <c r="D477" s="507">
        <v>12.6</v>
      </c>
      <c r="E477" s="507">
        <v>12.25</v>
      </c>
      <c r="F477" s="507">
        <v>12.05</v>
      </c>
      <c r="G477" s="507">
        <v>11.700000000000001</v>
      </c>
      <c r="H477" s="507">
        <v>12.799999999999999</v>
      </c>
      <c r="I477" s="507">
        <v>13.149999999999997</v>
      </c>
      <c r="J477" s="507">
        <v>13.349999999999998</v>
      </c>
      <c r="K477" s="506">
        <v>12.95</v>
      </c>
      <c r="L477" s="506">
        <v>12.4</v>
      </c>
      <c r="M477" s="506">
        <v>317.02809999999999</v>
      </c>
    </row>
    <row r="478" spans="1:13">
      <c r="A478" s="254">
        <v>468</v>
      </c>
      <c r="B478" s="509" t="s">
        <v>514</v>
      </c>
      <c r="C478" s="506">
        <v>393.2</v>
      </c>
      <c r="D478" s="507">
        <v>394.25</v>
      </c>
      <c r="E478" s="507">
        <v>388.5</v>
      </c>
      <c r="F478" s="507">
        <v>383.8</v>
      </c>
      <c r="G478" s="507">
        <v>378.05</v>
      </c>
      <c r="H478" s="507">
        <v>398.95</v>
      </c>
      <c r="I478" s="507">
        <v>404.7</v>
      </c>
      <c r="J478" s="507">
        <v>409.4</v>
      </c>
      <c r="K478" s="506">
        <v>400</v>
      </c>
      <c r="L478" s="506">
        <v>389.55</v>
      </c>
      <c r="M478" s="506">
        <v>0.99883</v>
      </c>
    </row>
    <row r="479" spans="1:13">
      <c r="A479" s="254">
        <v>469</v>
      </c>
      <c r="B479" s="509" t="s">
        <v>193</v>
      </c>
      <c r="C479" s="506">
        <v>633.35</v>
      </c>
      <c r="D479" s="507">
        <v>632.76666666666677</v>
      </c>
      <c r="E479" s="507">
        <v>621.58333333333348</v>
      </c>
      <c r="F479" s="507">
        <v>609.81666666666672</v>
      </c>
      <c r="G479" s="507">
        <v>598.63333333333344</v>
      </c>
      <c r="H479" s="507">
        <v>644.53333333333353</v>
      </c>
      <c r="I479" s="507">
        <v>655.7166666666667</v>
      </c>
      <c r="J479" s="507">
        <v>667.48333333333358</v>
      </c>
      <c r="K479" s="506">
        <v>643.95000000000005</v>
      </c>
      <c r="L479" s="506">
        <v>621</v>
      </c>
      <c r="M479" s="506">
        <v>59.993690000000001</v>
      </c>
    </row>
    <row r="480" spans="1:13">
      <c r="A480" s="254">
        <v>470</v>
      </c>
      <c r="B480" s="509" t="s">
        <v>190</v>
      </c>
      <c r="C480" s="506">
        <v>222.6</v>
      </c>
      <c r="D480" s="507">
        <v>223.1</v>
      </c>
      <c r="E480" s="507">
        <v>219.75</v>
      </c>
      <c r="F480" s="507">
        <v>216.9</v>
      </c>
      <c r="G480" s="507">
        <v>213.55</v>
      </c>
      <c r="H480" s="507">
        <v>225.95</v>
      </c>
      <c r="I480" s="507">
        <v>229.29999999999995</v>
      </c>
      <c r="J480" s="507">
        <v>232.14999999999998</v>
      </c>
      <c r="K480" s="506">
        <v>226.45</v>
      </c>
      <c r="L480" s="506">
        <v>220.25</v>
      </c>
      <c r="M480" s="506">
        <v>6.9096200000000003</v>
      </c>
    </row>
    <row r="481" spans="1:13">
      <c r="A481" s="254">
        <v>471</v>
      </c>
      <c r="B481" s="509" t="s">
        <v>784</v>
      </c>
      <c r="C481" s="506">
        <v>32.799999999999997</v>
      </c>
      <c r="D481" s="507">
        <v>32.699999999999996</v>
      </c>
      <c r="E481" s="507">
        <v>32.199999999999989</v>
      </c>
      <c r="F481" s="507">
        <v>31.599999999999994</v>
      </c>
      <c r="G481" s="507">
        <v>31.099999999999987</v>
      </c>
      <c r="H481" s="507">
        <v>33.29999999999999</v>
      </c>
      <c r="I481" s="507">
        <v>33.800000000000004</v>
      </c>
      <c r="J481" s="507">
        <v>34.399999999999991</v>
      </c>
      <c r="K481" s="506">
        <v>33.200000000000003</v>
      </c>
      <c r="L481" s="506">
        <v>32.1</v>
      </c>
      <c r="M481" s="506">
        <v>22.45739</v>
      </c>
    </row>
    <row r="482" spans="1:13">
      <c r="A482" s="254">
        <v>472</v>
      </c>
      <c r="B482" s="509" t="s">
        <v>191</v>
      </c>
      <c r="C482" s="506">
        <v>6939.1</v>
      </c>
      <c r="D482" s="507">
        <v>6875.3</v>
      </c>
      <c r="E482" s="507">
        <v>6791.85</v>
      </c>
      <c r="F482" s="507">
        <v>6644.6</v>
      </c>
      <c r="G482" s="507">
        <v>6561.1500000000005</v>
      </c>
      <c r="H482" s="507">
        <v>7022.55</v>
      </c>
      <c r="I482" s="507">
        <v>7105.9999999999991</v>
      </c>
      <c r="J482" s="507">
        <v>7253.25</v>
      </c>
      <c r="K482" s="506">
        <v>6958.75</v>
      </c>
      <c r="L482" s="506">
        <v>6728.05</v>
      </c>
      <c r="M482" s="506">
        <v>8.9045699999999997</v>
      </c>
    </row>
    <row r="483" spans="1:13">
      <c r="A483" s="254">
        <v>473</v>
      </c>
      <c r="B483" s="509" t="s">
        <v>192</v>
      </c>
      <c r="C483" s="506">
        <v>36</v>
      </c>
      <c r="D483" s="507">
        <v>35.616666666666667</v>
      </c>
      <c r="E483" s="507">
        <v>34.883333333333333</v>
      </c>
      <c r="F483" s="507">
        <v>33.766666666666666</v>
      </c>
      <c r="G483" s="507">
        <v>33.033333333333331</v>
      </c>
      <c r="H483" s="507">
        <v>36.733333333333334</v>
      </c>
      <c r="I483" s="507">
        <v>37.466666666666669</v>
      </c>
      <c r="J483" s="507">
        <v>38.583333333333336</v>
      </c>
      <c r="K483" s="506">
        <v>36.35</v>
      </c>
      <c r="L483" s="506">
        <v>34.5</v>
      </c>
      <c r="M483" s="506">
        <v>138.24872999999999</v>
      </c>
    </row>
    <row r="484" spans="1:13">
      <c r="A484" s="254">
        <v>474</v>
      </c>
      <c r="B484" s="509" t="s">
        <v>189</v>
      </c>
      <c r="C484" s="506">
        <v>1273.75</v>
      </c>
      <c r="D484" s="507">
        <v>1265.1499999999999</v>
      </c>
      <c r="E484" s="507">
        <v>1251.6499999999996</v>
      </c>
      <c r="F484" s="507">
        <v>1229.5499999999997</v>
      </c>
      <c r="G484" s="507">
        <v>1216.0499999999995</v>
      </c>
      <c r="H484" s="507">
        <v>1287.2499999999998</v>
      </c>
      <c r="I484" s="507">
        <v>1300.7500000000002</v>
      </c>
      <c r="J484" s="507">
        <v>1322.85</v>
      </c>
      <c r="K484" s="506">
        <v>1278.6500000000001</v>
      </c>
      <c r="L484" s="506">
        <v>1243.05</v>
      </c>
      <c r="M484" s="506">
        <v>3.9989400000000002</v>
      </c>
    </row>
    <row r="485" spans="1:13">
      <c r="A485" s="254">
        <v>475</v>
      </c>
      <c r="B485" s="509" t="s">
        <v>141</v>
      </c>
      <c r="C485" s="506">
        <v>554.29999999999995</v>
      </c>
      <c r="D485" s="507">
        <v>551.5</v>
      </c>
      <c r="E485" s="507">
        <v>545.04999999999995</v>
      </c>
      <c r="F485" s="507">
        <v>535.79999999999995</v>
      </c>
      <c r="G485" s="507">
        <v>529.34999999999991</v>
      </c>
      <c r="H485" s="507">
        <v>560.75</v>
      </c>
      <c r="I485" s="507">
        <v>567.20000000000005</v>
      </c>
      <c r="J485" s="507">
        <v>576.45000000000005</v>
      </c>
      <c r="K485" s="506">
        <v>557.95000000000005</v>
      </c>
      <c r="L485" s="506">
        <v>542.25</v>
      </c>
      <c r="M485" s="506">
        <v>27.410879999999999</v>
      </c>
    </row>
    <row r="486" spans="1:13">
      <c r="A486" s="254">
        <v>476</v>
      </c>
      <c r="B486" s="509" t="s">
        <v>277</v>
      </c>
      <c r="C486" s="506">
        <v>234.15</v>
      </c>
      <c r="D486" s="507">
        <v>234.61666666666667</v>
      </c>
      <c r="E486" s="507">
        <v>231.88333333333335</v>
      </c>
      <c r="F486" s="507">
        <v>229.61666666666667</v>
      </c>
      <c r="G486" s="507">
        <v>226.88333333333335</v>
      </c>
      <c r="H486" s="507">
        <v>236.88333333333335</v>
      </c>
      <c r="I486" s="507">
        <v>239.6166666666667</v>
      </c>
      <c r="J486" s="507">
        <v>241.88333333333335</v>
      </c>
      <c r="K486" s="506">
        <v>237.35</v>
      </c>
      <c r="L486" s="506">
        <v>232.35</v>
      </c>
      <c r="M486" s="506">
        <v>4.5523100000000003</v>
      </c>
    </row>
    <row r="487" spans="1:13">
      <c r="A487" s="254">
        <v>477</v>
      </c>
      <c r="B487" s="509" t="s">
        <v>515</v>
      </c>
      <c r="C487" s="506">
        <v>2790.5</v>
      </c>
      <c r="D487" s="507">
        <v>2788.2166666666667</v>
      </c>
      <c r="E487" s="507">
        <v>2761.4333333333334</v>
      </c>
      <c r="F487" s="507">
        <v>2732.3666666666668</v>
      </c>
      <c r="G487" s="507">
        <v>2705.5833333333335</v>
      </c>
      <c r="H487" s="507">
        <v>2817.2833333333333</v>
      </c>
      <c r="I487" s="507">
        <v>2844.0666666666671</v>
      </c>
      <c r="J487" s="507">
        <v>2873.1333333333332</v>
      </c>
      <c r="K487" s="506">
        <v>2815</v>
      </c>
      <c r="L487" s="506">
        <v>2759.15</v>
      </c>
      <c r="M487" s="506">
        <v>0.11538</v>
      </c>
    </row>
    <row r="488" spans="1:13">
      <c r="A488" s="254">
        <v>478</v>
      </c>
      <c r="B488" s="509" t="s">
        <v>516</v>
      </c>
      <c r="C488" s="506">
        <v>373.15</v>
      </c>
      <c r="D488" s="507">
        <v>375.7166666666667</v>
      </c>
      <c r="E488" s="507">
        <v>369.43333333333339</v>
      </c>
      <c r="F488" s="507">
        <v>365.7166666666667</v>
      </c>
      <c r="G488" s="507">
        <v>359.43333333333339</v>
      </c>
      <c r="H488" s="507">
        <v>379.43333333333339</v>
      </c>
      <c r="I488" s="507">
        <v>385.7166666666667</v>
      </c>
      <c r="J488" s="507">
        <v>389.43333333333339</v>
      </c>
      <c r="K488" s="506">
        <v>382</v>
      </c>
      <c r="L488" s="506">
        <v>372</v>
      </c>
      <c r="M488" s="506">
        <v>2.34016</v>
      </c>
    </row>
    <row r="489" spans="1:13">
      <c r="A489" s="254">
        <v>479</v>
      </c>
      <c r="B489" s="509" t="s">
        <v>517</v>
      </c>
      <c r="C489" s="506">
        <v>231.8</v>
      </c>
      <c r="D489" s="507">
        <v>232.9</v>
      </c>
      <c r="E489" s="507">
        <v>229.20000000000002</v>
      </c>
      <c r="F489" s="507">
        <v>226.60000000000002</v>
      </c>
      <c r="G489" s="507">
        <v>222.90000000000003</v>
      </c>
      <c r="H489" s="507">
        <v>235.5</v>
      </c>
      <c r="I489" s="507">
        <v>239.2</v>
      </c>
      <c r="J489" s="507">
        <v>241.79999999999998</v>
      </c>
      <c r="K489" s="506">
        <v>236.6</v>
      </c>
      <c r="L489" s="506">
        <v>230.3</v>
      </c>
      <c r="M489" s="506">
        <v>1.06094</v>
      </c>
    </row>
    <row r="490" spans="1:13">
      <c r="A490" s="254">
        <v>480</v>
      </c>
      <c r="B490" s="509" t="s">
        <v>518</v>
      </c>
      <c r="C490" s="506">
        <v>3408.2</v>
      </c>
      <c r="D490" s="507">
        <v>3431.3833333333332</v>
      </c>
      <c r="E490" s="507">
        <v>3376.8166666666666</v>
      </c>
      <c r="F490" s="507">
        <v>3345.4333333333334</v>
      </c>
      <c r="G490" s="507">
        <v>3290.8666666666668</v>
      </c>
      <c r="H490" s="507">
        <v>3462.7666666666664</v>
      </c>
      <c r="I490" s="507">
        <v>3517.333333333333</v>
      </c>
      <c r="J490" s="507">
        <v>3548.7166666666662</v>
      </c>
      <c r="K490" s="506">
        <v>3485.95</v>
      </c>
      <c r="L490" s="506">
        <v>3400</v>
      </c>
      <c r="M490" s="506">
        <v>5.3330000000000002E-2</v>
      </c>
    </row>
    <row r="491" spans="1:13">
      <c r="A491" s="254">
        <v>481</v>
      </c>
      <c r="B491" s="509" t="s">
        <v>519</v>
      </c>
      <c r="C491" s="506">
        <v>4145.8</v>
      </c>
      <c r="D491" s="507">
        <v>4171.9333333333334</v>
      </c>
      <c r="E491" s="507">
        <v>4073.8666666666668</v>
      </c>
      <c r="F491" s="507">
        <v>4001.9333333333334</v>
      </c>
      <c r="G491" s="507">
        <v>3903.8666666666668</v>
      </c>
      <c r="H491" s="507">
        <v>4243.8666666666668</v>
      </c>
      <c r="I491" s="507">
        <v>4341.9333333333343</v>
      </c>
      <c r="J491" s="507">
        <v>4413.8666666666668</v>
      </c>
      <c r="K491" s="506">
        <v>4270</v>
      </c>
      <c r="L491" s="506">
        <v>4100</v>
      </c>
      <c r="M491" s="506">
        <v>0.65629999999999999</v>
      </c>
    </row>
    <row r="492" spans="1:13">
      <c r="A492" s="254">
        <v>482</v>
      </c>
      <c r="B492" s="509" t="s">
        <v>520</v>
      </c>
      <c r="C492" s="506">
        <v>51.25</v>
      </c>
      <c r="D492" s="507">
        <v>51.466666666666669</v>
      </c>
      <c r="E492" s="507">
        <v>50.63333333333334</v>
      </c>
      <c r="F492" s="507">
        <v>50.016666666666673</v>
      </c>
      <c r="G492" s="507">
        <v>49.183333333333344</v>
      </c>
      <c r="H492" s="507">
        <v>52.083333333333336</v>
      </c>
      <c r="I492" s="507">
        <v>52.916666666666664</v>
      </c>
      <c r="J492" s="507">
        <v>53.533333333333331</v>
      </c>
      <c r="K492" s="506">
        <v>52.3</v>
      </c>
      <c r="L492" s="506">
        <v>50.85</v>
      </c>
      <c r="M492" s="506">
        <v>18.336639999999999</v>
      </c>
    </row>
    <row r="493" spans="1:13">
      <c r="A493" s="254">
        <v>483</v>
      </c>
      <c r="B493" s="509" t="s">
        <v>521</v>
      </c>
      <c r="C493" s="506">
        <v>1245.5999999999999</v>
      </c>
      <c r="D493" s="507">
        <v>1244.6833333333334</v>
      </c>
      <c r="E493" s="507">
        <v>1218.9166666666667</v>
      </c>
      <c r="F493" s="507">
        <v>1192.2333333333333</v>
      </c>
      <c r="G493" s="507">
        <v>1166.4666666666667</v>
      </c>
      <c r="H493" s="507">
        <v>1271.3666666666668</v>
      </c>
      <c r="I493" s="507">
        <v>1297.1333333333332</v>
      </c>
      <c r="J493" s="507">
        <v>1323.8166666666668</v>
      </c>
      <c r="K493" s="506">
        <v>1270.45</v>
      </c>
      <c r="L493" s="506">
        <v>1218</v>
      </c>
      <c r="M493" s="506">
        <v>0.16463</v>
      </c>
    </row>
    <row r="494" spans="1:13">
      <c r="A494" s="254">
        <v>484</v>
      </c>
      <c r="B494" s="509" t="s">
        <v>278</v>
      </c>
      <c r="C494" s="506">
        <v>392.35</v>
      </c>
      <c r="D494" s="507">
        <v>397.38333333333338</v>
      </c>
      <c r="E494" s="507">
        <v>385.76666666666677</v>
      </c>
      <c r="F494" s="507">
        <v>379.18333333333339</v>
      </c>
      <c r="G494" s="507">
        <v>367.56666666666678</v>
      </c>
      <c r="H494" s="507">
        <v>403.96666666666675</v>
      </c>
      <c r="I494" s="507">
        <v>415.58333333333343</v>
      </c>
      <c r="J494" s="507">
        <v>422.16666666666674</v>
      </c>
      <c r="K494" s="506">
        <v>409</v>
      </c>
      <c r="L494" s="506">
        <v>390.8</v>
      </c>
      <c r="M494" s="506">
        <v>3.1243699999999999</v>
      </c>
    </row>
    <row r="495" spans="1:13">
      <c r="A495" s="254">
        <v>485</v>
      </c>
      <c r="B495" s="509" t="s">
        <v>522</v>
      </c>
      <c r="C495" s="506">
        <v>999.1</v>
      </c>
      <c r="D495" s="507">
        <v>1001.0499999999998</v>
      </c>
      <c r="E495" s="507">
        <v>982.09999999999968</v>
      </c>
      <c r="F495" s="507">
        <v>965.0999999999998</v>
      </c>
      <c r="G495" s="507">
        <v>946.14999999999964</v>
      </c>
      <c r="H495" s="507">
        <v>1018.0499999999997</v>
      </c>
      <c r="I495" s="507">
        <v>1036.9999999999998</v>
      </c>
      <c r="J495" s="507">
        <v>1053.9999999999998</v>
      </c>
      <c r="K495" s="506">
        <v>1020</v>
      </c>
      <c r="L495" s="506">
        <v>984.05</v>
      </c>
      <c r="M495" s="506">
        <v>2.0247199999999999</v>
      </c>
    </row>
    <row r="496" spans="1:13">
      <c r="A496" s="254">
        <v>486</v>
      </c>
      <c r="B496" s="509" t="s">
        <v>523</v>
      </c>
      <c r="C496" s="506">
        <v>1581.45</v>
      </c>
      <c r="D496" s="507">
        <v>1583.75</v>
      </c>
      <c r="E496" s="507">
        <v>1572.7</v>
      </c>
      <c r="F496" s="507">
        <v>1563.95</v>
      </c>
      <c r="G496" s="507">
        <v>1552.9</v>
      </c>
      <c r="H496" s="507">
        <v>1592.5</v>
      </c>
      <c r="I496" s="507">
        <v>1603.5500000000002</v>
      </c>
      <c r="J496" s="507">
        <v>1612.3</v>
      </c>
      <c r="K496" s="506">
        <v>1594.8</v>
      </c>
      <c r="L496" s="506">
        <v>1575</v>
      </c>
      <c r="M496" s="506">
        <v>0.22549</v>
      </c>
    </row>
    <row r="497" spans="1:13">
      <c r="A497" s="254">
        <v>487</v>
      </c>
      <c r="B497" s="509" t="s">
        <v>524</v>
      </c>
      <c r="C497" s="506">
        <v>1430.8</v>
      </c>
      <c r="D497" s="507">
        <v>1424.0666666666668</v>
      </c>
      <c r="E497" s="507">
        <v>1408.1333333333337</v>
      </c>
      <c r="F497" s="507">
        <v>1385.4666666666669</v>
      </c>
      <c r="G497" s="507">
        <v>1369.5333333333338</v>
      </c>
      <c r="H497" s="507">
        <v>1446.7333333333336</v>
      </c>
      <c r="I497" s="507">
        <v>1462.6666666666665</v>
      </c>
      <c r="J497" s="507">
        <v>1485.3333333333335</v>
      </c>
      <c r="K497" s="506">
        <v>1440</v>
      </c>
      <c r="L497" s="506">
        <v>1401.4</v>
      </c>
      <c r="M497" s="506">
        <v>0.50068999999999997</v>
      </c>
    </row>
    <row r="498" spans="1:13">
      <c r="A498" s="254">
        <v>488</v>
      </c>
      <c r="B498" s="509" t="s">
        <v>118</v>
      </c>
      <c r="C498" s="506">
        <v>10.1</v>
      </c>
      <c r="D498" s="507">
        <v>10.066666666666665</v>
      </c>
      <c r="E498" s="507">
        <v>9.93333333333333</v>
      </c>
      <c r="F498" s="507">
        <v>9.7666666666666657</v>
      </c>
      <c r="G498" s="507">
        <v>9.6333333333333311</v>
      </c>
      <c r="H498" s="507">
        <v>10.233333333333329</v>
      </c>
      <c r="I498" s="507">
        <v>10.366666666666665</v>
      </c>
      <c r="J498" s="507">
        <v>10.533333333333328</v>
      </c>
      <c r="K498" s="506">
        <v>10.199999999999999</v>
      </c>
      <c r="L498" s="506">
        <v>9.9</v>
      </c>
      <c r="M498" s="506">
        <v>1199.4104400000001</v>
      </c>
    </row>
    <row r="499" spans="1:13">
      <c r="A499" s="254">
        <v>489</v>
      </c>
      <c r="B499" s="509" t="s">
        <v>195</v>
      </c>
      <c r="C499" s="506">
        <v>1001.3</v>
      </c>
      <c r="D499" s="507">
        <v>1001.9</v>
      </c>
      <c r="E499" s="507">
        <v>991.8</v>
      </c>
      <c r="F499" s="507">
        <v>982.3</v>
      </c>
      <c r="G499" s="507">
        <v>972.19999999999993</v>
      </c>
      <c r="H499" s="507">
        <v>1011.4</v>
      </c>
      <c r="I499" s="507">
        <v>1021.5000000000001</v>
      </c>
      <c r="J499" s="507">
        <v>1031</v>
      </c>
      <c r="K499" s="506">
        <v>1012</v>
      </c>
      <c r="L499" s="506">
        <v>992.4</v>
      </c>
      <c r="M499" s="506">
        <v>14.363239999999999</v>
      </c>
    </row>
    <row r="500" spans="1:13">
      <c r="A500" s="254">
        <v>490</v>
      </c>
      <c r="B500" s="509" t="s">
        <v>525</v>
      </c>
      <c r="C500" s="506">
        <v>6159.3</v>
      </c>
      <c r="D500" s="507">
        <v>6168.45</v>
      </c>
      <c r="E500" s="507">
        <v>6091.8499999999995</v>
      </c>
      <c r="F500" s="507">
        <v>6024.4</v>
      </c>
      <c r="G500" s="507">
        <v>5947.7999999999993</v>
      </c>
      <c r="H500" s="507">
        <v>6235.9</v>
      </c>
      <c r="I500" s="507">
        <v>6312.5</v>
      </c>
      <c r="J500" s="507">
        <v>6379.95</v>
      </c>
      <c r="K500" s="506">
        <v>6245.05</v>
      </c>
      <c r="L500" s="506">
        <v>6101</v>
      </c>
      <c r="M500" s="506">
        <v>1.026E-2</v>
      </c>
    </row>
    <row r="501" spans="1:13">
      <c r="A501" s="254">
        <v>491</v>
      </c>
      <c r="B501" s="509" t="s">
        <v>526</v>
      </c>
      <c r="C501" s="506">
        <v>135.19999999999999</v>
      </c>
      <c r="D501" s="507">
        <v>135.83333333333334</v>
      </c>
      <c r="E501" s="507">
        <v>134.16666666666669</v>
      </c>
      <c r="F501" s="507">
        <v>133.13333333333335</v>
      </c>
      <c r="G501" s="507">
        <v>131.4666666666667</v>
      </c>
      <c r="H501" s="507">
        <v>136.86666666666667</v>
      </c>
      <c r="I501" s="507">
        <v>138.53333333333336</v>
      </c>
      <c r="J501" s="507">
        <v>139.56666666666666</v>
      </c>
      <c r="K501" s="506">
        <v>137.5</v>
      </c>
      <c r="L501" s="506">
        <v>134.80000000000001</v>
      </c>
      <c r="M501" s="506">
        <v>10.218640000000001</v>
      </c>
    </row>
    <row r="502" spans="1:13">
      <c r="A502" s="254">
        <v>492</v>
      </c>
      <c r="B502" s="509" t="s">
        <v>527</v>
      </c>
      <c r="C502" s="506">
        <v>80.8</v>
      </c>
      <c r="D502" s="507">
        <v>81.633333333333326</v>
      </c>
      <c r="E502" s="507">
        <v>79.416666666666657</v>
      </c>
      <c r="F502" s="507">
        <v>78.033333333333331</v>
      </c>
      <c r="G502" s="507">
        <v>75.816666666666663</v>
      </c>
      <c r="H502" s="507">
        <v>83.016666666666652</v>
      </c>
      <c r="I502" s="507">
        <v>85.23333333333332</v>
      </c>
      <c r="J502" s="507">
        <v>86.616666666666646</v>
      </c>
      <c r="K502" s="506">
        <v>83.85</v>
      </c>
      <c r="L502" s="506">
        <v>80.25</v>
      </c>
      <c r="M502" s="506">
        <v>11.970890000000001</v>
      </c>
    </row>
    <row r="503" spans="1:13">
      <c r="A503" s="254">
        <v>493</v>
      </c>
      <c r="B503" s="509" t="s">
        <v>771</v>
      </c>
      <c r="C503" s="506">
        <v>460.35</v>
      </c>
      <c r="D503" s="507">
        <v>459.73333333333335</v>
      </c>
      <c r="E503" s="507">
        <v>453.81666666666672</v>
      </c>
      <c r="F503" s="507">
        <v>447.28333333333336</v>
      </c>
      <c r="G503" s="507">
        <v>441.36666666666673</v>
      </c>
      <c r="H503" s="507">
        <v>466.26666666666671</v>
      </c>
      <c r="I503" s="507">
        <v>472.18333333333334</v>
      </c>
      <c r="J503" s="507">
        <v>478.7166666666667</v>
      </c>
      <c r="K503" s="506">
        <v>465.65</v>
      </c>
      <c r="L503" s="506">
        <v>453.2</v>
      </c>
      <c r="M503" s="506">
        <v>3.11734</v>
      </c>
    </row>
    <row r="504" spans="1:13">
      <c r="A504" s="254">
        <v>494</v>
      </c>
      <c r="B504" s="509" t="s">
        <v>528</v>
      </c>
      <c r="C504" s="506">
        <v>2294.9</v>
      </c>
      <c r="D504" s="507">
        <v>2297.8833333333332</v>
      </c>
      <c r="E504" s="507">
        <v>2280.0166666666664</v>
      </c>
      <c r="F504" s="507">
        <v>2265.1333333333332</v>
      </c>
      <c r="G504" s="507">
        <v>2247.2666666666664</v>
      </c>
      <c r="H504" s="507">
        <v>2312.7666666666664</v>
      </c>
      <c r="I504" s="507">
        <v>2330.6333333333332</v>
      </c>
      <c r="J504" s="507">
        <v>2345.5166666666664</v>
      </c>
      <c r="K504" s="506">
        <v>2315.75</v>
      </c>
      <c r="L504" s="506">
        <v>2283</v>
      </c>
      <c r="M504" s="506">
        <v>0.44252000000000002</v>
      </c>
    </row>
    <row r="505" spans="1:13">
      <c r="A505" s="254">
        <v>495</v>
      </c>
      <c r="B505" s="509" t="s">
        <v>196</v>
      </c>
      <c r="C505" s="506">
        <v>415.5</v>
      </c>
      <c r="D505" s="507">
        <v>417.2</v>
      </c>
      <c r="E505" s="507">
        <v>411</v>
      </c>
      <c r="F505" s="507">
        <v>406.5</v>
      </c>
      <c r="G505" s="507">
        <v>400.3</v>
      </c>
      <c r="H505" s="507">
        <v>421.7</v>
      </c>
      <c r="I505" s="507">
        <v>427.89999999999992</v>
      </c>
      <c r="J505" s="507">
        <v>432.4</v>
      </c>
      <c r="K505" s="506">
        <v>423.4</v>
      </c>
      <c r="L505" s="506">
        <v>412.7</v>
      </c>
      <c r="M505" s="506">
        <v>115.75194</v>
      </c>
    </row>
    <row r="506" spans="1:13">
      <c r="A506" s="254">
        <v>496</v>
      </c>
      <c r="B506" s="509" t="s">
        <v>529</v>
      </c>
      <c r="C506" s="506">
        <v>442</v>
      </c>
      <c r="D506" s="507">
        <v>444.59999999999997</v>
      </c>
      <c r="E506" s="507">
        <v>437.39999999999992</v>
      </c>
      <c r="F506" s="507">
        <v>432.79999999999995</v>
      </c>
      <c r="G506" s="507">
        <v>425.59999999999991</v>
      </c>
      <c r="H506" s="507">
        <v>449.19999999999993</v>
      </c>
      <c r="I506" s="507">
        <v>456.4</v>
      </c>
      <c r="J506" s="507">
        <v>460.99999999999994</v>
      </c>
      <c r="K506" s="506">
        <v>451.8</v>
      </c>
      <c r="L506" s="506">
        <v>440</v>
      </c>
      <c r="M506" s="506">
        <v>4.4528699999999999</v>
      </c>
    </row>
    <row r="507" spans="1:13">
      <c r="A507" s="254">
        <v>497</v>
      </c>
      <c r="B507" s="509" t="s">
        <v>197</v>
      </c>
      <c r="C507" s="506">
        <v>14.9</v>
      </c>
      <c r="D507" s="507">
        <v>14.9</v>
      </c>
      <c r="E507" s="507">
        <v>14.75</v>
      </c>
      <c r="F507" s="507">
        <v>14.6</v>
      </c>
      <c r="G507" s="507">
        <v>14.45</v>
      </c>
      <c r="H507" s="507">
        <v>15.05</v>
      </c>
      <c r="I507" s="507">
        <v>15.200000000000003</v>
      </c>
      <c r="J507" s="507">
        <v>15.350000000000001</v>
      </c>
      <c r="K507" s="506">
        <v>15.05</v>
      </c>
      <c r="L507" s="506">
        <v>14.75</v>
      </c>
      <c r="M507" s="506">
        <v>610.85946000000001</v>
      </c>
    </row>
    <row r="508" spans="1:13">
      <c r="A508" s="254">
        <v>498</v>
      </c>
      <c r="B508" s="509" t="s">
        <v>198</v>
      </c>
      <c r="C508" s="506">
        <v>212.65</v>
      </c>
      <c r="D508" s="507">
        <v>213.16666666666666</v>
      </c>
      <c r="E508" s="507">
        <v>209.88333333333333</v>
      </c>
      <c r="F508" s="507">
        <v>207.11666666666667</v>
      </c>
      <c r="G508" s="507">
        <v>203.83333333333334</v>
      </c>
      <c r="H508" s="507">
        <v>215.93333333333331</v>
      </c>
      <c r="I508" s="507">
        <v>219.21666666666667</v>
      </c>
      <c r="J508" s="507">
        <v>221.98333333333329</v>
      </c>
      <c r="K508" s="506">
        <v>216.45</v>
      </c>
      <c r="L508" s="506">
        <v>210.4</v>
      </c>
      <c r="M508" s="506">
        <v>74.714330000000004</v>
      </c>
    </row>
    <row r="509" spans="1:13">
      <c r="A509" s="254">
        <v>499</v>
      </c>
      <c r="B509" s="509" t="s">
        <v>530</v>
      </c>
      <c r="C509" s="506">
        <v>294.7</v>
      </c>
      <c r="D509" s="507">
        <v>301.51666666666665</v>
      </c>
      <c r="E509" s="507">
        <v>285.18333333333328</v>
      </c>
      <c r="F509" s="507">
        <v>275.66666666666663</v>
      </c>
      <c r="G509" s="507">
        <v>259.33333333333326</v>
      </c>
      <c r="H509" s="507">
        <v>311.0333333333333</v>
      </c>
      <c r="I509" s="507">
        <v>327.36666666666667</v>
      </c>
      <c r="J509" s="507">
        <v>336.88333333333333</v>
      </c>
      <c r="K509" s="506">
        <v>317.85000000000002</v>
      </c>
      <c r="L509" s="506">
        <v>292</v>
      </c>
      <c r="M509" s="506">
        <v>12.401669999999999</v>
      </c>
    </row>
    <row r="510" spans="1:13">
      <c r="A510" s="254">
        <v>500</v>
      </c>
      <c r="B510" s="509" t="s">
        <v>531</v>
      </c>
      <c r="C510" s="506">
        <v>1911.65</v>
      </c>
      <c r="D510" s="507">
        <v>1920.9833333333333</v>
      </c>
      <c r="E510" s="507">
        <v>1867.9666666666667</v>
      </c>
      <c r="F510" s="507">
        <v>1824.2833333333333</v>
      </c>
      <c r="G510" s="507">
        <v>1771.2666666666667</v>
      </c>
      <c r="H510" s="507">
        <v>1964.6666666666667</v>
      </c>
      <c r="I510" s="507">
        <v>2017.6833333333336</v>
      </c>
      <c r="J510" s="507">
        <v>2061.3666666666668</v>
      </c>
      <c r="K510" s="506">
        <v>1974</v>
      </c>
      <c r="L510" s="506">
        <v>1877.3</v>
      </c>
      <c r="M510" s="506">
        <v>0.5968</v>
      </c>
    </row>
    <row r="511" spans="1:13">
      <c r="A511" s="254">
        <v>501</v>
      </c>
      <c r="B511" s="509" t="s">
        <v>741</v>
      </c>
      <c r="C511" s="506">
        <v>974.75</v>
      </c>
      <c r="D511" s="507">
        <v>975.55000000000007</v>
      </c>
      <c r="E511" s="507">
        <v>965.15000000000009</v>
      </c>
      <c r="F511" s="507">
        <v>955.55000000000007</v>
      </c>
      <c r="G511" s="507">
        <v>945.15000000000009</v>
      </c>
      <c r="H511" s="507">
        <v>985.15000000000009</v>
      </c>
      <c r="I511" s="507">
        <v>995.55</v>
      </c>
      <c r="J511" s="507">
        <v>1005.1500000000001</v>
      </c>
      <c r="K511" s="506">
        <v>985.95</v>
      </c>
      <c r="L511" s="506">
        <v>965.95</v>
      </c>
      <c r="M511" s="506">
        <v>0.25451000000000001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I10" sqref="I10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82"/>
      <c r="B5" s="582"/>
      <c r="C5" s="583"/>
      <c r="D5" s="583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84" t="s">
        <v>533</v>
      </c>
      <c r="C7" s="584"/>
      <c r="D7" s="248">
        <f>Main!B10</f>
        <v>44279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44278</v>
      </c>
      <c r="B10" s="253">
        <v>520123</v>
      </c>
      <c r="C10" s="254" t="s">
        <v>1116</v>
      </c>
      <c r="D10" s="254" t="s">
        <v>1117</v>
      </c>
      <c r="E10" s="254" t="s">
        <v>542</v>
      </c>
      <c r="F10" s="356">
        <v>38068</v>
      </c>
      <c r="G10" s="253">
        <v>58.87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44278</v>
      </c>
      <c r="B11" s="253">
        <v>520123</v>
      </c>
      <c r="C11" s="254" t="s">
        <v>1116</v>
      </c>
      <c r="D11" s="254" t="s">
        <v>1118</v>
      </c>
      <c r="E11" s="254" t="s">
        <v>543</v>
      </c>
      <c r="F11" s="356">
        <v>40000</v>
      </c>
      <c r="G11" s="253">
        <v>58.88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44278</v>
      </c>
      <c r="B12" s="253">
        <v>542579</v>
      </c>
      <c r="C12" s="254" t="s">
        <v>1025</v>
      </c>
      <c r="D12" s="254" t="s">
        <v>1056</v>
      </c>
      <c r="E12" s="254" t="s">
        <v>542</v>
      </c>
      <c r="F12" s="356">
        <v>129600</v>
      </c>
      <c r="G12" s="253">
        <v>47.49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44278</v>
      </c>
      <c r="B13" s="253">
        <v>542579</v>
      </c>
      <c r="C13" s="254" t="s">
        <v>1025</v>
      </c>
      <c r="D13" s="254" t="s">
        <v>1119</v>
      </c>
      <c r="E13" s="254" t="s">
        <v>543</v>
      </c>
      <c r="F13" s="356">
        <v>128000</v>
      </c>
      <c r="G13" s="253">
        <v>47.62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44278</v>
      </c>
      <c r="B14" s="253">
        <v>542579</v>
      </c>
      <c r="C14" s="254" t="s">
        <v>1025</v>
      </c>
      <c r="D14" s="254" t="s">
        <v>1055</v>
      </c>
      <c r="E14" s="254" t="s">
        <v>542</v>
      </c>
      <c r="F14" s="356">
        <v>200000</v>
      </c>
      <c r="G14" s="253">
        <v>47.36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44278</v>
      </c>
      <c r="B15" s="253">
        <v>542579</v>
      </c>
      <c r="C15" s="254" t="s">
        <v>1025</v>
      </c>
      <c r="D15" s="254" t="s">
        <v>1120</v>
      </c>
      <c r="E15" s="254" t="s">
        <v>543</v>
      </c>
      <c r="F15" s="356">
        <v>395200</v>
      </c>
      <c r="G15" s="253">
        <v>47.08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44278</v>
      </c>
      <c r="B16" s="253">
        <v>531673</v>
      </c>
      <c r="C16" s="254" t="s">
        <v>1121</v>
      </c>
      <c r="D16" s="254" t="s">
        <v>1122</v>
      </c>
      <c r="E16" s="254" t="s">
        <v>542</v>
      </c>
      <c r="F16" s="356">
        <v>40500</v>
      </c>
      <c r="G16" s="253">
        <v>10.87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44278</v>
      </c>
      <c r="B17" s="253">
        <v>531673</v>
      </c>
      <c r="C17" s="254" t="s">
        <v>1121</v>
      </c>
      <c r="D17" s="254" t="s">
        <v>1123</v>
      </c>
      <c r="E17" s="254" t="s">
        <v>543</v>
      </c>
      <c r="F17" s="356">
        <v>45000</v>
      </c>
      <c r="G17" s="253">
        <v>10.87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44278</v>
      </c>
      <c r="B18" s="253">
        <v>530109</v>
      </c>
      <c r="C18" s="254" t="s">
        <v>1057</v>
      </c>
      <c r="D18" s="254" t="s">
        <v>1058</v>
      </c>
      <c r="E18" s="254" t="s">
        <v>542</v>
      </c>
      <c r="F18" s="356">
        <v>100000</v>
      </c>
      <c r="G18" s="253">
        <v>10.130000000000001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44278</v>
      </c>
      <c r="B19" s="253">
        <v>530109</v>
      </c>
      <c r="C19" s="254" t="s">
        <v>1057</v>
      </c>
      <c r="D19" s="254" t="s">
        <v>1059</v>
      </c>
      <c r="E19" s="254" t="s">
        <v>543</v>
      </c>
      <c r="F19" s="356">
        <v>151442</v>
      </c>
      <c r="G19" s="253">
        <v>10.15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44278</v>
      </c>
      <c r="B20" s="253">
        <v>537069</v>
      </c>
      <c r="C20" s="254" t="s">
        <v>1124</v>
      </c>
      <c r="D20" s="254" t="s">
        <v>1125</v>
      </c>
      <c r="E20" s="254" t="s">
        <v>543</v>
      </c>
      <c r="F20" s="356">
        <v>249641</v>
      </c>
      <c r="G20" s="253">
        <v>25.8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44278</v>
      </c>
      <c r="B21" s="253">
        <v>537069</v>
      </c>
      <c r="C21" s="254" t="s">
        <v>1124</v>
      </c>
      <c r="D21" s="254" t="s">
        <v>1027</v>
      </c>
      <c r="E21" s="254" t="s">
        <v>542</v>
      </c>
      <c r="F21" s="356">
        <v>1200000</v>
      </c>
      <c r="G21" s="253">
        <v>25.68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44278</v>
      </c>
      <c r="B22" s="253">
        <v>537069</v>
      </c>
      <c r="C22" s="254" t="s">
        <v>1124</v>
      </c>
      <c r="D22" s="254" t="s">
        <v>1126</v>
      </c>
      <c r="E22" s="254" t="s">
        <v>543</v>
      </c>
      <c r="F22" s="356">
        <v>293934</v>
      </c>
      <c r="G22" s="253">
        <v>25.65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44278</v>
      </c>
      <c r="B23" s="253">
        <v>537069</v>
      </c>
      <c r="C23" s="254" t="s">
        <v>1124</v>
      </c>
      <c r="D23" s="254" t="s">
        <v>1127</v>
      </c>
      <c r="E23" s="254" t="s">
        <v>543</v>
      </c>
      <c r="F23" s="356">
        <v>400068</v>
      </c>
      <c r="G23" s="253">
        <v>25.6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44278</v>
      </c>
      <c r="B24" s="253">
        <v>532668</v>
      </c>
      <c r="C24" s="254" t="s">
        <v>1128</v>
      </c>
      <c r="D24" s="254" t="s">
        <v>1129</v>
      </c>
      <c r="E24" s="254" t="s">
        <v>542</v>
      </c>
      <c r="F24" s="356">
        <v>138000</v>
      </c>
      <c r="G24" s="253">
        <v>125.82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44278</v>
      </c>
      <c r="B25" s="253">
        <v>542285</v>
      </c>
      <c r="C25" s="254" t="s">
        <v>1060</v>
      </c>
      <c r="D25" s="254" t="s">
        <v>1061</v>
      </c>
      <c r="E25" s="254" t="s">
        <v>543</v>
      </c>
      <c r="F25" s="356">
        <v>88000</v>
      </c>
      <c r="G25" s="253">
        <v>32.42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44278</v>
      </c>
      <c r="B26" s="253">
        <v>524663</v>
      </c>
      <c r="C26" s="254" t="s">
        <v>1130</v>
      </c>
      <c r="D26" s="254" t="s">
        <v>1131</v>
      </c>
      <c r="E26" s="254" t="s">
        <v>542</v>
      </c>
      <c r="F26" s="356">
        <v>775000</v>
      </c>
      <c r="G26" s="253">
        <v>48.36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44278</v>
      </c>
      <c r="B27" s="253">
        <v>540151</v>
      </c>
      <c r="C27" s="254" t="s">
        <v>1062</v>
      </c>
      <c r="D27" s="254" t="s">
        <v>1132</v>
      </c>
      <c r="E27" s="254" t="s">
        <v>542</v>
      </c>
      <c r="F27" s="356">
        <v>268500</v>
      </c>
      <c r="G27" s="253">
        <v>106.5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44278</v>
      </c>
      <c r="B28" s="253">
        <v>540151</v>
      </c>
      <c r="C28" s="254" t="s">
        <v>1062</v>
      </c>
      <c r="D28" s="254" t="s">
        <v>1063</v>
      </c>
      <c r="E28" s="254" t="s">
        <v>543</v>
      </c>
      <c r="F28" s="356">
        <v>129000</v>
      </c>
      <c r="G28" s="253">
        <v>105.8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44278</v>
      </c>
      <c r="B29" s="253">
        <v>542666</v>
      </c>
      <c r="C29" s="254" t="s">
        <v>1026</v>
      </c>
      <c r="D29" s="254" t="s">
        <v>1133</v>
      </c>
      <c r="E29" s="254" t="s">
        <v>542</v>
      </c>
      <c r="F29" s="356">
        <v>44000</v>
      </c>
      <c r="G29" s="253">
        <v>31.5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44278</v>
      </c>
      <c r="B30" s="253">
        <v>542666</v>
      </c>
      <c r="C30" s="254" t="s">
        <v>1026</v>
      </c>
      <c r="D30" s="254" t="s">
        <v>1134</v>
      </c>
      <c r="E30" s="254" t="s">
        <v>542</v>
      </c>
      <c r="F30" s="356">
        <v>48000</v>
      </c>
      <c r="G30" s="253">
        <v>30.02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44278</v>
      </c>
      <c r="B31" s="253">
        <v>542666</v>
      </c>
      <c r="C31" s="254" t="s">
        <v>1026</v>
      </c>
      <c r="D31" s="254" t="s">
        <v>1065</v>
      </c>
      <c r="E31" s="254" t="s">
        <v>543</v>
      </c>
      <c r="F31" s="356">
        <v>44000</v>
      </c>
      <c r="G31" s="253">
        <v>30.5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44278</v>
      </c>
      <c r="B32" s="253">
        <v>542666</v>
      </c>
      <c r="C32" s="254" t="s">
        <v>1026</v>
      </c>
      <c r="D32" s="254" t="s">
        <v>1135</v>
      </c>
      <c r="E32" s="254" t="s">
        <v>543</v>
      </c>
      <c r="F32" s="356">
        <v>44000</v>
      </c>
      <c r="G32" s="253">
        <v>31.5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44278</v>
      </c>
      <c r="B33" s="253">
        <v>532980</v>
      </c>
      <c r="C33" s="254" t="s">
        <v>1066</v>
      </c>
      <c r="D33" s="254" t="s">
        <v>1136</v>
      </c>
      <c r="E33" s="254" t="s">
        <v>543</v>
      </c>
      <c r="F33" s="356">
        <v>521865</v>
      </c>
      <c r="G33" s="253">
        <v>20.25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44278</v>
      </c>
      <c r="B34" s="253">
        <v>531608</v>
      </c>
      <c r="C34" s="254" t="s">
        <v>1137</v>
      </c>
      <c r="D34" s="254" t="s">
        <v>1138</v>
      </c>
      <c r="E34" s="254" t="s">
        <v>542</v>
      </c>
      <c r="F34" s="356">
        <v>53400</v>
      </c>
      <c r="G34" s="253">
        <v>12.6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44278</v>
      </c>
      <c r="B35" s="253">
        <v>531608</v>
      </c>
      <c r="C35" s="254" t="s">
        <v>1137</v>
      </c>
      <c r="D35" s="254" t="s">
        <v>1139</v>
      </c>
      <c r="E35" s="254" t="s">
        <v>543</v>
      </c>
      <c r="F35" s="356">
        <v>25000</v>
      </c>
      <c r="G35" s="253">
        <v>12.6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44278</v>
      </c>
      <c r="B36" s="253">
        <v>539097</v>
      </c>
      <c r="C36" s="254" t="s">
        <v>1068</v>
      </c>
      <c r="D36" s="254" t="s">
        <v>1011</v>
      </c>
      <c r="E36" s="254" t="s">
        <v>542</v>
      </c>
      <c r="F36" s="356">
        <v>55000</v>
      </c>
      <c r="G36" s="253">
        <v>41.02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44278</v>
      </c>
      <c r="B37" s="253">
        <v>539097</v>
      </c>
      <c r="C37" s="254" t="s">
        <v>1068</v>
      </c>
      <c r="D37" s="254" t="s">
        <v>1011</v>
      </c>
      <c r="E37" s="254" t="s">
        <v>543</v>
      </c>
      <c r="F37" s="356">
        <v>120000</v>
      </c>
      <c r="G37" s="253">
        <v>41.14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44278</v>
      </c>
      <c r="B38" s="253">
        <v>539097</v>
      </c>
      <c r="C38" s="254" t="s">
        <v>1068</v>
      </c>
      <c r="D38" s="254" t="s">
        <v>1064</v>
      </c>
      <c r="E38" s="254" t="s">
        <v>542</v>
      </c>
      <c r="F38" s="356">
        <v>100000</v>
      </c>
      <c r="G38" s="253">
        <v>40.75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44278</v>
      </c>
      <c r="B39" s="253">
        <v>542935</v>
      </c>
      <c r="C39" s="254" t="s">
        <v>1140</v>
      </c>
      <c r="D39" s="254" t="s">
        <v>1141</v>
      </c>
      <c r="E39" s="254" t="s">
        <v>543</v>
      </c>
      <c r="F39" s="356">
        <v>90000</v>
      </c>
      <c r="G39" s="253">
        <v>25.29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44278</v>
      </c>
      <c r="B40" s="253">
        <v>542935</v>
      </c>
      <c r="C40" s="254" t="s">
        <v>1140</v>
      </c>
      <c r="D40" s="254" t="s">
        <v>1142</v>
      </c>
      <c r="E40" s="254" t="s">
        <v>542</v>
      </c>
      <c r="F40" s="356">
        <v>96000</v>
      </c>
      <c r="G40" s="253">
        <v>25.47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44278</v>
      </c>
      <c r="B41" s="253">
        <v>539807</v>
      </c>
      <c r="C41" s="254" t="s">
        <v>956</v>
      </c>
      <c r="D41" s="254" t="s">
        <v>1028</v>
      </c>
      <c r="E41" s="254" t="s">
        <v>542</v>
      </c>
      <c r="F41" s="356">
        <v>5000000</v>
      </c>
      <c r="G41" s="253">
        <v>43.65</v>
      </c>
      <c r="H41" s="325" t="s">
        <v>305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44278</v>
      </c>
      <c r="B42" s="253">
        <v>539807</v>
      </c>
      <c r="C42" s="254" t="s">
        <v>956</v>
      </c>
      <c r="D42" s="254" t="s">
        <v>1069</v>
      </c>
      <c r="E42" s="254" t="s">
        <v>542</v>
      </c>
      <c r="F42" s="356">
        <v>5000000</v>
      </c>
      <c r="G42" s="253">
        <v>44.35</v>
      </c>
      <c r="H42" s="325" t="s">
        <v>305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44278</v>
      </c>
      <c r="B43" s="253">
        <v>539807</v>
      </c>
      <c r="C43" s="254" t="s">
        <v>956</v>
      </c>
      <c r="D43" s="254" t="s">
        <v>1029</v>
      </c>
      <c r="E43" s="254" t="s">
        <v>543</v>
      </c>
      <c r="F43" s="356">
        <v>10000000</v>
      </c>
      <c r="G43" s="253">
        <v>44</v>
      </c>
      <c r="H43" s="325" t="s">
        <v>305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44278</v>
      </c>
      <c r="B44" s="253">
        <v>539788</v>
      </c>
      <c r="C44" s="254" t="s">
        <v>1143</v>
      </c>
      <c r="D44" s="254" t="s">
        <v>1144</v>
      </c>
      <c r="E44" s="254" t="s">
        <v>542</v>
      </c>
      <c r="F44" s="356">
        <v>250800</v>
      </c>
      <c r="G44" s="253">
        <v>37.85</v>
      </c>
      <c r="H44" s="325" t="s">
        <v>305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44278</v>
      </c>
      <c r="B45" s="253">
        <v>539788</v>
      </c>
      <c r="C45" s="254" t="s">
        <v>1143</v>
      </c>
      <c r="D45" s="254" t="s">
        <v>1145</v>
      </c>
      <c r="E45" s="254" t="s">
        <v>543</v>
      </c>
      <c r="F45" s="356">
        <v>250800</v>
      </c>
      <c r="G45" s="253">
        <v>37.85</v>
      </c>
      <c r="H45" s="325" t="s">
        <v>305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44278</v>
      </c>
      <c r="B46" s="253">
        <v>507912</v>
      </c>
      <c r="C46" s="254" t="s">
        <v>1146</v>
      </c>
      <c r="D46" s="254" t="s">
        <v>1147</v>
      </c>
      <c r="E46" s="254" t="s">
        <v>543</v>
      </c>
      <c r="F46" s="356">
        <v>200000</v>
      </c>
      <c r="G46" s="253">
        <v>73.010000000000005</v>
      </c>
      <c r="H46" s="325" t="s">
        <v>305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44278</v>
      </c>
      <c r="B47" s="253">
        <v>507912</v>
      </c>
      <c r="C47" s="254" t="s">
        <v>1146</v>
      </c>
      <c r="D47" s="254" t="s">
        <v>1148</v>
      </c>
      <c r="E47" s="254" t="s">
        <v>542</v>
      </c>
      <c r="F47" s="356">
        <v>193630</v>
      </c>
      <c r="G47" s="253">
        <v>73</v>
      </c>
      <c r="H47" s="325" t="s">
        <v>305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44278</v>
      </c>
      <c r="B48" s="253">
        <v>507912</v>
      </c>
      <c r="C48" s="254" t="s">
        <v>1146</v>
      </c>
      <c r="D48" s="254" t="s">
        <v>1148</v>
      </c>
      <c r="E48" s="254" t="s">
        <v>543</v>
      </c>
      <c r="F48" s="356">
        <v>193810</v>
      </c>
      <c r="G48" s="253">
        <v>75</v>
      </c>
      <c r="H48" s="325" t="s">
        <v>305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44278</v>
      </c>
      <c r="B49" s="253">
        <v>540937</v>
      </c>
      <c r="C49" s="254" t="s">
        <v>1149</v>
      </c>
      <c r="D49" s="254" t="s">
        <v>1150</v>
      </c>
      <c r="E49" s="254" t="s">
        <v>543</v>
      </c>
      <c r="F49" s="356">
        <v>36000</v>
      </c>
      <c r="G49" s="253">
        <v>100</v>
      </c>
      <c r="H49" s="325" t="s">
        <v>305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44278</v>
      </c>
      <c r="B50" s="253">
        <v>540937</v>
      </c>
      <c r="C50" s="254" t="s">
        <v>1149</v>
      </c>
      <c r="D50" s="254" t="s">
        <v>1151</v>
      </c>
      <c r="E50" s="254" t="s">
        <v>542</v>
      </c>
      <c r="F50" s="356">
        <v>36000</v>
      </c>
      <c r="G50" s="253">
        <v>100</v>
      </c>
      <c r="H50" s="325" t="s">
        <v>305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44278</v>
      </c>
      <c r="B51" s="253">
        <v>540204</v>
      </c>
      <c r="C51" s="254" t="s">
        <v>1152</v>
      </c>
      <c r="D51" s="254" t="s">
        <v>1153</v>
      </c>
      <c r="E51" s="254" t="s">
        <v>542</v>
      </c>
      <c r="F51" s="356">
        <v>25000</v>
      </c>
      <c r="G51" s="253">
        <v>68</v>
      </c>
      <c r="H51" s="325" t="s">
        <v>305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44278</v>
      </c>
      <c r="B52" s="253">
        <v>540204</v>
      </c>
      <c r="C52" s="254" t="s">
        <v>1152</v>
      </c>
      <c r="D52" s="254" t="s">
        <v>1154</v>
      </c>
      <c r="E52" s="254" t="s">
        <v>543</v>
      </c>
      <c r="F52" s="356">
        <v>25000</v>
      </c>
      <c r="G52" s="253">
        <v>68</v>
      </c>
      <c r="H52" s="325" t="s">
        <v>305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44278</v>
      </c>
      <c r="B53" s="253">
        <v>519494</v>
      </c>
      <c r="C53" s="254" t="s">
        <v>1155</v>
      </c>
      <c r="D53" s="254" t="s">
        <v>1156</v>
      </c>
      <c r="E53" s="254" t="s">
        <v>542</v>
      </c>
      <c r="F53" s="356">
        <v>149300</v>
      </c>
      <c r="G53" s="253">
        <v>21.33</v>
      </c>
      <c r="H53" s="325" t="s">
        <v>305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44278</v>
      </c>
      <c r="B54" s="253">
        <v>519494</v>
      </c>
      <c r="C54" s="254" t="s">
        <v>1155</v>
      </c>
      <c r="D54" s="254" t="s">
        <v>1157</v>
      </c>
      <c r="E54" s="254" t="s">
        <v>543</v>
      </c>
      <c r="F54" s="356">
        <v>149300</v>
      </c>
      <c r="G54" s="253">
        <v>21.33</v>
      </c>
      <c r="H54" s="325" t="s">
        <v>305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44278</v>
      </c>
      <c r="B55" s="253">
        <v>540416</v>
      </c>
      <c r="C55" s="254" t="s">
        <v>1158</v>
      </c>
      <c r="D55" s="254" t="s">
        <v>1159</v>
      </c>
      <c r="E55" s="254" t="s">
        <v>542</v>
      </c>
      <c r="F55" s="356">
        <v>19200</v>
      </c>
      <c r="G55" s="253">
        <v>93</v>
      </c>
      <c r="H55" s="325" t="s">
        <v>305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44278</v>
      </c>
      <c r="B56" s="253">
        <v>540416</v>
      </c>
      <c r="C56" s="254" t="s">
        <v>1158</v>
      </c>
      <c r="D56" s="254" t="s">
        <v>1160</v>
      </c>
      <c r="E56" s="254" t="s">
        <v>542</v>
      </c>
      <c r="F56" s="356">
        <v>20800</v>
      </c>
      <c r="G56" s="253">
        <v>93</v>
      </c>
      <c r="H56" s="325" t="s">
        <v>305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44278</v>
      </c>
      <c r="B57" s="253">
        <v>540416</v>
      </c>
      <c r="C57" s="254" t="s">
        <v>1158</v>
      </c>
      <c r="D57" s="254" t="s">
        <v>1161</v>
      </c>
      <c r="E57" s="254" t="s">
        <v>543</v>
      </c>
      <c r="F57" s="356">
        <v>40000</v>
      </c>
      <c r="G57" s="253">
        <v>93</v>
      </c>
      <c r="H57" s="325" t="s">
        <v>305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44278</v>
      </c>
      <c r="B58" s="253">
        <v>532911</v>
      </c>
      <c r="C58" s="254" t="s">
        <v>1070</v>
      </c>
      <c r="D58" s="254" t="s">
        <v>1162</v>
      </c>
      <c r="E58" s="254" t="s">
        <v>542</v>
      </c>
      <c r="F58" s="356">
        <v>102826</v>
      </c>
      <c r="G58" s="253">
        <v>9.1199999999999992</v>
      </c>
      <c r="H58" s="325" t="s">
        <v>305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44278</v>
      </c>
      <c r="B59" s="253">
        <v>532911</v>
      </c>
      <c r="C59" s="254" t="s">
        <v>1070</v>
      </c>
      <c r="D59" s="254" t="s">
        <v>1162</v>
      </c>
      <c r="E59" s="254" t="s">
        <v>543</v>
      </c>
      <c r="F59" s="356">
        <v>102826</v>
      </c>
      <c r="G59" s="253">
        <v>9.17</v>
      </c>
      <c r="H59" s="325" t="s">
        <v>305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44278</v>
      </c>
      <c r="B60" s="253">
        <v>532911</v>
      </c>
      <c r="C60" s="254" t="s">
        <v>1070</v>
      </c>
      <c r="D60" s="254" t="s">
        <v>1071</v>
      </c>
      <c r="E60" s="254" t="s">
        <v>543</v>
      </c>
      <c r="F60" s="356">
        <v>580000</v>
      </c>
      <c r="G60" s="253">
        <v>9.09</v>
      </c>
      <c r="H60" s="325" t="s">
        <v>305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44278</v>
      </c>
      <c r="B61" s="253">
        <v>523862</v>
      </c>
      <c r="C61" s="254" t="s">
        <v>1163</v>
      </c>
      <c r="D61" s="254" t="s">
        <v>1164</v>
      </c>
      <c r="E61" s="254" t="s">
        <v>543</v>
      </c>
      <c r="F61" s="356">
        <v>35000</v>
      </c>
      <c r="G61" s="253">
        <v>2.2000000000000002</v>
      </c>
      <c r="H61" s="325" t="s">
        <v>305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44278</v>
      </c>
      <c r="B62" s="253">
        <v>523862</v>
      </c>
      <c r="C62" s="254" t="s">
        <v>1163</v>
      </c>
      <c r="D62" s="254" t="s">
        <v>1165</v>
      </c>
      <c r="E62" s="254" t="s">
        <v>542</v>
      </c>
      <c r="F62" s="356">
        <v>25000</v>
      </c>
      <c r="G62" s="253">
        <v>2.2000000000000002</v>
      </c>
      <c r="H62" s="325" t="s">
        <v>305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44278</v>
      </c>
      <c r="B63" s="253">
        <v>507864</v>
      </c>
      <c r="C63" s="254" t="s">
        <v>1166</v>
      </c>
      <c r="D63" s="254" t="s">
        <v>1167</v>
      </c>
      <c r="E63" s="254" t="s">
        <v>542</v>
      </c>
      <c r="F63" s="356">
        <v>123168</v>
      </c>
      <c r="G63" s="253">
        <v>31.05</v>
      </c>
      <c r="H63" s="325" t="s">
        <v>305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44278</v>
      </c>
      <c r="B64" s="253">
        <v>540404</v>
      </c>
      <c r="C64" s="254" t="s">
        <v>1168</v>
      </c>
      <c r="D64" s="254" t="s">
        <v>1169</v>
      </c>
      <c r="E64" s="254" t="s">
        <v>542</v>
      </c>
      <c r="F64" s="356">
        <v>32000</v>
      </c>
      <c r="G64" s="253">
        <v>123.35</v>
      </c>
      <c r="H64" s="325" t="s">
        <v>305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44278</v>
      </c>
      <c r="B65" s="253">
        <v>538647</v>
      </c>
      <c r="C65" s="254" t="s">
        <v>1170</v>
      </c>
      <c r="D65" s="254" t="s">
        <v>1171</v>
      </c>
      <c r="E65" s="254" t="s">
        <v>543</v>
      </c>
      <c r="F65" s="356">
        <v>45000</v>
      </c>
      <c r="G65" s="253">
        <v>9.5</v>
      </c>
      <c r="H65" s="325" t="s">
        <v>305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44278</v>
      </c>
      <c r="B66" s="253">
        <v>543274</v>
      </c>
      <c r="C66" s="254" t="s">
        <v>1072</v>
      </c>
      <c r="D66" s="254" t="s">
        <v>1172</v>
      </c>
      <c r="E66" s="254" t="s">
        <v>543</v>
      </c>
      <c r="F66" s="356">
        <v>50400</v>
      </c>
      <c r="G66" s="253">
        <v>222.43</v>
      </c>
      <c r="H66" s="325" t="s">
        <v>305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44278</v>
      </c>
      <c r="B67" s="253">
        <v>542725</v>
      </c>
      <c r="C67" s="254" t="s">
        <v>1173</v>
      </c>
      <c r="D67" s="254" t="s">
        <v>1174</v>
      </c>
      <c r="E67" s="254" t="s">
        <v>542</v>
      </c>
      <c r="F67" s="356">
        <v>234000</v>
      </c>
      <c r="G67" s="253">
        <v>45.68</v>
      </c>
      <c r="H67" s="325" t="s">
        <v>305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44278</v>
      </c>
      <c r="B68" s="253">
        <v>542725</v>
      </c>
      <c r="C68" s="254" t="s">
        <v>1173</v>
      </c>
      <c r="D68" s="254" t="s">
        <v>1175</v>
      </c>
      <c r="E68" s="254" t="s">
        <v>543</v>
      </c>
      <c r="F68" s="356">
        <v>234000</v>
      </c>
      <c r="G68" s="253">
        <v>45.69</v>
      </c>
      <c r="H68" s="325" t="s">
        <v>305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44278</v>
      </c>
      <c r="B69" s="253">
        <v>539921</v>
      </c>
      <c r="C69" s="254" t="s">
        <v>1176</v>
      </c>
      <c r="D69" s="254" t="s">
        <v>1177</v>
      </c>
      <c r="E69" s="254" t="s">
        <v>542</v>
      </c>
      <c r="F69" s="356">
        <v>154000</v>
      </c>
      <c r="G69" s="253">
        <v>139.5</v>
      </c>
      <c r="H69" s="325" t="s">
        <v>305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44278</v>
      </c>
      <c r="B70" s="253">
        <v>539921</v>
      </c>
      <c r="C70" s="254" t="s">
        <v>1176</v>
      </c>
      <c r="D70" s="254" t="s">
        <v>1178</v>
      </c>
      <c r="E70" s="254" t="s">
        <v>543</v>
      </c>
      <c r="F70" s="356">
        <v>154000</v>
      </c>
      <c r="G70" s="253">
        <v>139.5</v>
      </c>
      <c r="H70" s="325" t="s">
        <v>305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44278</v>
      </c>
      <c r="B71" s="253">
        <v>540259</v>
      </c>
      <c r="C71" s="254" t="s">
        <v>1031</v>
      </c>
      <c r="D71" s="254" t="s">
        <v>1011</v>
      </c>
      <c r="E71" s="254" t="s">
        <v>542</v>
      </c>
      <c r="F71" s="356">
        <v>42197</v>
      </c>
      <c r="G71" s="253">
        <v>16.28</v>
      </c>
      <c r="H71" s="325" t="s">
        <v>305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44278</v>
      </c>
      <c r="B72" s="253">
        <v>540259</v>
      </c>
      <c r="C72" s="254" t="s">
        <v>1031</v>
      </c>
      <c r="D72" s="254" t="s">
        <v>1011</v>
      </c>
      <c r="E72" s="254" t="s">
        <v>543</v>
      </c>
      <c r="F72" s="356">
        <v>61388</v>
      </c>
      <c r="G72" s="253">
        <v>16</v>
      </c>
      <c r="H72" s="325" t="s">
        <v>305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44278</v>
      </c>
      <c r="B73" s="253">
        <v>540259</v>
      </c>
      <c r="C73" s="254" t="s">
        <v>1031</v>
      </c>
      <c r="D73" s="254" t="s">
        <v>1179</v>
      </c>
      <c r="E73" s="254" t="s">
        <v>542</v>
      </c>
      <c r="F73" s="356">
        <v>75817</v>
      </c>
      <c r="G73" s="253">
        <v>15.5</v>
      </c>
      <c r="H73" s="325" t="s">
        <v>305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44278</v>
      </c>
      <c r="B74" s="253">
        <v>540259</v>
      </c>
      <c r="C74" s="254" t="s">
        <v>1031</v>
      </c>
      <c r="D74" s="254" t="s">
        <v>1179</v>
      </c>
      <c r="E74" s="254" t="s">
        <v>543</v>
      </c>
      <c r="F74" s="356">
        <v>75817</v>
      </c>
      <c r="G74" s="253">
        <v>15.89</v>
      </c>
      <c r="H74" s="325" t="s">
        <v>305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44278</v>
      </c>
      <c r="B75" s="253">
        <v>532070</v>
      </c>
      <c r="C75" s="254" t="s">
        <v>1180</v>
      </c>
      <c r="D75" s="254" t="s">
        <v>1181</v>
      </c>
      <c r="E75" s="254" t="s">
        <v>543</v>
      </c>
      <c r="F75" s="356">
        <v>27736</v>
      </c>
      <c r="G75" s="253">
        <v>9.9</v>
      </c>
      <c r="H75" s="325" t="s">
        <v>305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44278</v>
      </c>
      <c r="B76" s="253">
        <v>513307</v>
      </c>
      <c r="C76" s="254" t="s">
        <v>1182</v>
      </c>
      <c r="D76" s="254" t="s">
        <v>1183</v>
      </c>
      <c r="E76" s="254" t="s">
        <v>543</v>
      </c>
      <c r="F76" s="356">
        <v>10000</v>
      </c>
      <c r="G76" s="253">
        <v>20.7</v>
      </c>
      <c r="H76" s="325" t="s">
        <v>305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44278</v>
      </c>
      <c r="B77" s="253">
        <v>513307</v>
      </c>
      <c r="C77" s="254" t="s">
        <v>1182</v>
      </c>
      <c r="D77" s="254" t="s">
        <v>1184</v>
      </c>
      <c r="E77" s="254" t="s">
        <v>542</v>
      </c>
      <c r="F77" s="356">
        <v>14307</v>
      </c>
      <c r="G77" s="253">
        <v>21.29</v>
      </c>
      <c r="H77" s="325" t="s">
        <v>305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44278</v>
      </c>
      <c r="B78" s="253">
        <v>540108</v>
      </c>
      <c r="C78" s="254" t="s">
        <v>1185</v>
      </c>
      <c r="D78" s="254" t="s">
        <v>1186</v>
      </c>
      <c r="E78" s="254" t="s">
        <v>542</v>
      </c>
      <c r="F78" s="356">
        <v>35001</v>
      </c>
      <c r="G78" s="253">
        <v>41</v>
      </c>
      <c r="H78" s="325" t="s">
        <v>305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44278</v>
      </c>
      <c r="B79" s="253">
        <v>542923</v>
      </c>
      <c r="C79" s="254" t="s">
        <v>1032</v>
      </c>
      <c r="D79" s="254" t="s">
        <v>1187</v>
      </c>
      <c r="E79" s="254" t="s">
        <v>542</v>
      </c>
      <c r="F79" s="356">
        <v>70000</v>
      </c>
      <c r="G79" s="253">
        <v>10.31</v>
      </c>
      <c r="H79" s="325" t="s">
        <v>305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44278</v>
      </c>
      <c r="B80" s="253">
        <v>542923</v>
      </c>
      <c r="C80" s="254" t="s">
        <v>1032</v>
      </c>
      <c r="D80" s="254" t="s">
        <v>1073</v>
      </c>
      <c r="E80" s="254" t="s">
        <v>543</v>
      </c>
      <c r="F80" s="356">
        <v>60000</v>
      </c>
      <c r="G80" s="253">
        <v>10.31</v>
      </c>
      <c r="H80" s="325" t="s">
        <v>305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44278</v>
      </c>
      <c r="B81" s="253">
        <v>540570</v>
      </c>
      <c r="C81" s="254" t="s">
        <v>1188</v>
      </c>
      <c r="D81" s="254" t="s">
        <v>1189</v>
      </c>
      <c r="E81" s="254" t="s">
        <v>542</v>
      </c>
      <c r="F81" s="356">
        <v>94000</v>
      </c>
      <c r="G81" s="253">
        <v>16.5</v>
      </c>
      <c r="H81" s="325" t="s">
        <v>305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44278</v>
      </c>
      <c r="B82" s="253">
        <v>541445</v>
      </c>
      <c r="C82" s="254" t="s">
        <v>1074</v>
      </c>
      <c r="D82" s="254" t="s">
        <v>1190</v>
      </c>
      <c r="E82" s="254" t="s">
        <v>542</v>
      </c>
      <c r="F82" s="356">
        <v>42400</v>
      </c>
      <c r="G82" s="253">
        <v>94.83</v>
      </c>
      <c r="H82" s="325" t="s">
        <v>305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44278</v>
      </c>
      <c r="B83" s="253">
        <v>541445</v>
      </c>
      <c r="C83" s="254" t="s">
        <v>1074</v>
      </c>
      <c r="D83" s="254" t="s">
        <v>1190</v>
      </c>
      <c r="E83" s="254" t="s">
        <v>543</v>
      </c>
      <c r="F83" s="356">
        <v>7200</v>
      </c>
      <c r="G83" s="253">
        <v>97</v>
      </c>
      <c r="H83" s="325" t="s">
        <v>305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44278</v>
      </c>
      <c r="B84" s="253">
        <v>507410</v>
      </c>
      <c r="C84" s="254" t="s">
        <v>1191</v>
      </c>
      <c r="D84" s="254" t="s">
        <v>1030</v>
      </c>
      <c r="E84" s="254" t="s">
        <v>542</v>
      </c>
      <c r="F84" s="356">
        <v>227166</v>
      </c>
      <c r="G84" s="253">
        <v>65.53</v>
      </c>
      <c r="H84" s="325" t="s">
        <v>305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44278</v>
      </c>
      <c r="B85" s="253">
        <v>507410</v>
      </c>
      <c r="C85" s="254" t="s">
        <v>1191</v>
      </c>
      <c r="D85" s="254" t="s">
        <v>1030</v>
      </c>
      <c r="E85" s="254" t="s">
        <v>543</v>
      </c>
      <c r="F85" s="356">
        <v>191286</v>
      </c>
      <c r="G85" s="253">
        <v>66.930000000000007</v>
      </c>
      <c r="H85" s="325" t="s">
        <v>305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A86" s="230">
        <v>44278</v>
      </c>
      <c r="B86" s="253">
        <v>590073</v>
      </c>
      <c r="C86" s="254" t="s">
        <v>1192</v>
      </c>
      <c r="D86" s="254" t="s">
        <v>1193</v>
      </c>
      <c r="E86" s="254" t="s">
        <v>542</v>
      </c>
      <c r="F86" s="356">
        <v>584655</v>
      </c>
      <c r="G86" s="253">
        <v>446.5</v>
      </c>
      <c r="H86" s="325" t="s">
        <v>305</v>
      </c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A87" s="230">
        <v>44278</v>
      </c>
      <c r="B87" s="253">
        <v>590073</v>
      </c>
      <c r="C87" s="254" t="s">
        <v>1192</v>
      </c>
      <c r="D87" s="254" t="s">
        <v>1194</v>
      </c>
      <c r="E87" s="254" t="s">
        <v>543</v>
      </c>
      <c r="F87" s="356">
        <v>584655</v>
      </c>
      <c r="G87" s="253">
        <v>446.5</v>
      </c>
      <c r="H87" s="325" t="s">
        <v>305</v>
      </c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A88" s="230">
        <v>44278</v>
      </c>
      <c r="B88" s="253" t="s">
        <v>1075</v>
      </c>
      <c r="C88" s="254" t="s">
        <v>1076</v>
      </c>
      <c r="D88" s="254" t="s">
        <v>1077</v>
      </c>
      <c r="E88" s="254" t="s">
        <v>542</v>
      </c>
      <c r="F88" s="356">
        <v>120000</v>
      </c>
      <c r="G88" s="253">
        <v>3.5</v>
      </c>
      <c r="H88" s="325" t="s">
        <v>880</v>
      </c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A89" s="230">
        <v>44278</v>
      </c>
      <c r="B89" s="253" t="s">
        <v>1195</v>
      </c>
      <c r="C89" s="254" t="s">
        <v>1196</v>
      </c>
      <c r="D89" s="254" t="s">
        <v>1197</v>
      </c>
      <c r="E89" s="254" t="s">
        <v>542</v>
      </c>
      <c r="F89" s="356">
        <v>720000</v>
      </c>
      <c r="G89" s="253">
        <v>670</v>
      </c>
      <c r="H89" s="325" t="s">
        <v>880</v>
      </c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A90" s="230">
        <v>44278</v>
      </c>
      <c r="B90" s="253" t="s">
        <v>1198</v>
      </c>
      <c r="C90" s="254" t="s">
        <v>1199</v>
      </c>
      <c r="D90" s="254" t="s">
        <v>1200</v>
      </c>
      <c r="E90" s="254" t="s">
        <v>542</v>
      </c>
      <c r="F90" s="356">
        <v>168000</v>
      </c>
      <c r="G90" s="253">
        <v>101.14</v>
      </c>
      <c r="H90" s="325" t="s">
        <v>880</v>
      </c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A91" s="230">
        <v>44278</v>
      </c>
      <c r="B91" s="253" t="s">
        <v>1198</v>
      </c>
      <c r="C91" s="254" t="s">
        <v>1199</v>
      </c>
      <c r="D91" s="254" t="s">
        <v>1011</v>
      </c>
      <c r="E91" s="254" t="s">
        <v>542</v>
      </c>
      <c r="F91" s="356">
        <v>90000</v>
      </c>
      <c r="G91" s="253">
        <v>101</v>
      </c>
      <c r="H91" s="325" t="s">
        <v>880</v>
      </c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A92" s="230">
        <v>44278</v>
      </c>
      <c r="B92" s="253" t="s">
        <v>1094</v>
      </c>
      <c r="C92" s="254" t="s">
        <v>1095</v>
      </c>
      <c r="D92" s="254" t="s">
        <v>1201</v>
      </c>
      <c r="E92" s="254" t="s">
        <v>542</v>
      </c>
      <c r="F92" s="356">
        <v>4482470</v>
      </c>
      <c r="G92" s="253">
        <v>0.69</v>
      </c>
      <c r="H92" s="325" t="s">
        <v>880</v>
      </c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A93" s="230">
        <v>44278</v>
      </c>
      <c r="B93" s="253" t="s">
        <v>1082</v>
      </c>
      <c r="C93" s="254" t="s">
        <v>1083</v>
      </c>
      <c r="D93" s="254" t="s">
        <v>1093</v>
      </c>
      <c r="E93" s="254" t="s">
        <v>542</v>
      </c>
      <c r="F93" s="356">
        <v>562841</v>
      </c>
      <c r="G93" s="253">
        <v>9.9499999999999993</v>
      </c>
      <c r="H93" s="325" t="s">
        <v>880</v>
      </c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A94" s="230">
        <v>44278</v>
      </c>
      <c r="B94" s="253" t="s">
        <v>1084</v>
      </c>
      <c r="C94" s="254" t="s">
        <v>1085</v>
      </c>
      <c r="D94" s="254" t="s">
        <v>1086</v>
      </c>
      <c r="E94" s="254" t="s">
        <v>542</v>
      </c>
      <c r="F94" s="356">
        <v>78400</v>
      </c>
      <c r="G94" s="253">
        <v>90</v>
      </c>
      <c r="H94" s="325" t="s">
        <v>880</v>
      </c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A95" s="230">
        <v>44278</v>
      </c>
      <c r="B95" s="253" t="s">
        <v>1087</v>
      </c>
      <c r="C95" s="254" t="s">
        <v>1088</v>
      </c>
      <c r="D95" s="254" t="s">
        <v>1011</v>
      </c>
      <c r="E95" s="254" t="s">
        <v>542</v>
      </c>
      <c r="F95" s="356">
        <v>153792</v>
      </c>
      <c r="G95" s="253">
        <v>265.02</v>
      </c>
      <c r="H95" s="325" t="s">
        <v>880</v>
      </c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A96" s="230">
        <v>44278</v>
      </c>
      <c r="B96" s="253" t="s">
        <v>1089</v>
      </c>
      <c r="C96" s="254" t="s">
        <v>1090</v>
      </c>
      <c r="D96" s="254" t="s">
        <v>1091</v>
      </c>
      <c r="E96" s="254" t="s">
        <v>542</v>
      </c>
      <c r="F96" s="356">
        <v>1991956</v>
      </c>
      <c r="G96" s="253">
        <v>13.85</v>
      </c>
      <c r="H96" s="325" t="s">
        <v>880</v>
      </c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1:35">
      <c r="A97" s="230">
        <v>44278</v>
      </c>
      <c r="B97" s="253" t="s">
        <v>1191</v>
      </c>
      <c r="C97" s="254" t="s">
        <v>1202</v>
      </c>
      <c r="D97" s="254" t="s">
        <v>1203</v>
      </c>
      <c r="E97" s="254" t="s">
        <v>542</v>
      </c>
      <c r="F97" s="356">
        <v>206415</v>
      </c>
      <c r="G97" s="253">
        <v>65.900000000000006</v>
      </c>
      <c r="H97" s="325" t="s">
        <v>880</v>
      </c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1:35">
      <c r="A98" s="230">
        <v>44278</v>
      </c>
      <c r="B98" s="253" t="s">
        <v>1191</v>
      </c>
      <c r="C98" s="254" t="s">
        <v>1202</v>
      </c>
      <c r="D98" s="254" t="s">
        <v>1030</v>
      </c>
      <c r="E98" s="254" t="s">
        <v>542</v>
      </c>
      <c r="F98" s="356">
        <v>182103</v>
      </c>
      <c r="G98" s="253">
        <v>66.72</v>
      </c>
      <c r="H98" s="325" t="s">
        <v>880</v>
      </c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1:35">
      <c r="A99" s="230">
        <v>44278</v>
      </c>
      <c r="B99" s="253" t="s">
        <v>1204</v>
      </c>
      <c r="C99" s="254" t="s">
        <v>1205</v>
      </c>
      <c r="D99" s="254" t="s">
        <v>1206</v>
      </c>
      <c r="E99" s="254" t="s">
        <v>543</v>
      </c>
      <c r="F99" s="356">
        <v>44698</v>
      </c>
      <c r="G99" s="253">
        <v>954.99</v>
      </c>
      <c r="H99" s="325" t="s">
        <v>880</v>
      </c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1:35">
      <c r="A100" s="230">
        <v>44278</v>
      </c>
      <c r="B100" s="253" t="s">
        <v>1075</v>
      </c>
      <c r="C100" s="254" t="s">
        <v>1076</v>
      </c>
      <c r="D100" s="254" t="s">
        <v>1077</v>
      </c>
      <c r="E100" s="254" t="s">
        <v>543</v>
      </c>
      <c r="F100" s="356">
        <v>320000</v>
      </c>
      <c r="G100" s="253">
        <v>3.45</v>
      </c>
      <c r="H100" s="325" t="s">
        <v>880</v>
      </c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1:35">
      <c r="A101" s="230">
        <v>44278</v>
      </c>
      <c r="B101" s="253" t="s">
        <v>1075</v>
      </c>
      <c r="C101" s="254" t="s">
        <v>1076</v>
      </c>
      <c r="D101" s="254" t="s">
        <v>1078</v>
      </c>
      <c r="E101" s="254" t="s">
        <v>543</v>
      </c>
      <c r="F101" s="356">
        <v>410823</v>
      </c>
      <c r="G101" s="253">
        <v>3.52</v>
      </c>
      <c r="H101" s="325" t="s">
        <v>880</v>
      </c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1:35">
      <c r="A102" s="230">
        <v>44278</v>
      </c>
      <c r="B102" s="253" t="s">
        <v>1066</v>
      </c>
      <c r="C102" s="254" t="s">
        <v>1092</v>
      </c>
      <c r="D102" s="254" t="s">
        <v>1067</v>
      </c>
      <c r="E102" s="254" t="s">
        <v>543</v>
      </c>
      <c r="F102" s="356">
        <v>606439</v>
      </c>
      <c r="G102" s="253">
        <v>20.25</v>
      </c>
      <c r="H102" s="325" t="s">
        <v>880</v>
      </c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1:35">
      <c r="A103" s="230">
        <v>44278</v>
      </c>
      <c r="B103" s="253" t="s">
        <v>1207</v>
      </c>
      <c r="C103" s="254" t="s">
        <v>1208</v>
      </c>
      <c r="D103" s="254" t="s">
        <v>1209</v>
      </c>
      <c r="E103" s="254" t="s">
        <v>543</v>
      </c>
      <c r="F103" s="356">
        <v>104100</v>
      </c>
      <c r="G103" s="253">
        <v>56.75</v>
      </c>
      <c r="H103" s="325" t="s">
        <v>880</v>
      </c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1:35">
      <c r="A104" s="230">
        <v>44278</v>
      </c>
      <c r="B104" s="253" t="s">
        <v>1210</v>
      </c>
      <c r="C104" s="254" t="s">
        <v>1211</v>
      </c>
      <c r="D104" s="254" t="s">
        <v>1212</v>
      </c>
      <c r="E104" s="254" t="s">
        <v>543</v>
      </c>
      <c r="F104" s="356">
        <v>255000</v>
      </c>
      <c r="G104" s="253">
        <v>217.09</v>
      </c>
      <c r="H104" s="325" t="s">
        <v>880</v>
      </c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1:35">
      <c r="A105" s="230">
        <v>44278</v>
      </c>
      <c r="B105" s="253" t="s">
        <v>1198</v>
      </c>
      <c r="C105" s="254" t="s">
        <v>1199</v>
      </c>
      <c r="D105" s="254" t="s">
        <v>1213</v>
      </c>
      <c r="E105" s="254" t="s">
        <v>543</v>
      </c>
      <c r="F105" s="356">
        <v>198000</v>
      </c>
      <c r="G105" s="253">
        <v>101</v>
      </c>
      <c r="H105" s="325" t="s">
        <v>880</v>
      </c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1:35">
      <c r="A106" s="230">
        <v>44278</v>
      </c>
      <c r="B106" s="253" t="s">
        <v>1198</v>
      </c>
      <c r="C106" s="254" t="s">
        <v>1199</v>
      </c>
      <c r="D106" s="254" t="s">
        <v>1011</v>
      </c>
      <c r="E106" s="254" t="s">
        <v>543</v>
      </c>
      <c r="F106" s="356">
        <v>87000</v>
      </c>
      <c r="G106" s="253">
        <v>101.24</v>
      </c>
      <c r="H106" s="325" t="s">
        <v>880</v>
      </c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1:35">
      <c r="A107" s="230">
        <v>44278</v>
      </c>
      <c r="B107" s="253" t="s">
        <v>1079</v>
      </c>
      <c r="C107" s="254" t="s">
        <v>1080</v>
      </c>
      <c r="D107" s="254" t="s">
        <v>1081</v>
      </c>
      <c r="E107" s="254" t="s">
        <v>543</v>
      </c>
      <c r="F107" s="356">
        <v>239486</v>
      </c>
      <c r="G107" s="253">
        <v>32.9</v>
      </c>
      <c r="H107" s="325" t="s">
        <v>880</v>
      </c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1:35">
      <c r="A108" s="230">
        <v>44278</v>
      </c>
      <c r="B108" s="253" t="s">
        <v>1214</v>
      </c>
      <c r="C108" s="254" t="s">
        <v>1215</v>
      </c>
      <c r="D108" s="254" t="s">
        <v>1216</v>
      </c>
      <c r="E108" s="254" t="s">
        <v>543</v>
      </c>
      <c r="F108" s="356">
        <v>859494</v>
      </c>
      <c r="G108" s="253">
        <v>405.17</v>
      </c>
      <c r="H108" s="325" t="s">
        <v>880</v>
      </c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1:35">
      <c r="A109" s="230">
        <v>44278</v>
      </c>
      <c r="B109" s="253" t="s">
        <v>1082</v>
      </c>
      <c r="C109" s="254" t="s">
        <v>1083</v>
      </c>
      <c r="D109" s="254" t="s">
        <v>1093</v>
      </c>
      <c r="E109" s="254" t="s">
        <v>543</v>
      </c>
      <c r="F109" s="356">
        <v>284394</v>
      </c>
      <c r="G109" s="253">
        <v>9.9700000000000006</v>
      </c>
      <c r="H109" s="325" t="s">
        <v>880</v>
      </c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1:35">
      <c r="A110" s="230">
        <v>44278</v>
      </c>
      <c r="B110" s="253" t="s">
        <v>1084</v>
      </c>
      <c r="C110" s="254" t="s">
        <v>1085</v>
      </c>
      <c r="D110" s="254" t="s">
        <v>1096</v>
      </c>
      <c r="E110" s="254" t="s">
        <v>543</v>
      </c>
      <c r="F110" s="356">
        <v>76800</v>
      </c>
      <c r="G110" s="253">
        <v>90</v>
      </c>
      <c r="H110" s="325" t="s">
        <v>880</v>
      </c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1:35">
      <c r="A111" s="230">
        <v>44278</v>
      </c>
      <c r="B111" s="253" t="s">
        <v>1087</v>
      </c>
      <c r="C111" s="254" t="s">
        <v>1088</v>
      </c>
      <c r="D111" s="254" t="s">
        <v>1011</v>
      </c>
      <c r="E111" s="254" t="s">
        <v>543</v>
      </c>
      <c r="F111" s="356">
        <v>154086</v>
      </c>
      <c r="G111" s="253">
        <v>265.39</v>
      </c>
      <c r="H111" s="325" t="s">
        <v>880</v>
      </c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1:35">
      <c r="A112" s="230">
        <v>44278</v>
      </c>
      <c r="B112" s="253" t="s">
        <v>1089</v>
      </c>
      <c r="C112" s="254" t="s">
        <v>1090</v>
      </c>
      <c r="D112" s="254" t="s">
        <v>1097</v>
      </c>
      <c r="E112" s="254" t="s">
        <v>543</v>
      </c>
      <c r="F112" s="356">
        <v>2000000</v>
      </c>
      <c r="G112" s="253">
        <v>13.85</v>
      </c>
      <c r="H112" s="325" t="s">
        <v>880</v>
      </c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1:35">
      <c r="A113" s="230">
        <v>44278</v>
      </c>
      <c r="B113" s="253" t="s">
        <v>1191</v>
      </c>
      <c r="C113" s="254" t="s">
        <v>1202</v>
      </c>
      <c r="D113" s="254" t="s">
        <v>1030</v>
      </c>
      <c r="E113" s="254" t="s">
        <v>543</v>
      </c>
      <c r="F113" s="356">
        <v>217983</v>
      </c>
      <c r="G113" s="253">
        <v>65.92</v>
      </c>
      <c r="H113" s="325" t="s">
        <v>880</v>
      </c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1:35">
      <c r="A114" s="230">
        <v>44278</v>
      </c>
      <c r="B114" s="253" t="s">
        <v>1191</v>
      </c>
      <c r="C114" s="254" t="s">
        <v>1202</v>
      </c>
      <c r="D114" s="254" t="s">
        <v>1203</v>
      </c>
      <c r="E114" s="254" t="s">
        <v>543</v>
      </c>
      <c r="F114" s="356">
        <v>204815</v>
      </c>
      <c r="G114" s="253">
        <v>66.05</v>
      </c>
      <c r="H114" s="325" t="s">
        <v>880</v>
      </c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1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1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1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1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1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1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1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1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1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1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1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1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1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1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325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325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325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325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325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325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325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325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325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325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325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325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325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325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325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89"/>
  <sheetViews>
    <sheetView zoomScale="68" zoomScaleNormal="85" workbookViewId="0">
      <selection activeCell="M14" sqref="M14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868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44279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19" t="s">
        <v>552</v>
      </c>
      <c r="L9" s="60" t="s">
        <v>820</v>
      </c>
      <c r="M9" s="60" t="s">
        <v>819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513" customFormat="1" ht="14.25">
      <c r="A10" s="485">
        <v>1</v>
      </c>
      <c r="B10" s="486">
        <v>44229</v>
      </c>
      <c r="C10" s="487"/>
      <c r="D10" s="446" t="s">
        <v>114</v>
      </c>
      <c r="E10" s="488" t="s">
        <v>557</v>
      </c>
      <c r="F10" s="444">
        <v>2240</v>
      </c>
      <c r="G10" s="489">
        <v>2090</v>
      </c>
      <c r="H10" s="444">
        <v>2370</v>
      </c>
      <c r="I10" s="490" t="s">
        <v>838</v>
      </c>
      <c r="J10" s="445" t="s">
        <v>1217</v>
      </c>
      <c r="K10" s="445">
        <f t="shared" ref="K10" si="0">H10-F10</f>
        <v>130</v>
      </c>
      <c r="L10" s="520">
        <f t="shared" ref="L10" si="1">(F10*-0.8)/100</f>
        <v>-17.920000000000002</v>
      </c>
      <c r="M10" s="442">
        <f>(K10+L10)/F10</f>
        <v>5.0035714285714288E-2</v>
      </c>
      <c r="N10" s="445" t="s">
        <v>556</v>
      </c>
      <c r="O10" s="443">
        <v>44278</v>
      </c>
      <c r="P10" s="456"/>
      <c r="Q10" s="4"/>
      <c r="R10" s="457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37" customFormat="1" ht="14.25">
      <c r="A11" s="493">
        <v>2</v>
      </c>
      <c r="B11" s="494">
        <v>44236</v>
      </c>
      <c r="C11" s="495"/>
      <c r="D11" s="521" t="s">
        <v>267</v>
      </c>
      <c r="E11" s="497" t="s">
        <v>557</v>
      </c>
      <c r="F11" s="499">
        <v>2205</v>
      </c>
      <c r="G11" s="499">
        <v>2070</v>
      </c>
      <c r="H11" s="499">
        <v>2305</v>
      </c>
      <c r="I11" s="500" t="s">
        <v>840</v>
      </c>
      <c r="J11" s="522" t="s">
        <v>870</v>
      </c>
      <c r="K11" s="522">
        <f t="shared" ref="K11" si="2">H11-F11</f>
        <v>100</v>
      </c>
      <c r="L11" s="523">
        <f t="shared" ref="L11" si="3">(F11*-0.8)/100</f>
        <v>-17.64</v>
      </c>
      <c r="M11" s="503">
        <f>(K11+L11)/F11</f>
        <v>3.7351473922902494E-2</v>
      </c>
      <c r="N11" s="522" t="s">
        <v>556</v>
      </c>
      <c r="O11" s="505">
        <v>44257</v>
      </c>
      <c r="P11" s="456"/>
      <c r="Q11" s="4"/>
      <c r="R11" s="457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38" s="513" customFormat="1" ht="14.25">
      <c r="A12" s="493">
        <v>3</v>
      </c>
      <c r="B12" s="494">
        <v>44253</v>
      </c>
      <c r="C12" s="495"/>
      <c r="D12" s="521" t="s">
        <v>125</v>
      </c>
      <c r="E12" s="497" t="s">
        <v>557</v>
      </c>
      <c r="F12" s="499">
        <v>98.5</v>
      </c>
      <c r="G12" s="499">
        <v>91.5</v>
      </c>
      <c r="H12" s="499">
        <v>103</v>
      </c>
      <c r="I12" s="500" t="s">
        <v>852</v>
      </c>
      <c r="J12" s="522" t="s">
        <v>889</v>
      </c>
      <c r="K12" s="522">
        <f t="shared" ref="K12" si="4">H12-F12</f>
        <v>4.5</v>
      </c>
      <c r="L12" s="523">
        <f t="shared" ref="L12" si="5">(F12*-0.8)/100</f>
        <v>-0.78800000000000014</v>
      </c>
      <c r="M12" s="503">
        <f>(K12+L12)/F12</f>
        <v>3.7685279187817257E-2</v>
      </c>
      <c r="N12" s="522" t="s">
        <v>556</v>
      </c>
      <c r="O12" s="505">
        <v>44257</v>
      </c>
      <c r="P12" s="456"/>
      <c r="Q12" s="4"/>
      <c r="R12" s="457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13" customFormat="1" ht="14.25">
      <c r="A13" s="485">
        <v>4</v>
      </c>
      <c r="B13" s="486">
        <v>44253</v>
      </c>
      <c r="C13" s="487"/>
      <c r="D13" s="446" t="s">
        <v>744</v>
      </c>
      <c r="E13" s="488" t="s">
        <v>557</v>
      </c>
      <c r="F13" s="444">
        <v>4110</v>
      </c>
      <c r="G13" s="489">
        <v>3800</v>
      </c>
      <c r="H13" s="444">
        <v>4415</v>
      </c>
      <c r="I13" s="490" t="s">
        <v>853</v>
      </c>
      <c r="J13" s="445" t="s">
        <v>867</v>
      </c>
      <c r="K13" s="445">
        <f t="shared" ref="K13:K14" si="6">H13-F13</f>
        <v>305</v>
      </c>
      <c r="L13" s="520">
        <f t="shared" ref="L13" si="7">(F13*-0.8)/100</f>
        <v>-32.880000000000003</v>
      </c>
      <c r="M13" s="442">
        <f>(K13+L13)/F13</f>
        <v>6.6209245742092457E-2</v>
      </c>
      <c r="N13" s="445" t="s">
        <v>556</v>
      </c>
      <c r="O13" s="443">
        <v>44256</v>
      </c>
      <c r="P13" s="456"/>
      <c r="Q13" s="4"/>
      <c r="R13" s="457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13" customFormat="1" ht="14.25">
      <c r="A14" s="485">
        <v>5</v>
      </c>
      <c r="B14" s="486">
        <v>44259</v>
      </c>
      <c r="C14" s="487"/>
      <c r="D14" s="446" t="s">
        <v>783</v>
      </c>
      <c r="E14" s="488" t="s">
        <v>557</v>
      </c>
      <c r="F14" s="444">
        <v>230.5</v>
      </c>
      <c r="G14" s="489">
        <v>218</v>
      </c>
      <c r="H14" s="444">
        <v>255</v>
      </c>
      <c r="I14" s="490" t="s">
        <v>893</v>
      </c>
      <c r="J14" s="445" t="s">
        <v>902</v>
      </c>
      <c r="K14" s="445">
        <f t="shared" si="6"/>
        <v>24.5</v>
      </c>
      <c r="L14" s="520">
        <f>(F14*-0.8)/100</f>
        <v>-1.8440000000000001</v>
      </c>
      <c r="M14" s="442">
        <f>(K14+L14)/F14</f>
        <v>9.8290672451193051E-2</v>
      </c>
      <c r="N14" s="445" t="s">
        <v>556</v>
      </c>
      <c r="O14" s="443">
        <v>44260</v>
      </c>
      <c r="P14" s="456"/>
      <c r="Q14" s="4"/>
      <c r="R14" s="457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13" customFormat="1" ht="14.25">
      <c r="A15" s="358">
        <v>6</v>
      </c>
      <c r="B15" s="373">
        <v>44259</v>
      </c>
      <c r="C15" s="374"/>
      <c r="D15" s="412" t="s">
        <v>242</v>
      </c>
      <c r="E15" s="378" t="s">
        <v>557</v>
      </c>
      <c r="F15" s="383" t="s">
        <v>894</v>
      </c>
      <c r="G15" s="383">
        <v>460</v>
      </c>
      <c r="H15" s="378"/>
      <c r="I15" s="375">
        <v>550</v>
      </c>
      <c r="J15" s="380" t="s">
        <v>558</v>
      </c>
      <c r="K15" s="380"/>
      <c r="L15" s="388"/>
      <c r="M15" s="351"/>
      <c r="N15" s="361"/>
      <c r="O15" s="357"/>
      <c r="P15" s="456"/>
      <c r="Q15" s="4"/>
      <c r="R15" s="457" t="s">
        <v>792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513" customFormat="1" ht="14.25">
      <c r="A16" s="358">
        <v>7</v>
      </c>
      <c r="B16" s="373">
        <v>44264</v>
      </c>
      <c r="C16" s="374"/>
      <c r="D16" s="412" t="s">
        <v>298</v>
      </c>
      <c r="E16" s="378" t="s">
        <v>557</v>
      </c>
      <c r="F16" s="383" t="s">
        <v>931</v>
      </c>
      <c r="G16" s="383">
        <v>134.5</v>
      </c>
      <c r="H16" s="378"/>
      <c r="I16" s="375" t="s">
        <v>932</v>
      </c>
      <c r="J16" s="380" t="s">
        <v>558</v>
      </c>
      <c r="K16" s="380"/>
      <c r="L16" s="388"/>
      <c r="M16" s="351"/>
      <c r="N16" s="361"/>
      <c r="O16" s="357"/>
      <c r="P16" s="456"/>
      <c r="Q16" s="4"/>
      <c r="R16" s="457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513" customFormat="1" ht="14.25">
      <c r="A17" s="493">
        <v>8</v>
      </c>
      <c r="B17" s="494">
        <v>44273</v>
      </c>
      <c r="C17" s="495"/>
      <c r="D17" s="521" t="s">
        <v>772</v>
      </c>
      <c r="E17" s="497" t="s">
        <v>557</v>
      </c>
      <c r="F17" s="499">
        <v>1785</v>
      </c>
      <c r="G17" s="499">
        <v>1670</v>
      </c>
      <c r="H17" s="499">
        <v>1872.5</v>
      </c>
      <c r="I17" s="500">
        <v>2000</v>
      </c>
      <c r="J17" s="522" t="s">
        <v>1023</v>
      </c>
      <c r="K17" s="522">
        <f t="shared" ref="K17" si="8">H17-F17</f>
        <v>87.5</v>
      </c>
      <c r="L17" s="523">
        <f t="shared" ref="L17" si="9">(F17*-0.8)/100</f>
        <v>-14.28</v>
      </c>
      <c r="M17" s="503">
        <f>(K17+L17)/F17</f>
        <v>4.1019607843137254E-2</v>
      </c>
      <c r="N17" s="522" t="s">
        <v>556</v>
      </c>
      <c r="O17" s="505">
        <v>44274</v>
      </c>
      <c r="P17" s="456"/>
      <c r="Q17" s="4"/>
      <c r="R17" s="457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513" customFormat="1" ht="14.25">
      <c r="A18" s="485">
        <v>9</v>
      </c>
      <c r="B18" s="486">
        <v>44274</v>
      </c>
      <c r="C18" s="487"/>
      <c r="D18" s="446" t="s">
        <v>490</v>
      </c>
      <c r="E18" s="488" t="s">
        <v>557</v>
      </c>
      <c r="F18" s="444">
        <v>510</v>
      </c>
      <c r="G18" s="489">
        <v>477</v>
      </c>
      <c r="H18" s="444">
        <v>546</v>
      </c>
      <c r="I18" s="490" t="s">
        <v>1017</v>
      </c>
      <c r="J18" s="445" t="s">
        <v>1100</v>
      </c>
      <c r="K18" s="445">
        <f t="shared" ref="K18" si="10">H18-F18</f>
        <v>36</v>
      </c>
      <c r="L18" s="520">
        <f t="shared" ref="L18" si="11">(F18*-0.8)/100</f>
        <v>-4.08</v>
      </c>
      <c r="M18" s="442">
        <f>(K18+L18)/F18</f>
        <v>6.2588235294117653E-2</v>
      </c>
      <c r="N18" s="445" t="s">
        <v>556</v>
      </c>
      <c r="O18" s="443">
        <v>44278</v>
      </c>
      <c r="P18" s="456"/>
      <c r="Q18" s="4"/>
      <c r="R18" s="457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513" customFormat="1" ht="14.25">
      <c r="A19" s="485">
        <v>10</v>
      </c>
      <c r="B19" s="486">
        <v>44274</v>
      </c>
      <c r="C19" s="487"/>
      <c r="D19" s="446" t="s">
        <v>103</v>
      </c>
      <c r="E19" s="488" t="s">
        <v>557</v>
      </c>
      <c r="F19" s="444">
        <v>655</v>
      </c>
      <c r="G19" s="489">
        <v>615</v>
      </c>
      <c r="H19" s="444">
        <v>699</v>
      </c>
      <c r="I19" s="490" t="s">
        <v>1018</v>
      </c>
      <c r="J19" s="445" t="s">
        <v>1099</v>
      </c>
      <c r="K19" s="445">
        <f t="shared" ref="K19" si="12">H19-F19</f>
        <v>44</v>
      </c>
      <c r="L19" s="520">
        <f t="shared" ref="L19" si="13">(F19*-0.8)/100</f>
        <v>-5.24</v>
      </c>
      <c r="M19" s="442">
        <f>(K19+L19)/F19</f>
        <v>5.9175572519083966E-2</v>
      </c>
      <c r="N19" s="445" t="s">
        <v>556</v>
      </c>
      <c r="O19" s="443">
        <v>44278</v>
      </c>
      <c r="P19" s="456"/>
      <c r="Q19" s="4"/>
      <c r="R19" s="457" t="s">
        <v>792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513" customFormat="1" ht="14.25">
      <c r="A20" s="358">
        <v>11</v>
      </c>
      <c r="B20" s="418">
        <v>44274</v>
      </c>
      <c r="C20" s="374"/>
      <c r="D20" s="412" t="s">
        <v>248</v>
      </c>
      <c r="E20" s="378" t="s">
        <v>557</v>
      </c>
      <c r="F20" s="387" t="s">
        <v>1019</v>
      </c>
      <c r="G20" s="383">
        <v>2650</v>
      </c>
      <c r="H20" s="378"/>
      <c r="I20" s="375" t="s">
        <v>1020</v>
      </c>
      <c r="J20" s="380" t="s">
        <v>558</v>
      </c>
      <c r="K20" s="380"/>
      <c r="L20" s="388"/>
      <c r="M20" s="351"/>
      <c r="N20" s="361"/>
      <c r="O20" s="357"/>
      <c r="P20" s="456"/>
      <c r="Q20" s="4"/>
      <c r="R20" s="457" t="s">
        <v>792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513" customFormat="1" ht="14.25">
      <c r="A21" s="358">
        <v>12</v>
      </c>
      <c r="B21" s="418">
        <v>44274</v>
      </c>
      <c r="C21" s="374"/>
      <c r="D21" s="412" t="s">
        <v>172</v>
      </c>
      <c r="E21" s="378" t="s">
        <v>557</v>
      </c>
      <c r="F21" s="387" t="s">
        <v>1021</v>
      </c>
      <c r="G21" s="383">
        <v>4950</v>
      </c>
      <c r="H21" s="378"/>
      <c r="I21" s="375" t="s">
        <v>1022</v>
      </c>
      <c r="J21" s="380" t="s">
        <v>558</v>
      </c>
      <c r="K21" s="380"/>
      <c r="L21" s="388"/>
      <c r="M21" s="351"/>
      <c r="N21" s="361"/>
      <c r="O21" s="357"/>
      <c r="P21" s="456"/>
      <c r="Q21" s="4"/>
      <c r="R21" s="457" t="s">
        <v>792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513" customFormat="1" ht="14.25">
      <c r="A22" s="358">
        <v>13</v>
      </c>
      <c r="B22" s="373">
        <v>44277</v>
      </c>
      <c r="C22" s="374"/>
      <c r="D22" s="412" t="s">
        <v>1033</v>
      </c>
      <c r="E22" s="378" t="s">
        <v>557</v>
      </c>
      <c r="F22" s="383" t="s">
        <v>1034</v>
      </c>
      <c r="G22" s="383">
        <v>2170</v>
      </c>
      <c r="H22" s="378"/>
      <c r="I22" s="375" t="s">
        <v>1035</v>
      </c>
      <c r="J22" s="380" t="s">
        <v>558</v>
      </c>
      <c r="K22" s="380"/>
      <c r="L22" s="388"/>
      <c r="M22" s="351"/>
      <c r="N22" s="361"/>
      <c r="O22" s="357"/>
      <c r="P22" s="456"/>
      <c r="Q22" s="4"/>
      <c r="R22" s="457" t="s">
        <v>559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513" customFormat="1" ht="14.25">
      <c r="A23" s="358">
        <v>14</v>
      </c>
      <c r="B23" s="373">
        <v>44277</v>
      </c>
      <c r="C23" s="374"/>
      <c r="D23" s="412" t="s">
        <v>1044</v>
      </c>
      <c r="E23" s="378" t="s">
        <v>557</v>
      </c>
      <c r="F23" s="383" t="s">
        <v>1098</v>
      </c>
      <c r="G23" s="383">
        <v>1940</v>
      </c>
      <c r="H23" s="378"/>
      <c r="I23" s="375" t="s">
        <v>1045</v>
      </c>
      <c r="J23" s="380" t="s">
        <v>558</v>
      </c>
      <c r="K23" s="380"/>
      <c r="L23" s="388"/>
      <c r="M23" s="351"/>
      <c r="N23" s="361"/>
      <c r="O23" s="357"/>
      <c r="P23" s="456"/>
      <c r="Q23" s="4"/>
      <c r="R23" s="457" t="s">
        <v>559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513" customFormat="1" ht="14.25">
      <c r="A24" s="358">
        <v>14</v>
      </c>
      <c r="B24" s="373">
        <v>44277</v>
      </c>
      <c r="C24" s="374"/>
      <c r="D24" s="412" t="s">
        <v>1046</v>
      </c>
      <c r="E24" s="378" t="s">
        <v>557</v>
      </c>
      <c r="F24" s="383" t="s">
        <v>1047</v>
      </c>
      <c r="G24" s="383">
        <v>478</v>
      </c>
      <c r="H24" s="378"/>
      <c r="I24" s="375" t="s">
        <v>1048</v>
      </c>
      <c r="J24" s="380" t="s">
        <v>558</v>
      </c>
      <c r="K24" s="380"/>
      <c r="L24" s="388"/>
      <c r="M24" s="351"/>
      <c r="N24" s="361"/>
      <c r="O24" s="357"/>
      <c r="P24" s="456"/>
      <c r="Q24" s="4"/>
      <c r="R24" s="457" t="s">
        <v>559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513" customFormat="1" ht="14.25">
      <c r="A25" s="358"/>
      <c r="B25" s="373"/>
      <c r="C25" s="374"/>
      <c r="D25" s="412"/>
      <c r="E25" s="378"/>
      <c r="F25" s="383"/>
      <c r="G25" s="383"/>
      <c r="H25" s="378"/>
      <c r="I25" s="375"/>
      <c r="J25" s="380"/>
      <c r="K25" s="380"/>
      <c r="L25" s="388"/>
      <c r="M25" s="351"/>
      <c r="N25" s="361"/>
      <c r="O25" s="357"/>
      <c r="P25" s="456"/>
      <c r="Q25" s="4"/>
      <c r="R25" s="457"/>
      <c r="S25" s="4"/>
      <c r="T25" s="4"/>
      <c r="U25" s="4"/>
      <c r="V25" s="4"/>
      <c r="W25" s="4"/>
      <c r="X25" s="4"/>
      <c r="Y25" s="4"/>
      <c r="Z25" s="4"/>
      <c r="AA25" s="4"/>
      <c r="AB25" s="4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s="513" customFormat="1" ht="14.25">
      <c r="A26" s="358"/>
      <c r="B26" s="373"/>
      <c r="C26" s="374"/>
      <c r="D26" s="412"/>
      <c r="E26" s="378"/>
      <c r="F26" s="383"/>
      <c r="G26" s="383"/>
      <c r="H26" s="378"/>
      <c r="I26" s="375"/>
      <c r="J26" s="380"/>
      <c r="K26" s="380"/>
      <c r="L26" s="388"/>
      <c r="M26" s="351"/>
      <c r="N26" s="361"/>
      <c r="O26" s="357"/>
      <c r="P26" s="456"/>
      <c r="Q26" s="4"/>
      <c r="R26" s="457"/>
      <c r="S26" s="4"/>
      <c r="T26" s="4"/>
      <c r="U26" s="4"/>
      <c r="V26" s="4"/>
      <c r="W26" s="4"/>
      <c r="X26" s="4"/>
      <c r="Y26" s="4"/>
      <c r="Z26" s="4"/>
      <c r="AA26" s="4"/>
      <c r="AB26" s="4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s="513" customFormat="1" ht="14.25">
      <c r="A27" s="358"/>
      <c r="B27" s="373"/>
      <c r="C27" s="374"/>
      <c r="D27" s="412"/>
      <c r="E27" s="378"/>
      <c r="F27" s="383"/>
      <c r="G27" s="383"/>
      <c r="H27" s="378"/>
      <c r="I27" s="375"/>
      <c r="J27" s="380"/>
      <c r="K27" s="380"/>
      <c r="L27" s="388"/>
      <c r="M27" s="351"/>
      <c r="N27" s="361"/>
      <c r="O27" s="357"/>
      <c r="P27" s="456"/>
      <c r="Q27" s="4"/>
      <c r="R27" s="457"/>
      <c r="S27" s="4"/>
      <c r="T27" s="4"/>
      <c r="U27" s="4"/>
      <c r="V27" s="4"/>
      <c r="W27" s="4"/>
      <c r="X27" s="4"/>
      <c r="Y27" s="4"/>
      <c r="Z27" s="4"/>
      <c r="AA27" s="4"/>
      <c r="AB27" s="4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s="513" customFormat="1" ht="14.25">
      <c r="A28" s="358"/>
      <c r="B28" s="373"/>
      <c r="C28" s="374"/>
      <c r="D28" s="412"/>
      <c r="E28" s="378"/>
      <c r="F28" s="383"/>
      <c r="G28" s="383"/>
      <c r="H28" s="378"/>
      <c r="I28" s="375"/>
      <c r="J28" s="380"/>
      <c r="K28" s="380"/>
      <c r="L28" s="388"/>
      <c r="M28" s="351"/>
      <c r="N28" s="361"/>
      <c r="O28" s="357"/>
      <c r="P28" s="456"/>
      <c r="Q28" s="4"/>
      <c r="R28" s="457"/>
      <c r="S28" s="4"/>
      <c r="T28" s="4"/>
      <c r="U28" s="4"/>
      <c r="V28" s="4"/>
      <c r="W28" s="4"/>
      <c r="X28" s="4"/>
      <c r="Y28" s="4"/>
      <c r="Z28" s="4"/>
      <c r="AA28" s="4"/>
      <c r="AB28" s="4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s="513" customFormat="1" ht="14.25">
      <c r="A29" s="358"/>
      <c r="B29" s="373"/>
      <c r="C29" s="374"/>
      <c r="D29" s="412"/>
      <c r="E29" s="378"/>
      <c r="F29" s="383"/>
      <c r="G29" s="383"/>
      <c r="H29" s="378"/>
      <c r="I29" s="375"/>
      <c r="J29" s="380"/>
      <c r="K29" s="380"/>
      <c r="L29" s="388"/>
      <c r="M29" s="351"/>
      <c r="N29" s="361"/>
      <c r="O29" s="357"/>
      <c r="P29" s="456"/>
      <c r="Q29" s="4"/>
      <c r="R29" s="457"/>
      <c r="S29" s="4"/>
      <c r="T29" s="4"/>
      <c r="U29" s="4"/>
      <c r="V29" s="4"/>
      <c r="W29" s="4"/>
      <c r="X29" s="4"/>
      <c r="Y29" s="4"/>
      <c r="Z29" s="4"/>
      <c r="AA29" s="4"/>
      <c r="AB29" s="4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s="2" customFormat="1" ht="14.25">
      <c r="A30" s="358"/>
      <c r="B30" s="373"/>
      <c r="C30" s="374"/>
      <c r="D30" s="385"/>
      <c r="E30" s="378"/>
      <c r="F30" s="378"/>
      <c r="G30" s="383"/>
      <c r="H30" s="378"/>
      <c r="I30" s="375"/>
      <c r="J30" s="380"/>
      <c r="K30" s="380"/>
      <c r="L30" s="388"/>
      <c r="M30" s="351"/>
      <c r="N30" s="361"/>
      <c r="O30" s="357"/>
      <c r="P30" s="456"/>
      <c r="Q30" s="4"/>
      <c r="R30" s="457"/>
      <c r="S30" s="4"/>
      <c r="T30" s="4"/>
      <c r="U30" s="4"/>
      <c r="V30" s="4"/>
      <c r="W30" s="4"/>
      <c r="X30" s="4"/>
      <c r="Y30" s="4"/>
      <c r="Z30" s="4"/>
      <c r="AA30" s="4"/>
      <c r="AB30" s="4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s="2" customFormat="1" ht="14.25">
      <c r="A31" s="433"/>
      <c r="B31" s="434"/>
      <c r="C31" s="435"/>
      <c r="D31" s="436"/>
      <c r="E31" s="437"/>
      <c r="F31" s="437"/>
      <c r="G31" s="400"/>
      <c r="H31" s="437"/>
      <c r="I31" s="438"/>
      <c r="J31" s="401"/>
      <c r="K31" s="401"/>
      <c r="L31" s="439"/>
      <c r="M31" s="76"/>
      <c r="N31" s="440"/>
      <c r="O31" s="441"/>
      <c r="P31" s="381"/>
      <c r="Q31" s="61"/>
      <c r="R31" s="321"/>
      <c r="S31" s="61"/>
      <c r="T31" s="61"/>
      <c r="U31" s="61"/>
      <c r="V31" s="61"/>
      <c r="W31" s="61"/>
      <c r="X31" s="61"/>
      <c r="Y31" s="61"/>
      <c r="Z31" s="61"/>
      <c r="AA31" s="61"/>
      <c r="AB31" s="61"/>
    </row>
    <row r="32" spans="1:38" s="2" customFormat="1" ht="14.25">
      <c r="A32" s="433"/>
      <c r="B32" s="434"/>
      <c r="C32" s="435"/>
      <c r="D32" s="436"/>
      <c r="E32" s="437"/>
      <c r="F32" s="437"/>
      <c r="G32" s="400"/>
      <c r="H32" s="437"/>
      <c r="I32" s="438"/>
      <c r="J32" s="401"/>
      <c r="K32" s="401"/>
      <c r="L32" s="439"/>
      <c r="M32" s="76"/>
      <c r="N32" s="440"/>
      <c r="O32" s="441"/>
      <c r="P32" s="381"/>
      <c r="Q32" s="61"/>
      <c r="R32" s="32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1:38" s="2" customFormat="1" ht="12" customHeight="1">
      <c r="A33" s="20" t="s">
        <v>560</v>
      </c>
      <c r="B33" s="21"/>
      <c r="C33" s="22"/>
      <c r="D33" s="23"/>
      <c r="E33" s="24"/>
      <c r="F33" s="25"/>
      <c r="G33" s="25"/>
      <c r="H33" s="25"/>
      <c r="I33" s="25"/>
      <c r="J33" s="62"/>
      <c r="K33" s="25"/>
      <c r="L33" s="389"/>
      <c r="M33" s="35"/>
      <c r="N33" s="62"/>
      <c r="O33" s="63"/>
      <c r="P33" s="5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s="2" customFormat="1" ht="12" customHeight="1">
      <c r="A34" s="26" t="s">
        <v>561</v>
      </c>
      <c r="B34" s="20"/>
      <c r="C34" s="20"/>
      <c r="D34" s="20"/>
      <c r="F34" s="27" t="s">
        <v>562</v>
      </c>
      <c r="G34" s="14"/>
      <c r="H34" s="28"/>
      <c r="I34" s="33"/>
      <c r="J34" s="64"/>
      <c r="K34" s="65"/>
      <c r="L34" s="390"/>
      <c r="M34" s="66"/>
      <c r="N34" s="13"/>
      <c r="O34" s="67"/>
      <c r="P34" s="5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s="2" customFormat="1" ht="12" customHeight="1">
      <c r="A35" s="20" t="s">
        <v>563</v>
      </c>
      <c r="B35" s="20"/>
      <c r="C35" s="20"/>
      <c r="D35" s="20"/>
      <c r="E35" s="29"/>
      <c r="F35" s="27" t="s">
        <v>564</v>
      </c>
      <c r="G35" s="14"/>
      <c r="H35" s="28"/>
      <c r="I35" s="33"/>
      <c r="J35" s="64"/>
      <c r="K35" s="65"/>
      <c r="L35" s="390"/>
      <c r="M35" s="66"/>
      <c r="N35" s="13"/>
      <c r="O35" s="67"/>
      <c r="P35" s="5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s="2" customFormat="1" ht="12" customHeight="1">
      <c r="A36" s="20"/>
      <c r="B36" s="20"/>
      <c r="C36" s="20"/>
      <c r="D36" s="20"/>
      <c r="E36" s="29"/>
      <c r="F36" s="14"/>
      <c r="G36" s="14"/>
      <c r="H36" s="28"/>
      <c r="I36" s="33"/>
      <c r="J36" s="68"/>
      <c r="K36" s="65"/>
      <c r="L36" s="390"/>
      <c r="M36" s="14"/>
      <c r="N36" s="69"/>
      <c r="O36" s="54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 ht="15">
      <c r="A37" s="8"/>
      <c r="B37" s="30" t="s">
        <v>565</v>
      </c>
      <c r="C37" s="30"/>
      <c r="D37" s="30"/>
      <c r="E37" s="30"/>
      <c r="F37" s="31"/>
      <c r="G37" s="29"/>
      <c r="H37" s="29"/>
      <c r="I37" s="70"/>
      <c r="J37" s="71"/>
      <c r="K37" s="72"/>
      <c r="L37" s="391"/>
      <c r="M37" s="9"/>
      <c r="N37" s="8"/>
      <c r="O37" s="50"/>
      <c r="P37" s="4"/>
      <c r="R37" s="79"/>
      <c r="S37" s="13"/>
      <c r="T37" s="13"/>
      <c r="U37" s="13"/>
      <c r="V37" s="13"/>
      <c r="W37" s="13"/>
      <c r="X37" s="13"/>
      <c r="Y37" s="13"/>
      <c r="Z37" s="13"/>
    </row>
    <row r="38" spans="1:38" s="3" customFormat="1" ht="38.25">
      <c r="A38" s="17" t="s">
        <v>16</v>
      </c>
      <c r="B38" s="18" t="s">
        <v>534</v>
      </c>
      <c r="C38" s="18"/>
      <c r="D38" s="19" t="s">
        <v>545</v>
      </c>
      <c r="E38" s="18" t="s">
        <v>546</v>
      </c>
      <c r="F38" s="18" t="s">
        <v>547</v>
      </c>
      <c r="G38" s="18" t="s">
        <v>566</v>
      </c>
      <c r="H38" s="18" t="s">
        <v>549</v>
      </c>
      <c r="I38" s="18" t="s">
        <v>550</v>
      </c>
      <c r="J38" s="18" t="s">
        <v>551</v>
      </c>
      <c r="K38" s="59" t="s">
        <v>567</v>
      </c>
      <c r="L38" s="392" t="s">
        <v>820</v>
      </c>
      <c r="M38" s="60" t="s">
        <v>819</v>
      </c>
      <c r="N38" s="18" t="s">
        <v>554</v>
      </c>
      <c r="O38" s="75" t="s">
        <v>555</v>
      </c>
      <c r="P38" s="4"/>
      <c r="Q38" s="37"/>
      <c r="R38" s="35"/>
      <c r="S38" s="35"/>
      <c r="T38" s="35"/>
    </row>
    <row r="39" spans="1:38" s="369" customFormat="1" ht="15" customHeight="1">
      <c r="A39" s="474">
        <v>1</v>
      </c>
      <c r="B39" s="470">
        <v>44252</v>
      </c>
      <c r="C39" s="475"/>
      <c r="D39" s="476" t="s">
        <v>75</v>
      </c>
      <c r="E39" s="444" t="s">
        <v>557</v>
      </c>
      <c r="F39" s="444">
        <v>440</v>
      </c>
      <c r="G39" s="477">
        <v>427</v>
      </c>
      <c r="H39" s="477">
        <v>452</v>
      </c>
      <c r="I39" s="444">
        <v>465</v>
      </c>
      <c r="J39" s="445" t="s">
        <v>901</v>
      </c>
      <c r="K39" s="516">
        <f t="shared" ref="K39" si="14">H39-F39</f>
        <v>12</v>
      </c>
      <c r="L39" s="471">
        <f t="shared" ref="L39" si="15">(F39*-0.7)/100</f>
        <v>-3.08</v>
      </c>
      <c r="M39" s="442">
        <f t="shared" ref="M39" si="16">(K39+L39)/F39</f>
        <v>2.0272727272727272E-2</v>
      </c>
      <c r="N39" s="445" t="s">
        <v>556</v>
      </c>
      <c r="O39" s="443">
        <v>44259</v>
      </c>
      <c r="P39" s="4"/>
      <c r="Q39" s="4"/>
      <c r="R39" s="324" t="s">
        <v>792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38" s="369" customFormat="1" ht="15" customHeight="1">
      <c r="A40" s="474">
        <v>2</v>
      </c>
      <c r="B40" s="470">
        <v>44253</v>
      </c>
      <c r="C40" s="475"/>
      <c r="D40" s="476" t="s">
        <v>260</v>
      </c>
      <c r="E40" s="444" t="s">
        <v>557</v>
      </c>
      <c r="F40" s="444">
        <v>3630</v>
      </c>
      <c r="G40" s="477">
        <v>3540</v>
      </c>
      <c r="H40" s="477">
        <v>3745</v>
      </c>
      <c r="I40" s="444" t="s">
        <v>850</v>
      </c>
      <c r="J40" s="445" t="s">
        <v>875</v>
      </c>
      <c r="K40" s="516">
        <f t="shared" ref="K40" si="17">H40-F40</f>
        <v>115</v>
      </c>
      <c r="L40" s="471">
        <f t="shared" ref="L40" si="18">(F40*-0.7)/100</f>
        <v>-25.41</v>
      </c>
      <c r="M40" s="442">
        <f t="shared" ref="M40" si="19">(K40+L40)/F40</f>
        <v>2.4680440771349864E-2</v>
      </c>
      <c r="N40" s="445" t="s">
        <v>556</v>
      </c>
      <c r="O40" s="443">
        <v>44257</v>
      </c>
      <c r="P40" s="4"/>
      <c r="Q40" s="4"/>
      <c r="R40" s="32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38" s="369" customFormat="1" ht="15" customHeight="1">
      <c r="A41" s="478">
        <v>3</v>
      </c>
      <c r="B41" s="479">
        <v>44253</v>
      </c>
      <c r="C41" s="480"/>
      <c r="D41" s="481" t="s">
        <v>68</v>
      </c>
      <c r="E41" s="462" t="s">
        <v>557</v>
      </c>
      <c r="F41" s="462">
        <v>567</v>
      </c>
      <c r="G41" s="482">
        <v>549</v>
      </c>
      <c r="H41" s="482">
        <v>549</v>
      </c>
      <c r="I41" s="462" t="s">
        <v>849</v>
      </c>
      <c r="J41" s="463" t="s">
        <v>856</v>
      </c>
      <c r="K41" s="518">
        <f t="shared" ref="K41" si="20">H41-F41</f>
        <v>-18</v>
      </c>
      <c r="L41" s="510">
        <f t="shared" ref="L41" si="21">(F41*-0.7)/100</f>
        <v>-3.9689999999999999</v>
      </c>
      <c r="M41" s="483">
        <f t="shared" ref="M41" si="22">(K41+L41)/F41</f>
        <v>-3.874603174603175E-2</v>
      </c>
      <c r="N41" s="463" t="s">
        <v>620</v>
      </c>
      <c r="O41" s="484">
        <v>44256</v>
      </c>
      <c r="P41" s="4"/>
      <c r="Q41" s="4"/>
      <c r="R41" s="32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38" s="369" customFormat="1" ht="15" customHeight="1">
      <c r="A42" s="474">
        <v>4</v>
      </c>
      <c r="B42" s="470">
        <v>44228</v>
      </c>
      <c r="C42" s="475"/>
      <c r="D42" s="476" t="s">
        <v>458</v>
      </c>
      <c r="E42" s="444" t="s">
        <v>557</v>
      </c>
      <c r="F42" s="444">
        <v>1640</v>
      </c>
      <c r="G42" s="477">
        <v>1590</v>
      </c>
      <c r="H42" s="477">
        <v>1687</v>
      </c>
      <c r="I42" s="444" t="s">
        <v>858</v>
      </c>
      <c r="J42" s="445" t="s">
        <v>859</v>
      </c>
      <c r="K42" s="516">
        <f t="shared" ref="K42" si="23">H42-F42</f>
        <v>47</v>
      </c>
      <c r="L42" s="471">
        <f>(F42*-0.07)/100</f>
        <v>-1.1480000000000001</v>
      </c>
      <c r="M42" s="442">
        <f t="shared" ref="M42" si="24">(K42+L42)/F42</f>
        <v>2.7958536585365852E-2</v>
      </c>
      <c r="N42" s="445" t="s">
        <v>556</v>
      </c>
      <c r="O42" s="464">
        <v>44256</v>
      </c>
      <c r="P42" s="4"/>
      <c r="Q42" s="4"/>
      <c r="R42" s="324" t="s">
        <v>792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38" s="369" customFormat="1" ht="15" customHeight="1">
      <c r="A43" s="474">
        <v>5</v>
      </c>
      <c r="B43" s="470">
        <v>44228</v>
      </c>
      <c r="C43" s="475"/>
      <c r="D43" s="476" t="s">
        <v>226</v>
      </c>
      <c r="E43" s="444" t="s">
        <v>557</v>
      </c>
      <c r="F43" s="444">
        <v>2722.5</v>
      </c>
      <c r="G43" s="477">
        <v>2640</v>
      </c>
      <c r="H43" s="477">
        <v>2775.5</v>
      </c>
      <c r="I43" s="444">
        <v>2850</v>
      </c>
      <c r="J43" s="445" t="s">
        <v>860</v>
      </c>
      <c r="K43" s="516">
        <f t="shared" ref="K43:K44" si="25">H43-F43</f>
        <v>53</v>
      </c>
      <c r="L43" s="471">
        <f>(F43*-0.07)/100</f>
        <v>-1.9057500000000003</v>
      </c>
      <c r="M43" s="442">
        <f t="shared" ref="M43:M44" si="26">(K43+L43)/F43</f>
        <v>1.8767401285583105E-2</v>
      </c>
      <c r="N43" s="445" t="s">
        <v>556</v>
      </c>
      <c r="O43" s="464">
        <v>44256</v>
      </c>
      <c r="P43" s="4"/>
      <c r="Q43" s="4"/>
      <c r="R43" s="324" t="s">
        <v>792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38" s="369" customFormat="1" ht="15" customHeight="1">
      <c r="A44" s="478">
        <v>6</v>
      </c>
      <c r="B44" s="479">
        <v>44229</v>
      </c>
      <c r="C44" s="480"/>
      <c r="D44" s="481" t="s">
        <v>294</v>
      </c>
      <c r="E44" s="462" t="s">
        <v>557</v>
      </c>
      <c r="F44" s="462">
        <v>928</v>
      </c>
      <c r="G44" s="482">
        <v>900</v>
      </c>
      <c r="H44" s="482">
        <v>900</v>
      </c>
      <c r="I44" s="462">
        <v>980</v>
      </c>
      <c r="J44" s="463" t="s">
        <v>1002</v>
      </c>
      <c r="K44" s="559">
        <f t="shared" si="25"/>
        <v>-28</v>
      </c>
      <c r="L44" s="510">
        <f t="shared" ref="L44" si="27">(F44*-0.7)/100</f>
        <v>-6.4959999999999987</v>
      </c>
      <c r="M44" s="483">
        <f t="shared" si="26"/>
        <v>-3.7172413793103445E-2</v>
      </c>
      <c r="N44" s="463" t="s">
        <v>620</v>
      </c>
      <c r="O44" s="484">
        <v>44273</v>
      </c>
      <c r="P44" s="4"/>
      <c r="Q44" s="4"/>
      <c r="R44" s="324" t="s">
        <v>792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38" s="369" customFormat="1" ht="15" customHeight="1">
      <c r="A45" s="474">
        <v>7</v>
      </c>
      <c r="B45" s="470">
        <v>44230</v>
      </c>
      <c r="C45" s="475"/>
      <c r="D45" s="476" t="s">
        <v>333</v>
      </c>
      <c r="E45" s="444" t="s">
        <v>557</v>
      </c>
      <c r="F45" s="444">
        <v>249.5</v>
      </c>
      <c r="G45" s="477">
        <v>242</v>
      </c>
      <c r="H45" s="477">
        <v>255.5</v>
      </c>
      <c r="I45" s="444">
        <v>270</v>
      </c>
      <c r="J45" s="445" t="s">
        <v>884</v>
      </c>
      <c r="K45" s="516">
        <f t="shared" ref="K45" si="28">H45-F45</f>
        <v>6</v>
      </c>
      <c r="L45" s="471">
        <f>(F45*-0.07)/100</f>
        <v>-0.17465000000000003</v>
      </c>
      <c r="M45" s="442">
        <f t="shared" ref="M45" si="29">(K45+L45)/F45</f>
        <v>2.334809619238477E-2</v>
      </c>
      <c r="N45" s="445" t="s">
        <v>556</v>
      </c>
      <c r="O45" s="464">
        <v>44258</v>
      </c>
      <c r="P45" s="4"/>
      <c r="Q45" s="4"/>
      <c r="R45" s="324" t="s">
        <v>792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38" s="369" customFormat="1" ht="15" customHeight="1">
      <c r="A46" s="474">
        <v>8</v>
      </c>
      <c r="B46" s="470">
        <v>44230</v>
      </c>
      <c r="C46" s="475"/>
      <c r="D46" s="476" t="s">
        <v>372</v>
      </c>
      <c r="E46" s="444" t="s">
        <v>557</v>
      </c>
      <c r="F46" s="444">
        <v>539.5</v>
      </c>
      <c r="G46" s="477">
        <v>521</v>
      </c>
      <c r="H46" s="477">
        <v>553.5</v>
      </c>
      <c r="I46" s="444">
        <v>570</v>
      </c>
      <c r="J46" s="445" t="s">
        <v>886</v>
      </c>
      <c r="K46" s="516">
        <f t="shared" ref="K46" si="30">H46-F46</f>
        <v>14</v>
      </c>
      <c r="L46" s="471">
        <f>(F46*-0.07)/100</f>
        <v>-0.37764999999999999</v>
      </c>
      <c r="M46" s="442">
        <f t="shared" ref="M46" si="31">(K46+L46)/F46</f>
        <v>2.5249953660797037E-2</v>
      </c>
      <c r="N46" s="445" t="s">
        <v>556</v>
      </c>
      <c r="O46" s="464">
        <v>44258</v>
      </c>
      <c r="P46" s="4"/>
      <c r="Q46" s="4"/>
      <c r="R46" s="324" t="s">
        <v>792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38" s="369" customFormat="1" ht="15" customHeight="1">
      <c r="A47" s="474">
        <v>9</v>
      </c>
      <c r="B47" s="470">
        <v>44230</v>
      </c>
      <c r="C47" s="475"/>
      <c r="D47" s="476" t="s">
        <v>408</v>
      </c>
      <c r="E47" s="444" t="s">
        <v>557</v>
      </c>
      <c r="F47" s="444">
        <v>102.25</v>
      </c>
      <c r="G47" s="477">
        <v>99</v>
      </c>
      <c r="H47" s="477">
        <v>104.55</v>
      </c>
      <c r="I47" s="444" t="s">
        <v>885</v>
      </c>
      <c r="J47" s="445" t="s">
        <v>887</v>
      </c>
      <c r="K47" s="516">
        <f t="shared" ref="K47" si="32">H47-F47</f>
        <v>2.2999999999999972</v>
      </c>
      <c r="L47" s="471">
        <f>(F47*-0.07)/100</f>
        <v>-7.1575E-2</v>
      </c>
      <c r="M47" s="442">
        <f t="shared" ref="M47" si="33">(K47+L47)/F47</f>
        <v>2.1793887530562318E-2</v>
      </c>
      <c r="N47" s="445" t="s">
        <v>556</v>
      </c>
      <c r="O47" s="464">
        <v>44258</v>
      </c>
      <c r="P47" s="4"/>
      <c r="Q47" s="4"/>
      <c r="R47" s="32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38" s="369" customFormat="1" ht="15" customHeight="1">
      <c r="A48" s="474">
        <v>10</v>
      </c>
      <c r="B48" s="470">
        <v>44259</v>
      </c>
      <c r="C48" s="475"/>
      <c r="D48" s="476" t="s">
        <v>193</v>
      </c>
      <c r="E48" s="444" t="s">
        <v>557</v>
      </c>
      <c r="F48" s="444">
        <v>602</v>
      </c>
      <c r="G48" s="477">
        <v>584</v>
      </c>
      <c r="H48" s="477">
        <v>613.5</v>
      </c>
      <c r="I48" s="444" t="s">
        <v>891</v>
      </c>
      <c r="J48" s="445" t="s">
        <v>892</v>
      </c>
      <c r="K48" s="516">
        <f t="shared" ref="K48:K49" si="34">H48-F48</f>
        <v>11.5</v>
      </c>
      <c r="L48" s="471">
        <f>(F48*-0.07)/100</f>
        <v>-0.4214</v>
      </c>
      <c r="M48" s="442">
        <f t="shared" ref="M48:M49" si="35">(K48+L48)/F48</f>
        <v>1.8402990033222592E-2</v>
      </c>
      <c r="N48" s="445" t="s">
        <v>556</v>
      </c>
      <c r="O48" s="464">
        <v>44259</v>
      </c>
      <c r="P48" s="4"/>
      <c r="Q48" s="4"/>
      <c r="R48" s="324" t="s">
        <v>559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27" s="369" customFormat="1" ht="15" customHeight="1">
      <c r="A49" s="474">
        <v>11</v>
      </c>
      <c r="B49" s="470">
        <v>44259</v>
      </c>
      <c r="C49" s="475"/>
      <c r="D49" s="476" t="s">
        <v>167</v>
      </c>
      <c r="E49" s="444" t="s">
        <v>557</v>
      </c>
      <c r="F49" s="444">
        <v>2162.5</v>
      </c>
      <c r="G49" s="477">
        <v>2095</v>
      </c>
      <c r="H49" s="477">
        <v>2220</v>
      </c>
      <c r="I49" s="444" t="s">
        <v>897</v>
      </c>
      <c r="J49" s="445" t="s">
        <v>909</v>
      </c>
      <c r="K49" s="516">
        <f t="shared" si="34"/>
        <v>57.5</v>
      </c>
      <c r="L49" s="471">
        <f t="shared" ref="L49" si="36">(F49*-0.7)/100</f>
        <v>-15.137499999999999</v>
      </c>
      <c r="M49" s="442">
        <f t="shared" si="35"/>
        <v>1.9589595375722541E-2</v>
      </c>
      <c r="N49" s="445" t="s">
        <v>556</v>
      </c>
      <c r="O49" s="443">
        <v>44263</v>
      </c>
      <c r="P49" s="4"/>
      <c r="Q49" s="4"/>
      <c r="R49" s="324" t="s">
        <v>559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27" s="369" customFormat="1" ht="15" customHeight="1">
      <c r="A50" s="478">
        <v>12</v>
      </c>
      <c r="B50" s="479">
        <v>44260</v>
      </c>
      <c r="C50" s="480"/>
      <c r="D50" s="481" t="s">
        <v>333</v>
      </c>
      <c r="E50" s="462" t="s">
        <v>557</v>
      </c>
      <c r="F50" s="462">
        <v>245.5</v>
      </c>
      <c r="G50" s="482">
        <v>238</v>
      </c>
      <c r="H50" s="482">
        <v>238</v>
      </c>
      <c r="I50" s="462">
        <v>260</v>
      </c>
      <c r="J50" s="463" t="s">
        <v>908</v>
      </c>
      <c r="K50" s="529">
        <f t="shared" ref="K50" si="37">H50-F50</f>
        <v>-7.5</v>
      </c>
      <c r="L50" s="510">
        <f>(F50*-0.07)/100</f>
        <v>-0.17185000000000003</v>
      </c>
      <c r="M50" s="483">
        <f t="shared" ref="M50" si="38">(K50+L50)/F50</f>
        <v>-3.1249898167006109E-2</v>
      </c>
      <c r="N50" s="463" t="s">
        <v>620</v>
      </c>
      <c r="O50" s="527">
        <v>44260</v>
      </c>
      <c r="P50" s="4"/>
      <c r="Q50" s="4"/>
      <c r="R50" s="324" t="s">
        <v>792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27" s="369" customFormat="1" ht="15" customHeight="1">
      <c r="A51" s="478">
        <v>13</v>
      </c>
      <c r="B51" s="479">
        <v>44260</v>
      </c>
      <c r="C51" s="480"/>
      <c r="D51" s="481" t="s">
        <v>45</v>
      </c>
      <c r="E51" s="462" t="s">
        <v>557</v>
      </c>
      <c r="F51" s="462">
        <v>295</v>
      </c>
      <c r="G51" s="482">
        <v>288</v>
      </c>
      <c r="H51" s="482">
        <v>287</v>
      </c>
      <c r="I51" s="462" t="s">
        <v>905</v>
      </c>
      <c r="J51" s="463" t="s">
        <v>907</v>
      </c>
      <c r="K51" s="529">
        <f t="shared" ref="K51" si="39">H51-F51</f>
        <v>-8</v>
      </c>
      <c r="L51" s="510">
        <f>(F51*-0.07)/100</f>
        <v>-0.20650000000000002</v>
      </c>
      <c r="M51" s="483">
        <f t="shared" ref="M51:M54" si="40">(K51+L51)/F51</f>
        <v>-2.7818644067796612E-2</v>
      </c>
      <c r="N51" s="463" t="s">
        <v>620</v>
      </c>
      <c r="O51" s="527">
        <v>44260</v>
      </c>
      <c r="P51" s="4"/>
      <c r="Q51" s="4"/>
      <c r="R51" s="324" t="s">
        <v>559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27" s="369" customFormat="1" ht="15" customHeight="1">
      <c r="A52" s="474">
        <v>14</v>
      </c>
      <c r="B52" s="470">
        <v>44260</v>
      </c>
      <c r="C52" s="475"/>
      <c r="D52" s="476" t="s">
        <v>169</v>
      </c>
      <c r="E52" s="444" t="s">
        <v>817</v>
      </c>
      <c r="F52" s="444">
        <v>385</v>
      </c>
      <c r="G52" s="477">
        <v>396</v>
      </c>
      <c r="H52" s="477">
        <v>379</v>
      </c>
      <c r="I52" s="444" t="s">
        <v>906</v>
      </c>
      <c r="J52" s="445" t="s">
        <v>884</v>
      </c>
      <c r="K52" s="516">
        <f>F52-H52</f>
        <v>6</v>
      </c>
      <c r="L52" s="471">
        <f>(F52*-0.07)/100</f>
        <v>-0.26950000000000002</v>
      </c>
      <c r="M52" s="442">
        <f t="shared" si="40"/>
        <v>1.4884415584415585E-2</v>
      </c>
      <c r="N52" s="445" t="s">
        <v>556</v>
      </c>
      <c r="O52" s="464">
        <v>44260</v>
      </c>
      <c r="P52" s="4"/>
      <c r="Q52" s="4"/>
      <c r="R52" s="324" t="s">
        <v>559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27" s="369" customFormat="1" ht="15" customHeight="1">
      <c r="A53" s="474">
        <v>15</v>
      </c>
      <c r="B53" s="470">
        <v>44263</v>
      </c>
      <c r="C53" s="475"/>
      <c r="D53" s="476" t="s">
        <v>108</v>
      </c>
      <c r="E53" s="444" t="s">
        <v>557</v>
      </c>
      <c r="F53" s="444">
        <v>2542.5</v>
      </c>
      <c r="G53" s="477">
        <v>2470</v>
      </c>
      <c r="H53" s="477">
        <v>2662.5</v>
      </c>
      <c r="I53" s="444" t="s">
        <v>916</v>
      </c>
      <c r="J53" s="445" t="s">
        <v>862</v>
      </c>
      <c r="K53" s="516">
        <f t="shared" ref="K53:K54" si="41">H53-F53</f>
        <v>120</v>
      </c>
      <c r="L53" s="471">
        <f t="shared" ref="L53:L54" si="42">(F53*-0.7)/100</f>
        <v>-17.797499999999999</v>
      </c>
      <c r="M53" s="442">
        <f t="shared" si="40"/>
        <v>4.01976401179941E-2</v>
      </c>
      <c r="N53" s="445" t="s">
        <v>556</v>
      </c>
      <c r="O53" s="443">
        <v>44267</v>
      </c>
      <c r="P53" s="4"/>
      <c r="Q53" s="4"/>
      <c r="R53" s="324" t="s">
        <v>559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27" s="369" customFormat="1" ht="15" customHeight="1">
      <c r="A54" s="478">
        <v>16</v>
      </c>
      <c r="B54" s="479">
        <v>44263</v>
      </c>
      <c r="C54" s="480"/>
      <c r="D54" s="481" t="s">
        <v>226</v>
      </c>
      <c r="E54" s="462" t="s">
        <v>557</v>
      </c>
      <c r="F54" s="462">
        <v>2775</v>
      </c>
      <c r="G54" s="482">
        <v>2685</v>
      </c>
      <c r="H54" s="482">
        <v>2685</v>
      </c>
      <c r="I54" s="462" t="s">
        <v>917</v>
      </c>
      <c r="J54" s="463" t="s">
        <v>958</v>
      </c>
      <c r="K54" s="538">
        <f t="shared" si="41"/>
        <v>-90</v>
      </c>
      <c r="L54" s="510">
        <f t="shared" si="42"/>
        <v>-19.424999999999997</v>
      </c>
      <c r="M54" s="483">
        <f t="shared" si="40"/>
        <v>-3.9432432432432434E-2</v>
      </c>
      <c r="N54" s="463" t="s">
        <v>620</v>
      </c>
      <c r="O54" s="484">
        <v>44270</v>
      </c>
      <c r="P54" s="4"/>
      <c r="Q54" s="4"/>
      <c r="R54" s="324" t="s">
        <v>559</v>
      </c>
      <c r="S54" s="37"/>
      <c r="T54" s="37"/>
      <c r="U54" s="37"/>
      <c r="V54" s="37"/>
      <c r="W54" s="37"/>
      <c r="X54" s="37"/>
      <c r="Y54" s="37"/>
      <c r="Z54" s="37"/>
      <c r="AA54" s="37"/>
    </row>
    <row r="55" spans="1:27" s="369" customFormat="1" ht="15" customHeight="1">
      <c r="A55" s="474">
        <v>17</v>
      </c>
      <c r="B55" s="470">
        <v>44263</v>
      </c>
      <c r="C55" s="475"/>
      <c r="D55" s="476" t="s">
        <v>408</v>
      </c>
      <c r="E55" s="444" t="s">
        <v>557</v>
      </c>
      <c r="F55" s="444">
        <v>101.3</v>
      </c>
      <c r="G55" s="477">
        <v>98</v>
      </c>
      <c r="H55" s="477">
        <v>104.5</v>
      </c>
      <c r="I55" s="444" t="s">
        <v>918</v>
      </c>
      <c r="J55" s="445" t="s">
        <v>919</v>
      </c>
      <c r="K55" s="516">
        <f t="shared" ref="K55" si="43">H55-F55</f>
        <v>3.2000000000000028</v>
      </c>
      <c r="L55" s="471">
        <f>(F55*-0.07)/100</f>
        <v>-7.0910000000000001E-2</v>
      </c>
      <c r="M55" s="442">
        <f t="shared" ref="M55" si="44">(K55+L55)/F55</f>
        <v>3.088933859822313E-2</v>
      </c>
      <c r="N55" s="445" t="s">
        <v>556</v>
      </c>
      <c r="O55" s="464">
        <v>44263</v>
      </c>
      <c r="P55" s="4"/>
      <c r="Q55" s="4"/>
      <c r="R55" s="324" t="s">
        <v>559</v>
      </c>
      <c r="S55" s="37"/>
      <c r="T55" s="37"/>
      <c r="U55" s="37"/>
      <c r="V55" s="37"/>
      <c r="W55" s="37"/>
      <c r="X55" s="37"/>
      <c r="Y55" s="37"/>
      <c r="Z55" s="37"/>
      <c r="AA55" s="37"/>
    </row>
    <row r="56" spans="1:27" s="369" customFormat="1" ht="15" customHeight="1">
      <c r="A56" s="474">
        <v>18</v>
      </c>
      <c r="B56" s="470">
        <v>44264</v>
      </c>
      <c r="C56" s="475"/>
      <c r="D56" s="476" t="s">
        <v>408</v>
      </c>
      <c r="E56" s="444" t="s">
        <v>557</v>
      </c>
      <c r="F56" s="444">
        <v>102.3</v>
      </c>
      <c r="G56" s="477">
        <v>98.5</v>
      </c>
      <c r="H56" s="477">
        <v>104.25</v>
      </c>
      <c r="I56" s="444" t="s">
        <v>918</v>
      </c>
      <c r="J56" s="445" t="s">
        <v>930</v>
      </c>
      <c r="K56" s="516">
        <f t="shared" ref="K56:K57" si="45">H56-F56</f>
        <v>1.9500000000000028</v>
      </c>
      <c r="L56" s="471">
        <f>(F56*-0.07)/100</f>
        <v>-7.1610000000000007E-2</v>
      </c>
      <c r="M56" s="442">
        <f t="shared" ref="M56:M57" si="46">(K56+L56)/F56</f>
        <v>1.8361583577712639E-2</v>
      </c>
      <c r="N56" s="445" t="s">
        <v>556</v>
      </c>
      <c r="O56" s="464">
        <v>44264</v>
      </c>
      <c r="P56" s="4"/>
      <c r="Q56" s="4"/>
      <c r="R56" s="324" t="s">
        <v>559</v>
      </c>
      <c r="S56" s="37"/>
      <c r="T56" s="37"/>
      <c r="U56" s="37"/>
      <c r="V56" s="37"/>
      <c r="W56" s="37"/>
      <c r="X56" s="37"/>
      <c r="Y56" s="37"/>
      <c r="Z56" s="37"/>
      <c r="AA56" s="37"/>
    </row>
    <row r="57" spans="1:27" s="369" customFormat="1" ht="15" customHeight="1">
      <c r="A57" s="478">
        <v>19</v>
      </c>
      <c r="B57" s="479">
        <v>44264</v>
      </c>
      <c r="C57" s="480"/>
      <c r="D57" s="481" t="s">
        <v>408</v>
      </c>
      <c r="E57" s="462" t="s">
        <v>557</v>
      </c>
      <c r="F57" s="462">
        <v>101.5</v>
      </c>
      <c r="G57" s="482">
        <v>98.5</v>
      </c>
      <c r="H57" s="482">
        <v>98.5</v>
      </c>
      <c r="I57" s="462" t="s">
        <v>918</v>
      </c>
      <c r="J57" s="463" t="s">
        <v>944</v>
      </c>
      <c r="K57" s="536">
        <f t="shared" si="45"/>
        <v>-3</v>
      </c>
      <c r="L57" s="510">
        <f t="shared" ref="L57" si="47">(F57*-0.7)/100</f>
        <v>-0.71050000000000002</v>
      </c>
      <c r="M57" s="483">
        <f t="shared" si="46"/>
        <v>-3.6556650246305417E-2</v>
      </c>
      <c r="N57" s="463" t="s">
        <v>620</v>
      </c>
      <c r="O57" s="484">
        <v>44267</v>
      </c>
      <c r="P57" s="4"/>
      <c r="Q57" s="4"/>
      <c r="R57" s="324" t="s">
        <v>559</v>
      </c>
      <c r="S57" s="37"/>
      <c r="T57" s="37"/>
      <c r="U57" s="37"/>
      <c r="V57" s="37"/>
      <c r="W57" s="37"/>
      <c r="X57" s="37"/>
      <c r="Y57" s="37"/>
      <c r="Z57" s="37"/>
      <c r="AA57" s="37"/>
    </row>
    <row r="58" spans="1:27" s="369" customFormat="1" ht="15" customHeight="1">
      <c r="A58" s="474">
        <v>20</v>
      </c>
      <c r="B58" s="470">
        <v>44265</v>
      </c>
      <c r="C58" s="475"/>
      <c r="D58" s="476" t="s">
        <v>152</v>
      </c>
      <c r="E58" s="444" t="s">
        <v>817</v>
      </c>
      <c r="F58" s="444">
        <v>132.75</v>
      </c>
      <c r="G58" s="477">
        <v>137</v>
      </c>
      <c r="H58" s="477">
        <v>130.25</v>
      </c>
      <c r="I58" s="444">
        <v>125</v>
      </c>
      <c r="J58" s="445" t="s">
        <v>957</v>
      </c>
      <c r="K58" s="516">
        <f>F58-H58</f>
        <v>2.5</v>
      </c>
      <c r="L58" s="471">
        <f>(F58*-0.07)/100</f>
        <v>-9.2925000000000008E-2</v>
      </c>
      <c r="M58" s="442">
        <f t="shared" ref="M58:M60" si="48">(K58+L58)/F58</f>
        <v>1.8132391713747645E-2</v>
      </c>
      <c r="N58" s="445" t="s">
        <v>556</v>
      </c>
      <c r="O58" s="464">
        <v>44265</v>
      </c>
      <c r="P58" s="4"/>
      <c r="Q58" s="4"/>
      <c r="R58" s="324" t="s">
        <v>559</v>
      </c>
      <c r="S58" s="37"/>
      <c r="T58" s="37"/>
      <c r="U58" s="37"/>
      <c r="V58" s="37"/>
      <c r="W58" s="37"/>
      <c r="X58" s="37"/>
      <c r="Y58" s="37"/>
      <c r="Z58" s="37"/>
      <c r="AA58" s="37"/>
    </row>
    <row r="59" spans="1:27" s="369" customFormat="1" ht="15" customHeight="1">
      <c r="A59" s="474">
        <v>21</v>
      </c>
      <c r="B59" s="470">
        <v>44265</v>
      </c>
      <c r="C59" s="475"/>
      <c r="D59" s="476" t="s">
        <v>169</v>
      </c>
      <c r="E59" s="444" t="s">
        <v>817</v>
      </c>
      <c r="F59" s="444">
        <v>388</v>
      </c>
      <c r="G59" s="477">
        <v>398</v>
      </c>
      <c r="H59" s="477">
        <v>378.5</v>
      </c>
      <c r="I59" s="444" t="s">
        <v>906</v>
      </c>
      <c r="J59" s="445" t="s">
        <v>945</v>
      </c>
      <c r="K59" s="516">
        <f>F59-H59</f>
        <v>9.5</v>
      </c>
      <c r="L59" s="471">
        <f>(F59*-0.7)/100</f>
        <v>-2.7159999999999997</v>
      </c>
      <c r="M59" s="442">
        <f t="shared" si="48"/>
        <v>1.7484536082474227E-2</v>
      </c>
      <c r="N59" s="445" t="s">
        <v>556</v>
      </c>
      <c r="O59" s="443">
        <v>44267</v>
      </c>
      <c r="P59" s="4"/>
      <c r="Q59" s="4"/>
      <c r="R59" s="324" t="s">
        <v>559</v>
      </c>
      <c r="S59" s="37"/>
      <c r="T59" s="37"/>
      <c r="U59" s="37"/>
      <c r="V59" s="37"/>
      <c r="W59" s="37"/>
      <c r="X59" s="37"/>
      <c r="Y59" s="37"/>
      <c r="Z59" s="37"/>
      <c r="AA59" s="37"/>
    </row>
    <row r="60" spans="1:27" s="369" customFormat="1" ht="15" customHeight="1">
      <c r="A60" s="478">
        <v>22</v>
      </c>
      <c r="B60" s="479">
        <v>44267</v>
      </c>
      <c r="C60" s="480"/>
      <c r="D60" s="481" t="s">
        <v>526</v>
      </c>
      <c r="E60" s="462" t="s">
        <v>557</v>
      </c>
      <c r="F60" s="462">
        <v>135.5</v>
      </c>
      <c r="G60" s="482">
        <v>131.5</v>
      </c>
      <c r="H60" s="482">
        <v>131.5</v>
      </c>
      <c r="I60" s="462">
        <v>145</v>
      </c>
      <c r="J60" s="463" t="s">
        <v>959</v>
      </c>
      <c r="K60" s="538">
        <f t="shared" ref="K60" si="49">H60-F60</f>
        <v>-4</v>
      </c>
      <c r="L60" s="510">
        <f t="shared" ref="L60" si="50">(F60*-0.7)/100</f>
        <v>-0.9484999999999999</v>
      </c>
      <c r="M60" s="483">
        <f t="shared" si="48"/>
        <v>-3.6520295202952031E-2</v>
      </c>
      <c r="N60" s="463" t="s">
        <v>620</v>
      </c>
      <c r="O60" s="484">
        <v>44270</v>
      </c>
      <c r="P60" s="4"/>
      <c r="Q60" s="4"/>
      <c r="R60" s="324" t="s">
        <v>792</v>
      </c>
      <c r="S60" s="37"/>
      <c r="T60" s="37"/>
      <c r="U60" s="37"/>
      <c r="V60" s="37"/>
      <c r="W60" s="37"/>
      <c r="X60" s="37"/>
      <c r="Y60" s="37"/>
      <c r="Z60" s="37"/>
      <c r="AA60" s="37"/>
    </row>
    <row r="61" spans="1:27" s="369" customFormat="1" ht="15" customHeight="1">
      <c r="A61" s="474">
        <v>23</v>
      </c>
      <c r="B61" s="470">
        <v>44267</v>
      </c>
      <c r="C61" s="475"/>
      <c r="D61" s="476" t="s">
        <v>527</v>
      </c>
      <c r="E61" s="444" t="s">
        <v>557</v>
      </c>
      <c r="F61" s="444">
        <v>78.599999999999994</v>
      </c>
      <c r="G61" s="477">
        <v>75.8</v>
      </c>
      <c r="H61" s="477">
        <v>80.45</v>
      </c>
      <c r="I61" s="444" t="s">
        <v>946</v>
      </c>
      <c r="J61" s="445" t="s">
        <v>947</v>
      </c>
      <c r="K61" s="516">
        <f t="shared" ref="K61:K62" si="51">H61-F61</f>
        <v>1.8500000000000085</v>
      </c>
      <c r="L61" s="471">
        <f>(F61*-0.07)/100</f>
        <v>-5.5019999999999999E-2</v>
      </c>
      <c r="M61" s="442">
        <f t="shared" ref="M61:M62" si="52">(K61+L61)/F61</f>
        <v>2.2836895674300365E-2</v>
      </c>
      <c r="N61" s="445" t="s">
        <v>556</v>
      </c>
      <c r="O61" s="464">
        <v>44267</v>
      </c>
      <c r="P61" s="4"/>
      <c r="Q61" s="4"/>
      <c r="R61" s="324" t="s">
        <v>559</v>
      </c>
      <c r="S61" s="37"/>
      <c r="T61" s="37"/>
      <c r="U61" s="37"/>
      <c r="V61" s="37"/>
      <c r="W61" s="37"/>
      <c r="X61" s="37"/>
      <c r="Y61" s="37"/>
      <c r="Z61" s="37"/>
      <c r="AA61" s="37"/>
    </row>
    <row r="62" spans="1:27" s="369" customFormat="1" ht="15" customHeight="1">
      <c r="A62" s="478">
        <v>24</v>
      </c>
      <c r="B62" s="479">
        <v>44271</v>
      </c>
      <c r="C62" s="480"/>
      <c r="D62" s="481" t="s">
        <v>82</v>
      </c>
      <c r="E62" s="462" t="s">
        <v>557</v>
      </c>
      <c r="F62" s="462">
        <v>800</v>
      </c>
      <c r="G62" s="482">
        <v>780</v>
      </c>
      <c r="H62" s="482">
        <v>774</v>
      </c>
      <c r="I62" s="462" t="s">
        <v>988</v>
      </c>
      <c r="J62" s="463" t="s">
        <v>999</v>
      </c>
      <c r="K62" s="559">
        <f t="shared" si="51"/>
        <v>-26</v>
      </c>
      <c r="L62" s="510">
        <f t="shared" ref="L62" si="53">(F62*-0.7)/100</f>
        <v>-5.6</v>
      </c>
      <c r="M62" s="483">
        <f t="shared" si="52"/>
        <v>-3.95E-2</v>
      </c>
      <c r="N62" s="463" t="s">
        <v>620</v>
      </c>
      <c r="O62" s="484">
        <v>44273</v>
      </c>
      <c r="P62" s="4"/>
      <c r="Q62" s="4"/>
      <c r="R62" s="324" t="s">
        <v>559</v>
      </c>
      <c r="S62" s="37"/>
      <c r="T62" s="37"/>
      <c r="U62" s="37"/>
      <c r="V62" s="37"/>
      <c r="W62" s="37"/>
      <c r="X62" s="37"/>
      <c r="Y62" s="37"/>
      <c r="Z62" s="37"/>
      <c r="AA62" s="37"/>
    </row>
    <row r="63" spans="1:27" s="369" customFormat="1" ht="15" customHeight="1">
      <c r="A63" s="478">
        <v>25</v>
      </c>
      <c r="B63" s="479">
        <v>44272</v>
      </c>
      <c r="C63" s="480"/>
      <c r="D63" s="481" t="s">
        <v>116</v>
      </c>
      <c r="E63" s="462" t="s">
        <v>557</v>
      </c>
      <c r="F63" s="462">
        <v>593.5</v>
      </c>
      <c r="G63" s="482">
        <v>579</v>
      </c>
      <c r="H63" s="482">
        <v>572.5</v>
      </c>
      <c r="I63" s="462" t="s">
        <v>992</v>
      </c>
      <c r="J63" s="463" t="s">
        <v>1016</v>
      </c>
      <c r="K63" s="560">
        <f t="shared" ref="K63" si="54">H63-F63</f>
        <v>-21</v>
      </c>
      <c r="L63" s="510">
        <f>(F63*-0.07)/100</f>
        <v>-0.41545000000000004</v>
      </c>
      <c r="M63" s="483">
        <f t="shared" ref="M63" si="55">(K63+L63)/F63</f>
        <v>-3.6083319292333611E-2</v>
      </c>
      <c r="N63" s="463" t="s">
        <v>620</v>
      </c>
      <c r="O63" s="484">
        <v>44274</v>
      </c>
      <c r="P63" s="4"/>
      <c r="Q63" s="4"/>
      <c r="R63" s="324" t="s">
        <v>559</v>
      </c>
      <c r="S63" s="37"/>
      <c r="T63" s="37"/>
      <c r="U63" s="37"/>
      <c r="V63" s="37"/>
      <c r="W63" s="37"/>
      <c r="X63" s="37"/>
      <c r="Y63" s="37"/>
      <c r="Z63" s="37"/>
      <c r="AA63" s="37"/>
    </row>
    <row r="64" spans="1:27" s="369" customFormat="1" ht="15" customHeight="1">
      <c r="A64" s="474">
        <v>26</v>
      </c>
      <c r="B64" s="470">
        <v>44273</v>
      </c>
      <c r="C64" s="475"/>
      <c r="D64" s="476" t="s">
        <v>158</v>
      </c>
      <c r="E64" s="444" t="s">
        <v>817</v>
      </c>
      <c r="F64" s="444">
        <v>230</v>
      </c>
      <c r="G64" s="477">
        <v>236</v>
      </c>
      <c r="H64" s="477">
        <v>225.75</v>
      </c>
      <c r="I64" s="444" t="s">
        <v>997</v>
      </c>
      <c r="J64" s="445" t="s">
        <v>998</v>
      </c>
      <c r="K64" s="516">
        <f>F64-H64</f>
        <v>4.25</v>
      </c>
      <c r="L64" s="471">
        <f>(F64*-0.07)/100</f>
        <v>-0.161</v>
      </c>
      <c r="M64" s="442">
        <f t="shared" ref="M64" si="56">(K64+L64)/F64</f>
        <v>1.7778260869565219E-2</v>
      </c>
      <c r="N64" s="445" t="s">
        <v>556</v>
      </c>
      <c r="O64" s="464">
        <v>44273</v>
      </c>
      <c r="P64" s="4"/>
      <c r="Q64" s="4"/>
      <c r="R64" s="324" t="s">
        <v>559</v>
      </c>
      <c r="S64" s="37"/>
      <c r="T64" s="37"/>
      <c r="U64" s="37"/>
      <c r="V64" s="37"/>
      <c r="W64" s="37"/>
      <c r="X64" s="37"/>
      <c r="Y64" s="37"/>
      <c r="Z64" s="37"/>
      <c r="AA64" s="37"/>
    </row>
    <row r="65" spans="1:34" s="369" customFormat="1" ht="15" customHeight="1">
      <c r="A65" s="474">
        <v>27</v>
      </c>
      <c r="B65" s="470">
        <v>44273</v>
      </c>
      <c r="C65" s="475"/>
      <c r="D65" s="476" t="s">
        <v>188</v>
      </c>
      <c r="E65" s="444" t="s">
        <v>817</v>
      </c>
      <c r="F65" s="444">
        <v>582.5</v>
      </c>
      <c r="G65" s="477">
        <v>601</v>
      </c>
      <c r="H65" s="477">
        <v>571.5</v>
      </c>
      <c r="I65" s="444" t="s">
        <v>1000</v>
      </c>
      <c r="J65" s="445" t="s">
        <v>1001</v>
      </c>
      <c r="K65" s="516">
        <f>F65-H65</f>
        <v>11</v>
      </c>
      <c r="L65" s="471">
        <f>(F65*-0.07)/100</f>
        <v>-0.40775000000000006</v>
      </c>
      <c r="M65" s="442">
        <f t="shared" ref="M65:M66" si="57">(K65+L65)/F65</f>
        <v>1.8184120171673819E-2</v>
      </c>
      <c r="N65" s="445" t="s">
        <v>556</v>
      </c>
      <c r="O65" s="464">
        <v>44273</v>
      </c>
      <c r="P65" s="4"/>
      <c r="Q65" s="4"/>
      <c r="R65" s="324" t="s">
        <v>559</v>
      </c>
      <c r="S65" s="37"/>
      <c r="T65" s="37"/>
      <c r="U65" s="37"/>
      <c r="V65" s="37"/>
      <c r="W65" s="37"/>
      <c r="X65" s="37"/>
      <c r="Y65" s="37"/>
      <c r="Z65" s="37"/>
      <c r="AA65" s="37"/>
    </row>
    <row r="66" spans="1:34" s="369" customFormat="1" ht="15" customHeight="1">
      <c r="A66" s="478">
        <v>28</v>
      </c>
      <c r="B66" s="479">
        <v>44273</v>
      </c>
      <c r="C66" s="480"/>
      <c r="D66" s="481" t="s">
        <v>527</v>
      </c>
      <c r="E66" s="462" t="s">
        <v>557</v>
      </c>
      <c r="F66" s="462">
        <v>79.7</v>
      </c>
      <c r="G66" s="482">
        <v>77</v>
      </c>
      <c r="H66" s="482">
        <v>77</v>
      </c>
      <c r="I66" s="462">
        <v>85</v>
      </c>
      <c r="J66" s="463" t="s">
        <v>1003</v>
      </c>
      <c r="K66" s="559">
        <f t="shared" ref="K66" si="58">H66-F66</f>
        <v>-2.7000000000000028</v>
      </c>
      <c r="L66" s="510">
        <f>(F66*-0.07)/100</f>
        <v>-5.5790000000000006E-2</v>
      </c>
      <c r="M66" s="483">
        <f t="shared" si="57"/>
        <v>-3.4577038895859509E-2</v>
      </c>
      <c r="N66" s="463" t="s">
        <v>620</v>
      </c>
      <c r="O66" s="527">
        <v>44273</v>
      </c>
      <c r="P66" s="4"/>
      <c r="Q66" s="4"/>
      <c r="R66" s="324" t="s">
        <v>559</v>
      </c>
      <c r="S66" s="37"/>
      <c r="T66" s="37"/>
      <c r="U66" s="37"/>
      <c r="V66" s="37"/>
      <c r="W66" s="37"/>
      <c r="X66" s="37"/>
      <c r="Y66" s="37"/>
      <c r="Z66" s="37"/>
      <c r="AA66" s="37"/>
    </row>
    <row r="67" spans="1:34" s="369" customFormat="1" ht="15" customHeight="1">
      <c r="A67" s="394">
        <v>29</v>
      </c>
      <c r="B67" s="418">
        <v>44277</v>
      </c>
      <c r="C67" s="421"/>
      <c r="D67" s="386" t="s">
        <v>1036</v>
      </c>
      <c r="E67" s="387" t="s">
        <v>557</v>
      </c>
      <c r="F67" s="387" t="s">
        <v>1037</v>
      </c>
      <c r="G67" s="422">
        <v>668</v>
      </c>
      <c r="H67" s="422"/>
      <c r="I67" s="387" t="s">
        <v>1038</v>
      </c>
      <c r="J67" s="514" t="s">
        <v>558</v>
      </c>
      <c r="K67" s="352"/>
      <c r="L67" s="404"/>
      <c r="M67" s="402"/>
      <c r="N67" s="380"/>
      <c r="O67" s="393"/>
      <c r="P67" s="4"/>
      <c r="Q67" s="4"/>
      <c r="R67" s="324" t="s">
        <v>559</v>
      </c>
      <c r="S67" s="37"/>
      <c r="T67" s="37"/>
      <c r="U67" s="37"/>
      <c r="V67" s="37"/>
      <c r="W67" s="37"/>
      <c r="X67" s="37"/>
      <c r="Y67" s="37"/>
      <c r="Z67" s="37"/>
      <c r="AA67" s="37"/>
    </row>
    <row r="68" spans="1:34" s="369" customFormat="1" ht="15" customHeight="1">
      <c r="A68" s="394">
        <v>30</v>
      </c>
      <c r="B68" s="418">
        <v>44277</v>
      </c>
      <c r="C68" s="421"/>
      <c r="D68" s="386" t="s">
        <v>1039</v>
      </c>
      <c r="E68" s="387" t="s">
        <v>817</v>
      </c>
      <c r="F68" s="387" t="s">
        <v>1040</v>
      </c>
      <c r="G68" s="422">
        <v>236</v>
      </c>
      <c r="H68" s="422"/>
      <c r="I68" s="387" t="s">
        <v>997</v>
      </c>
      <c r="J68" s="514" t="s">
        <v>558</v>
      </c>
      <c r="K68" s="352"/>
      <c r="L68" s="404"/>
      <c r="M68" s="402"/>
      <c r="N68" s="380"/>
      <c r="O68" s="393"/>
      <c r="P68" s="4"/>
      <c r="Q68" s="4"/>
      <c r="R68" s="324" t="s">
        <v>559</v>
      </c>
      <c r="S68" s="37"/>
      <c r="T68" s="37"/>
      <c r="U68" s="37"/>
      <c r="V68" s="37"/>
      <c r="W68" s="37"/>
      <c r="X68" s="37"/>
      <c r="Y68" s="37"/>
      <c r="Z68" s="37"/>
      <c r="AA68" s="37"/>
    </row>
    <row r="69" spans="1:34" s="369" customFormat="1" ht="15" customHeight="1">
      <c r="A69" s="394">
        <v>31</v>
      </c>
      <c r="B69" s="418">
        <v>44277</v>
      </c>
      <c r="C69" s="421"/>
      <c r="D69" s="386" t="s">
        <v>1041</v>
      </c>
      <c r="E69" s="387" t="s">
        <v>557</v>
      </c>
      <c r="F69" s="387" t="s">
        <v>1042</v>
      </c>
      <c r="G69" s="422">
        <v>567</v>
      </c>
      <c r="H69" s="422"/>
      <c r="I69" s="387" t="s">
        <v>1043</v>
      </c>
      <c r="J69" s="514" t="s">
        <v>558</v>
      </c>
      <c r="K69" s="352"/>
      <c r="L69" s="404"/>
      <c r="M69" s="402"/>
      <c r="N69" s="380"/>
      <c r="O69" s="393"/>
      <c r="P69" s="4"/>
      <c r="Q69" s="4"/>
      <c r="R69" s="324" t="s">
        <v>559</v>
      </c>
      <c r="S69" s="37"/>
      <c r="T69" s="37"/>
      <c r="U69" s="37"/>
      <c r="V69" s="37"/>
      <c r="W69" s="37"/>
      <c r="X69" s="37"/>
      <c r="Y69" s="37"/>
      <c r="Z69" s="37"/>
      <c r="AA69" s="37"/>
    </row>
    <row r="70" spans="1:34" s="369" customFormat="1" ht="15" customHeight="1">
      <c r="A70" s="394">
        <v>32</v>
      </c>
      <c r="B70" s="418">
        <v>44277</v>
      </c>
      <c r="C70" s="421"/>
      <c r="D70" s="386" t="s">
        <v>1052</v>
      </c>
      <c r="E70" s="387" t="s">
        <v>557</v>
      </c>
      <c r="F70" s="387" t="s">
        <v>1053</v>
      </c>
      <c r="G70" s="422">
        <v>152</v>
      </c>
      <c r="H70" s="387"/>
      <c r="I70" s="387" t="s">
        <v>1054</v>
      </c>
      <c r="J70" s="514" t="s">
        <v>558</v>
      </c>
      <c r="K70" s="352"/>
      <c r="L70" s="404"/>
      <c r="M70" s="402"/>
      <c r="N70" s="380"/>
      <c r="O70" s="393"/>
      <c r="P70" s="4"/>
      <c r="Q70" s="4"/>
      <c r="R70" s="324" t="s">
        <v>559</v>
      </c>
      <c r="S70" s="37"/>
      <c r="T70" s="37"/>
      <c r="U70" s="37"/>
      <c r="V70" s="37"/>
      <c r="W70" s="37"/>
      <c r="X70" s="37"/>
      <c r="Y70" s="37"/>
      <c r="Z70" s="37"/>
      <c r="AA70" s="37"/>
    </row>
    <row r="71" spans="1:34" s="369" customFormat="1" ht="15" customHeight="1">
      <c r="A71" s="394"/>
      <c r="B71" s="418"/>
      <c r="C71" s="421"/>
      <c r="D71" s="386"/>
      <c r="E71" s="387"/>
      <c r="F71" s="387"/>
      <c r="G71" s="422"/>
      <c r="H71" s="422"/>
      <c r="I71" s="387"/>
      <c r="J71" s="514"/>
      <c r="K71" s="352"/>
      <c r="L71" s="404"/>
      <c r="M71" s="402"/>
      <c r="N71" s="380"/>
      <c r="O71" s="393"/>
      <c r="P71" s="4"/>
      <c r="Q71" s="4"/>
      <c r="R71" s="324"/>
      <c r="S71" s="37"/>
      <c r="T71" s="37"/>
      <c r="U71" s="37"/>
      <c r="V71" s="37"/>
      <c r="W71" s="37"/>
      <c r="X71" s="37"/>
      <c r="Y71" s="37"/>
      <c r="Z71" s="37"/>
      <c r="AA71" s="37"/>
    </row>
    <row r="72" spans="1:34" s="369" customFormat="1" ht="15" customHeight="1">
      <c r="A72" s="394"/>
      <c r="B72" s="418"/>
      <c r="C72" s="421"/>
      <c r="D72" s="386"/>
      <c r="E72" s="387"/>
      <c r="F72" s="387"/>
      <c r="G72" s="422"/>
      <c r="H72" s="422"/>
      <c r="I72" s="387"/>
      <c r="J72" s="514"/>
      <c r="K72" s="352"/>
      <c r="L72" s="404"/>
      <c r="M72" s="402"/>
      <c r="N72" s="380"/>
      <c r="O72" s="393"/>
      <c r="P72" s="4"/>
      <c r="Q72" s="4"/>
      <c r="R72" s="324"/>
      <c r="S72" s="37"/>
      <c r="T72" s="37"/>
      <c r="U72" s="37"/>
      <c r="V72" s="37"/>
      <c r="W72" s="37"/>
      <c r="X72" s="37"/>
      <c r="Y72" s="37"/>
      <c r="Z72" s="37"/>
      <c r="AA72" s="37"/>
    </row>
    <row r="73" spans="1:34" s="369" customFormat="1" ht="15" customHeight="1">
      <c r="A73" s="394"/>
      <c r="B73" s="418"/>
      <c r="C73" s="421"/>
      <c r="D73" s="386"/>
      <c r="E73" s="387"/>
      <c r="F73" s="387"/>
      <c r="G73" s="422"/>
      <c r="H73" s="422"/>
      <c r="I73" s="387"/>
      <c r="J73" s="514"/>
      <c r="K73" s="352"/>
      <c r="L73" s="404"/>
      <c r="M73" s="402"/>
      <c r="N73" s="380"/>
      <c r="O73" s="393"/>
      <c r="P73" s="4"/>
      <c r="Q73" s="4"/>
      <c r="R73" s="324"/>
      <c r="S73" s="37"/>
      <c r="T73" s="37"/>
      <c r="U73" s="37"/>
      <c r="V73" s="37"/>
      <c r="W73" s="37"/>
      <c r="X73" s="37"/>
      <c r="Y73" s="37"/>
      <c r="Z73" s="37"/>
      <c r="AA73" s="37"/>
    </row>
    <row r="74" spans="1:34" s="369" customFormat="1" ht="15" customHeight="1">
      <c r="A74" s="394"/>
      <c r="B74" s="418"/>
      <c r="C74" s="421"/>
      <c r="D74" s="386"/>
      <c r="E74" s="387"/>
      <c r="F74" s="387"/>
      <c r="G74" s="422"/>
      <c r="H74" s="422"/>
      <c r="I74" s="387"/>
      <c r="J74" s="514"/>
      <c r="K74" s="352"/>
      <c r="L74" s="404"/>
      <c r="M74" s="402"/>
      <c r="N74" s="380"/>
      <c r="O74" s="393"/>
      <c r="P74" s="4"/>
      <c r="Q74" s="4"/>
      <c r="R74" s="324"/>
      <c r="S74" s="37"/>
      <c r="T74" s="37"/>
      <c r="U74" s="37"/>
      <c r="V74" s="37"/>
      <c r="W74" s="37"/>
      <c r="X74" s="37"/>
      <c r="Y74" s="37"/>
      <c r="Z74" s="37"/>
      <c r="AA74" s="37"/>
    </row>
    <row r="75" spans="1:34" s="369" customFormat="1" ht="15" customHeight="1">
      <c r="A75" s="394"/>
      <c r="B75" s="418"/>
      <c r="C75" s="421"/>
      <c r="D75" s="386"/>
      <c r="E75" s="387"/>
      <c r="F75" s="387"/>
      <c r="G75" s="422"/>
      <c r="H75" s="422"/>
      <c r="I75" s="387"/>
      <c r="J75" s="352"/>
      <c r="K75" s="352"/>
      <c r="L75" s="404"/>
      <c r="M75" s="402"/>
      <c r="N75" s="380"/>
      <c r="O75" s="393"/>
      <c r="P75" s="4"/>
      <c r="Q75" s="4"/>
      <c r="R75" s="324"/>
      <c r="S75" s="37"/>
      <c r="T75" s="37"/>
      <c r="U75" s="37"/>
      <c r="V75" s="37"/>
      <c r="W75" s="37"/>
      <c r="X75" s="37"/>
      <c r="Y75" s="37"/>
      <c r="Z75" s="37"/>
      <c r="AA75" s="37"/>
    </row>
    <row r="76" spans="1:34" ht="44.25" customHeight="1">
      <c r="A76" s="20" t="s">
        <v>560</v>
      </c>
      <c r="B76" s="36"/>
      <c r="C76" s="36"/>
      <c r="D76" s="37"/>
      <c r="E76" s="33"/>
      <c r="F76" s="33"/>
      <c r="G76" s="32"/>
      <c r="H76" s="32" t="s">
        <v>822</v>
      </c>
      <c r="I76" s="33"/>
      <c r="J76" s="14"/>
      <c r="K76" s="76"/>
      <c r="L76" s="77"/>
      <c r="M76" s="76"/>
      <c r="N76" s="78"/>
      <c r="O76" s="76"/>
      <c r="P76" s="4"/>
      <c r="Q76" s="410"/>
      <c r="R76" s="423"/>
      <c r="S76" s="410"/>
      <c r="T76" s="410"/>
      <c r="U76" s="410"/>
      <c r="V76" s="410"/>
      <c r="W76" s="410"/>
      <c r="X76" s="410"/>
      <c r="Y76" s="410"/>
      <c r="Z76" s="37"/>
      <c r="AA76" s="37"/>
      <c r="AB76" s="37"/>
    </row>
    <row r="77" spans="1:34" s="3" customFormat="1">
      <c r="A77" s="26" t="s">
        <v>561</v>
      </c>
      <c r="B77" s="20"/>
      <c r="C77" s="20"/>
      <c r="D77" s="20"/>
      <c r="E77" s="2"/>
      <c r="F77" s="27" t="s">
        <v>562</v>
      </c>
      <c r="G77" s="38"/>
      <c r="H77" s="39"/>
      <c r="I77" s="79"/>
      <c r="J77" s="14"/>
      <c r="K77" s="80"/>
      <c r="L77" s="81"/>
      <c r="M77" s="82"/>
      <c r="N77" s="83"/>
      <c r="O77" s="84"/>
      <c r="P77" s="2"/>
      <c r="Q77" s="1"/>
      <c r="R77" s="9"/>
      <c r="Z77" s="6"/>
      <c r="AA77" s="6"/>
      <c r="AB77" s="6"/>
      <c r="AC77" s="6"/>
      <c r="AD77" s="6"/>
      <c r="AE77" s="6"/>
      <c r="AF77" s="6"/>
      <c r="AG77" s="6"/>
      <c r="AH77" s="6"/>
    </row>
    <row r="78" spans="1:34" s="6" customFormat="1" ht="14.25" customHeight="1">
      <c r="A78" s="26"/>
      <c r="B78" s="20"/>
      <c r="C78" s="20"/>
      <c r="D78" s="20"/>
      <c r="E78" s="29"/>
      <c r="F78" s="27" t="s">
        <v>564</v>
      </c>
      <c r="G78" s="38"/>
      <c r="H78" s="39"/>
      <c r="I78" s="79"/>
      <c r="J78" s="14"/>
      <c r="K78" s="80"/>
      <c r="L78" s="81"/>
      <c r="M78" s="82"/>
      <c r="N78" s="83"/>
      <c r="O78" s="84"/>
      <c r="P78" s="2"/>
      <c r="Q78" s="1"/>
      <c r="R78" s="9"/>
      <c r="S78" s="3"/>
      <c r="Y78" s="3"/>
      <c r="Z78" s="3"/>
    </row>
    <row r="79" spans="1:34" s="6" customFormat="1" ht="14.25" customHeight="1">
      <c r="A79" s="20"/>
      <c r="B79" s="20"/>
      <c r="C79" s="20"/>
      <c r="D79" s="20"/>
      <c r="E79" s="29"/>
      <c r="F79" s="14"/>
      <c r="G79" s="14"/>
      <c r="H79" s="28"/>
      <c r="I79" s="33"/>
      <c r="J79" s="68"/>
      <c r="K79" s="65"/>
      <c r="L79" s="66"/>
      <c r="M79" s="14"/>
      <c r="N79" s="69"/>
      <c r="O79" s="54"/>
      <c r="P79" s="5"/>
      <c r="Q79" s="1"/>
      <c r="R79" s="9"/>
      <c r="S79" s="3"/>
      <c r="Y79" s="3"/>
      <c r="Z79" s="3"/>
    </row>
    <row r="80" spans="1:34" s="6" customFormat="1" ht="15">
      <c r="A80" s="40" t="s">
        <v>571</v>
      </c>
      <c r="B80" s="40"/>
      <c r="C80" s="40"/>
      <c r="D80" s="40"/>
      <c r="E80" s="29"/>
      <c r="F80" s="14"/>
      <c r="G80" s="9"/>
      <c r="H80" s="14"/>
      <c r="I80" s="9"/>
      <c r="J80" s="85"/>
      <c r="K80" s="9"/>
      <c r="L80" s="9"/>
      <c r="M80" s="9"/>
      <c r="N80" s="9"/>
      <c r="O80" s="86"/>
      <c r="P80"/>
      <c r="Q80" s="1"/>
      <c r="R80" s="9"/>
      <c r="S80" s="3"/>
      <c r="Y80" s="3"/>
      <c r="Z80" s="3"/>
    </row>
    <row r="81" spans="1:26" s="6" customFormat="1" ht="38.25">
      <c r="A81" s="18" t="s">
        <v>16</v>
      </c>
      <c r="B81" s="18" t="s">
        <v>534</v>
      </c>
      <c r="C81" s="18"/>
      <c r="D81" s="19" t="s">
        <v>545</v>
      </c>
      <c r="E81" s="18" t="s">
        <v>546</v>
      </c>
      <c r="F81" s="18" t="s">
        <v>547</v>
      </c>
      <c r="G81" s="18" t="s">
        <v>566</v>
      </c>
      <c r="H81" s="18" t="s">
        <v>549</v>
      </c>
      <c r="I81" s="18" t="s">
        <v>550</v>
      </c>
      <c r="J81" s="17" t="s">
        <v>551</v>
      </c>
      <c r="K81" s="74" t="s">
        <v>572</v>
      </c>
      <c r="L81" s="60" t="s">
        <v>820</v>
      </c>
      <c r="M81" s="74" t="s">
        <v>568</v>
      </c>
      <c r="N81" s="18" t="s">
        <v>569</v>
      </c>
      <c r="O81" s="17" t="s">
        <v>554</v>
      </c>
      <c r="P81" s="87" t="s">
        <v>555</v>
      </c>
      <c r="Q81" s="1"/>
      <c r="R81" s="14"/>
      <c r="S81" s="3"/>
      <c r="Y81" s="3"/>
      <c r="Z81" s="3"/>
    </row>
    <row r="82" spans="1:26" s="369" customFormat="1" ht="13.9" customHeight="1">
      <c r="A82" s="517">
        <v>1</v>
      </c>
      <c r="B82" s="479">
        <v>44252</v>
      </c>
      <c r="C82" s="491"/>
      <c r="D82" s="461" t="s">
        <v>848</v>
      </c>
      <c r="E82" s="492" t="s">
        <v>557</v>
      </c>
      <c r="F82" s="462">
        <v>4530</v>
      </c>
      <c r="G82" s="462">
        <v>4425</v>
      </c>
      <c r="H82" s="462">
        <v>4430</v>
      </c>
      <c r="I82" s="463">
        <v>4730</v>
      </c>
      <c r="J82" s="463" t="s">
        <v>869</v>
      </c>
      <c r="K82" s="518">
        <f t="shared" ref="K82" si="59">H82-F82</f>
        <v>-100</v>
      </c>
      <c r="L82" s="510">
        <f t="shared" ref="L82" si="60">(H82*N82)*0.035%</f>
        <v>193.81250000000003</v>
      </c>
      <c r="M82" s="511">
        <f t="shared" ref="M82" si="61">(K82*N82)-L82</f>
        <v>-12693.8125</v>
      </c>
      <c r="N82" s="463">
        <v>125</v>
      </c>
      <c r="O82" s="512" t="s">
        <v>620</v>
      </c>
      <c r="P82" s="484">
        <v>44256</v>
      </c>
      <c r="Q82" s="363"/>
      <c r="R82" s="324" t="s">
        <v>792</v>
      </c>
      <c r="S82" s="37"/>
      <c r="Y82" s="37"/>
      <c r="Z82" s="37"/>
    </row>
    <row r="83" spans="1:26" s="369" customFormat="1" ht="13.9" customHeight="1">
      <c r="A83" s="515">
        <v>2</v>
      </c>
      <c r="B83" s="470">
        <v>44253</v>
      </c>
      <c r="C83" s="448"/>
      <c r="D83" s="446" t="s">
        <v>851</v>
      </c>
      <c r="E83" s="447" t="s">
        <v>557</v>
      </c>
      <c r="F83" s="444">
        <v>1313</v>
      </c>
      <c r="G83" s="444">
        <v>1287</v>
      </c>
      <c r="H83" s="444">
        <v>1342</v>
      </c>
      <c r="I83" s="445">
        <v>1360</v>
      </c>
      <c r="J83" s="445" t="s">
        <v>855</v>
      </c>
      <c r="K83" s="516">
        <f t="shared" ref="K83" si="62">H83-F83</f>
        <v>29</v>
      </c>
      <c r="L83" s="471">
        <f t="shared" ref="L83:L84" si="63">(H83*N83)*0.035%</f>
        <v>258.33500000000004</v>
      </c>
      <c r="M83" s="472">
        <f t="shared" ref="M83" si="64">(K83*N83)-L83</f>
        <v>15691.665000000001</v>
      </c>
      <c r="N83" s="445">
        <v>550</v>
      </c>
      <c r="O83" s="473" t="s">
        <v>556</v>
      </c>
      <c r="P83" s="443">
        <v>44256</v>
      </c>
      <c r="Q83" s="363"/>
      <c r="R83" s="324" t="s">
        <v>792</v>
      </c>
      <c r="S83" s="37"/>
      <c r="Y83" s="37"/>
      <c r="Z83" s="37"/>
    </row>
    <row r="84" spans="1:26" s="369" customFormat="1" ht="13.9" customHeight="1">
      <c r="A84" s="593">
        <v>3</v>
      </c>
      <c r="B84" s="595">
        <v>44256</v>
      </c>
      <c r="C84" s="491"/>
      <c r="D84" s="461" t="s">
        <v>846</v>
      </c>
      <c r="E84" s="492" t="s">
        <v>817</v>
      </c>
      <c r="F84" s="462">
        <v>14705</v>
      </c>
      <c r="G84" s="462">
        <v>14900</v>
      </c>
      <c r="H84" s="462">
        <v>14900</v>
      </c>
      <c r="I84" s="463">
        <v>14500</v>
      </c>
      <c r="J84" s="597" t="s">
        <v>871</v>
      </c>
      <c r="K84" s="510">
        <f>F84-G84</f>
        <v>-195</v>
      </c>
      <c r="L84" s="510">
        <f t="shared" si="63"/>
        <v>391.12500000000006</v>
      </c>
      <c r="M84" s="597">
        <v>-8741</v>
      </c>
      <c r="N84" s="597">
        <v>75</v>
      </c>
      <c r="O84" s="599" t="s">
        <v>620</v>
      </c>
      <c r="P84" s="591">
        <v>44257</v>
      </c>
      <c r="Q84" s="363"/>
      <c r="R84" s="324" t="s">
        <v>559</v>
      </c>
      <c r="S84" s="37"/>
      <c r="Y84" s="37"/>
      <c r="Z84" s="37"/>
    </row>
    <row r="85" spans="1:26" s="369" customFormat="1" ht="13.9" customHeight="1">
      <c r="A85" s="594"/>
      <c r="B85" s="596"/>
      <c r="C85" s="491"/>
      <c r="D85" s="461" t="s">
        <v>845</v>
      </c>
      <c r="E85" s="492" t="s">
        <v>817</v>
      </c>
      <c r="F85" s="462">
        <v>112.5</v>
      </c>
      <c r="G85" s="462"/>
      <c r="H85" s="462">
        <v>27.5</v>
      </c>
      <c r="I85" s="463"/>
      <c r="J85" s="598"/>
      <c r="K85" s="524">
        <f>F85-H85</f>
        <v>85</v>
      </c>
      <c r="L85" s="510">
        <v>100</v>
      </c>
      <c r="M85" s="598"/>
      <c r="N85" s="598"/>
      <c r="O85" s="600"/>
      <c r="P85" s="592"/>
      <c r="Q85" s="363"/>
      <c r="R85" s="324" t="s">
        <v>559</v>
      </c>
      <c r="S85" s="37"/>
      <c r="Y85" s="37"/>
      <c r="Z85" s="37"/>
    </row>
    <row r="86" spans="1:26" s="369" customFormat="1" ht="13.9" customHeight="1">
      <c r="A86" s="515">
        <v>4</v>
      </c>
      <c r="B86" s="470">
        <v>44256</v>
      </c>
      <c r="C86" s="448"/>
      <c r="D86" s="446" t="s">
        <v>857</v>
      </c>
      <c r="E86" s="447" t="s">
        <v>817</v>
      </c>
      <c r="F86" s="444">
        <v>736</v>
      </c>
      <c r="G86" s="444">
        <v>746</v>
      </c>
      <c r="H86" s="444">
        <v>729</v>
      </c>
      <c r="I86" s="445">
        <v>715</v>
      </c>
      <c r="J86" s="445" t="s">
        <v>847</v>
      </c>
      <c r="K86" s="516">
        <f>F86-H86</f>
        <v>7</v>
      </c>
      <c r="L86" s="471">
        <f t="shared" ref="L86:L88" si="65">(H86*N86)*0.035%</f>
        <v>306.18000000000006</v>
      </c>
      <c r="M86" s="472">
        <f t="shared" ref="M86:M88" si="66">(K86*N86)-L86</f>
        <v>8093.82</v>
      </c>
      <c r="N86" s="445">
        <v>1200</v>
      </c>
      <c r="O86" s="473" t="s">
        <v>556</v>
      </c>
      <c r="P86" s="464">
        <v>44256</v>
      </c>
      <c r="Q86" s="363"/>
      <c r="R86" s="324" t="s">
        <v>559</v>
      </c>
      <c r="S86" s="37"/>
      <c r="Y86" s="37"/>
      <c r="Z86" s="37"/>
    </row>
    <row r="87" spans="1:26" s="369" customFormat="1" ht="13.9" customHeight="1">
      <c r="A87" s="515">
        <v>5</v>
      </c>
      <c r="B87" s="470">
        <v>44256</v>
      </c>
      <c r="C87" s="448"/>
      <c r="D87" s="446" t="s">
        <v>864</v>
      </c>
      <c r="E87" s="447" t="s">
        <v>557</v>
      </c>
      <c r="F87" s="444">
        <v>1576.5</v>
      </c>
      <c r="G87" s="444">
        <v>1559</v>
      </c>
      <c r="H87" s="444">
        <v>1589</v>
      </c>
      <c r="I87" s="445">
        <v>1610</v>
      </c>
      <c r="J87" s="445" t="s">
        <v>865</v>
      </c>
      <c r="K87" s="516">
        <f t="shared" ref="K87:K88" si="67">H87-F87</f>
        <v>12.5</v>
      </c>
      <c r="L87" s="471">
        <f t="shared" si="65"/>
        <v>389.30500000000006</v>
      </c>
      <c r="M87" s="472">
        <f t="shared" si="66"/>
        <v>8360.6949999999997</v>
      </c>
      <c r="N87" s="445">
        <v>700</v>
      </c>
      <c r="O87" s="473" t="s">
        <v>556</v>
      </c>
      <c r="P87" s="464">
        <v>44256</v>
      </c>
      <c r="Q87" s="363"/>
      <c r="R87" s="324" t="s">
        <v>792</v>
      </c>
      <c r="S87" s="37"/>
      <c r="Y87" s="37"/>
      <c r="Z87" s="37"/>
    </row>
    <row r="88" spans="1:26" s="369" customFormat="1" ht="13.9" customHeight="1">
      <c r="A88" s="515">
        <v>6</v>
      </c>
      <c r="B88" s="470">
        <v>44256</v>
      </c>
      <c r="C88" s="448"/>
      <c r="D88" s="446" t="s">
        <v>866</v>
      </c>
      <c r="E88" s="447" t="s">
        <v>557</v>
      </c>
      <c r="F88" s="444">
        <v>2190</v>
      </c>
      <c r="G88" s="444">
        <v>2140</v>
      </c>
      <c r="H88" s="444">
        <v>2224</v>
      </c>
      <c r="I88" s="445">
        <v>2290</v>
      </c>
      <c r="J88" s="445" t="s">
        <v>570</v>
      </c>
      <c r="K88" s="516">
        <f t="shared" si="67"/>
        <v>34</v>
      </c>
      <c r="L88" s="471">
        <f t="shared" si="65"/>
        <v>194.60000000000002</v>
      </c>
      <c r="M88" s="472">
        <f t="shared" si="66"/>
        <v>8305.4</v>
      </c>
      <c r="N88" s="445">
        <v>250</v>
      </c>
      <c r="O88" s="473" t="s">
        <v>556</v>
      </c>
      <c r="P88" s="443">
        <v>44257</v>
      </c>
      <c r="Q88" s="363"/>
      <c r="R88" s="324" t="s">
        <v>792</v>
      </c>
      <c r="S88" s="37"/>
      <c r="Y88" s="37"/>
      <c r="Z88" s="37"/>
    </row>
    <row r="89" spans="1:26" s="369" customFormat="1" ht="13.9" customHeight="1">
      <c r="A89" s="515">
        <v>7</v>
      </c>
      <c r="B89" s="470">
        <v>44257</v>
      </c>
      <c r="C89" s="448"/>
      <c r="D89" s="446" t="s">
        <v>872</v>
      </c>
      <c r="E89" s="447" t="s">
        <v>557</v>
      </c>
      <c r="F89" s="444">
        <v>577.5</v>
      </c>
      <c r="G89" s="444">
        <v>570</v>
      </c>
      <c r="H89" s="444">
        <v>585.5</v>
      </c>
      <c r="I89" s="445">
        <v>598</v>
      </c>
      <c r="J89" s="445" t="s">
        <v>873</v>
      </c>
      <c r="K89" s="516">
        <f t="shared" ref="K89" si="68">H89-F89</f>
        <v>8</v>
      </c>
      <c r="L89" s="471">
        <f t="shared" ref="L89" si="69">(H89*N89)*0.035%</f>
        <v>320.29777500000006</v>
      </c>
      <c r="M89" s="472">
        <f t="shared" ref="M89" si="70">(K89*N89)-L89</f>
        <v>12183.702224999999</v>
      </c>
      <c r="N89" s="445">
        <v>1563</v>
      </c>
      <c r="O89" s="473" t="s">
        <v>556</v>
      </c>
      <c r="P89" s="464">
        <v>44257</v>
      </c>
      <c r="Q89" s="363"/>
      <c r="R89" s="324" t="s">
        <v>792</v>
      </c>
      <c r="S89" s="37"/>
      <c r="Y89" s="37"/>
      <c r="Z89" s="37"/>
    </row>
    <row r="90" spans="1:26" s="369" customFormat="1" ht="13.9" customHeight="1">
      <c r="A90" s="515">
        <v>8</v>
      </c>
      <c r="B90" s="470">
        <v>44257</v>
      </c>
      <c r="C90" s="448"/>
      <c r="D90" s="446" t="s">
        <v>876</v>
      </c>
      <c r="E90" s="447" t="s">
        <v>557</v>
      </c>
      <c r="F90" s="444">
        <v>1918</v>
      </c>
      <c r="G90" s="444">
        <v>1892</v>
      </c>
      <c r="H90" s="444">
        <v>1935.5</v>
      </c>
      <c r="I90" s="445">
        <v>1960</v>
      </c>
      <c r="J90" s="445" t="s">
        <v>877</v>
      </c>
      <c r="K90" s="516">
        <f t="shared" ref="K90" si="71">H90-F90</f>
        <v>17.5</v>
      </c>
      <c r="L90" s="471">
        <f t="shared" ref="L90" si="72">(H90*N90)*0.035%</f>
        <v>372.58375000000007</v>
      </c>
      <c r="M90" s="472">
        <f t="shared" ref="M90" si="73">(K90*N90)-L90</f>
        <v>9252.4162500000002</v>
      </c>
      <c r="N90" s="445">
        <v>550</v>
      </c>
      <c r="O90" s="473" t="s">
        <v>556</v>
      </c>
      <c r="P90" s="464">
        <v>44257</v>
      </c>
      <c r="Q90" s="363"/>
      <c r="R90" s="324" t="s">
        <v>792</v>
      </c>
      <c r="S90" s="37"/>
      <c r="Y90" s="37"/>
      <c r="Z90" s="37"/>
    </row>
    <row r="91" spans="1:26" s="369" customFormat="1" ht="13.9" customHeight="1">
      <c r="A91" s="525">
        <v>9</v>
      </c>
      <c r="B91" s="479">
        <v>44258</v>
      </c>
      <c r="C91" s="491"/>
      <c r="D91" s="461" t="s">
        <v>846</v>
      </c>
      <c r="E91" s="492" t="s">
        <v>817</v>
      </c>
      <c r="F91" s="462">
        <v>15075</v>
      </c>
      <c r="G91" s="462">
        <v>15180</v>
      </c>
      <c r="H91" s="462">
        <v>15180</v>
      </c>
      <c r="I91" s="463">
        <v>14850</v>
      </c>
      <c r="J91" s="463" t="s">
        <v>882</v>
      </c>
      <c r="K91" s="526">
        <f>F91-H91</f>
        <v>-105</v>
      </c>
      <c r="L91" s="510">
        <f t="shared" ref="L91" si="74">(H91*N91)*0.035%</f>
        <v>398.47500000000008</v>
      </c>
      <c r="M91" s="511">
        <f t="shared" ref="M91" si="75">(K91*N91)-L91</f>
        <v>-8273.4750000000004</v>
      </c>
      <c r="N91" s="463">
        <v>75</v>
      </c>
      <c r="O91" s="512" t="s">
        <v>620</v>
      </c>
      <c r="P91" s="527">
        <v>44258</v>
      </c>
      <c r="Q91" s="363"/>
      <c r="R91" s="324" t="s">
        <v>559</v>
      </c>
      <c r="S91" s="37"/>
      <c r="Y91" s="37"/>
      <c r="Z91" s="37"/>
    </row>
    <row r="92" spans="1:26" s="369" customFormat="1" ht="13.9" customHeight="1">
      <c r="A92" s="525">
        <v>10</v>
      </c>
      <c r="B92" s="479">
        <v>44258</v>
      </c>
      <c r="C92" s="491"/>
      <c r="D92" s="461" t="s">
        <v>857</v>
      </c>
      <c r="E92" s="492" t="s">
        <v>817</v>
      </c>
      <c r="F92" s="462">
        <v>744</v>
      </c>
      <c r="G92" s="462">
        <v>755</v>
      </c>
      <c r="H92" s="462">
        <v>754</v>
      </c>
      <c r="I92" s="463">
        <v>725</v>
      </c>
      <c r="J92" s="463" t="s">
        <v>883</v>
      </c>
      <c r="K92" s="526">
        <f>F92-H92</f>
        <v>-10</v>
      </c>
      <c r="L92" s="510">
        <f t="shared" ref="L92" si="76">(H92*N92)*0.035%</f>
        <v>316.68000000000006</v>
      </c>
      <c r="M92" s="511">
        <f t="shared" ref="M92" si="77">(K92*N92)-L92</f>
        <v>-12316.68</v>
      </c>
      <c r="N92" s="463">
        <v>1200</v>
      </c>
      <c r="O92" s="512" t="s">
        <v>620</v>
      </c>
      <c r="P92" s="527">
        <v>44258</v>
      </c>
      <c r="Q92" s="363"/>
      <c r="R92" s="324" t="s">
        <v>559</v>
      </c>
      <c r="S92" s="37"/>
      <c r="Y92" s="37"/>
      <c r="Z92" s="37"/>
    </row>
    <row r="93" spans="1:26" s="369" customFormat="1" ht="13.9" customHeight="1">
      <c r="A93" s="528">
        <v>11</v>
      </c>
      <c r="B93" s="479">
        <v>44260</v>
      </c>
      <c r="C93" s="491"/>
      <c r="D93" s="461" t="s">
        <v>903</v>
      </c>
      <c r="E93" s="492" t="s">
        <v>817</v>
      </c>
      <c r="F93" s="462">
        <v>7175</v>
      </c>
      <c r="G93" s="462">
        <v>7280</v>
      </c>
      <c r="H93" s="462">
        <v>7280</v>
      </c>
      <c r="I93" s="463">
        <v>6950</v>
      </c>
      <c r="J93" s="463" t="s">
        <v>882</v>
      </c>
      <c r="K93" s="529">
        <f>F93-H93</f>
        <v>-105</v>
      </c>
      <c r="L93" s="510">
        <f t="shared" ref="L93:L94" si="78">(H93*N93)*0.035%</f>
        <v>254.80000000000004</v>
      </c>
      <c r="M93" s="511">
        <f t="shared" ref="M93:M94" si="79">(K93*N93)-L93</f>
        <v>-10754.8</v>
      </c>
      <c r="N93" s="463">
        <v>100</v>
      </c>
      <c r="O93" s="512" t="s">
        <v>620</v>
      </c>
      <c r="P93" s="527">
        <v>44260</v>
      </c>
      <c r="Q93" s="363"/>
      <c r="R93" s="324" t="s">
        <v>559</v>
      </c>
      <c r="S93" s="37"/>
      <c r="Y93" s="37"/>
      <c r="Z93" s="37"/>
    </row>
    <row r="94" spans="1:26" s="369" customFormat="1" ht="13.9" customHeight="1">
      <c r="A94" s="515">
        <v>12</v>
      </c>
      <c r="B94" s="470">
        <v>44263</v>
      </c>
      <c r="C94" s="448"/>
      <c r="D94" s="446" t="s">
        <v>864</v>
      </c>
      <c r="E94" s="447" t="s">
        <v>557</v>
      </c>
      <c r="F94" s="444">
        <v>1635</v>
      </c>
      <c r="G94" s="444">
        <v>1617</v>
      </c>
      <c r="H94" s="444">
        <v>1648</v>
      </c>
      <c r="I94" s="445">
        <v>1665</v>
      </c>
      <c r="J94" s="445" t="s">
        <v>899</v>
      </c>
      <c r="K94" s="516">
        <f t="shared" ref="K94" si="80">H94-F94</f>
        <v>13</v>
      </c>
      <c r="L94" s="471">
        <f t="shared" si="78"/>
        <v>403.76000000000005</v>
      </c>
      <c r="M94" s="472">
        <f t="shared" si="79"/>
        <v>8696.24</v>
      </c>
      <c r="N94" s="445">
        <v>700</v>
      </c>
      <c r="O94" s="473" t="s">
        <v>556</v>
      </c>
      <c r="P94" s="464">
        <v>44263</v>
      </c>
      <c r="Q94" s="363"/>
      <c r="R94" s="324" t="s">
        <v>792</v>
      </c>
      <c r="S94" s="37"/>
      <c r="Y94" s="37"/>
      <c r="Z94" s="37"/>
    </row>
    <row r="95" spans="1:26" s="369" customFormat="1" ht="13.9" customHeight="1">
      <c r="A95" s="515">
        <v>13</v>
      </c>
      <c r="B95" s="470">
        <v>44263</v>
      </c>
      <c r="C95" s="448"/>
      <c r="D95" s="446" t="s">
        <v>876</v>
      </c>
      <c r="E95" s="447" t="s">
        <v>557</v>
      </c>
      <c r="F95" s="444">
        <v>1905</v>
      </c>
      <c r="G95" s="444">
        <v>1883</v>
      </c>
      <c r="H95" s="444">
        <v>1926.5</v>
      </c>
      <c r="I95" s="445">
        <v>1950</v>
      </c>
      <c r="J95" s="445" t="s">
        <v>921</v>
      </c>
      <c r="K95" s="516">
        <f t="shared" ref="K95" si="81">H95-F95</f>
        <v>21.5</v>
      </c>
      <c r="L95" s="471">
        <f t="shared" ref="L95" si="82">(H95*N95)*0.035%</f>
        <v>370.85125000000005</v>
      </c>
      <c r="M95" s="472">
        <f t="shared" ref="M95" si="83">(K95*N95)-L95</f>
        <v>11454.14875</v>
      </c>
      <c r="N95" s="445">
        <v>550</v>
      </c>
      <c r="O95" s="473" t="s">
        <v>556</v>
      </c>
      <c r="P95" s="464">
        <v>44263</v>
      </c>
      <c r="Q95" s="363"/>
      <c r="R95" s="324" t="s">
        <v>792</v>
      </c>
      <c r="S95" s="37"/>
      <c r="Y95" s="37"/>
      <c r="Z95" s="37"/>
    </row>
    <row r="96" spans="1:26" s="369" customFormat="1" ht="13.9" customHeight="1">
      <c r="A96" s="515">
        <v>14</v>
      </c>
      <c r="B96" s="470">
        <v>44263</v>
      </c>
      <c r="C96" s="448"/>
      <c r="D96" s="446" t="s">
        <v>910</v>
      </c>
      <c r="E96" s="447" t="s">
        <v>557</v>
      </c>
      <c r="F96" s="444">
        <v>348.5</v>
      </c>
      <c r="G96" s="444">
        <v>340</v>
      </c>
      <c r="H96" s="444">
        <v>353.5</v>
      </c>
      <c r="I96" s="445">
        <v>365</v>
      </c>
      <c r="J96" s="445" t="s">
        <v>920</v>
      </c>
      <c r="K96" s="516">
        <f t="shared" ref="K96:K97" si="84">H96-F96</f>
        <v>5</v>
      </c>
      <c r="L96" s="471">
        <f t="shared" ref="L96:L97" si="85">(H96*N96)*0.035%</f>
        <v>191.77375000000004</v>
      </c>
      <c r="M96" s="472">
        <f t="shared" ref="M96:M97" si="86">(K96*N96)-L96</f>
        <v>7558.2262499999997</v>
      </c>
      <c r="N96" s="445">
        <v>1550</v>
      </c>
      <c r="O96" s="473" t="s">
        <v>556</v>
      </c>
      <c r="P96" s="464">
        <v>44263</v>
      </c>
      <c r="Q96" s="363"/>
      <c r="R96" s="324" t="s">
        <v>559</v>
      </c>
      <c r="S96" s="37"/>
      <c r="Y96" s="37"/>
      <c r="Z96" s="37"/>
    </row>
    <row r="97" spans="1:26" s="369" customFormat="1" ht="13.9" customHeight="1">
      <c r="A97" s="532">
        <v>15</v>
      </c>
      <c r="B97" s="479">
        <v>44263</v>
      </c>
      <c r="C97" s="491"/>
      <c r="D97" s="461" t="s">
        <v>911</v>
      </c>
      <c r="E97" s="492" t="s">
        <v>557</v>
      </c>
      <c r="F97" s="462">
        <v>910</v>
      </c>
      <c r="G97" s="462">
        <v>898</v>
      </c>
      <c r="H97" s="462">
        <v>898</v>
      </c>
      <c r="I97" s="463">
        <v>930</v>
      </c>
      <c r="J97" s="463" t="s">
        <v>929</v>
      </c>
      <c r="K97" s="533">
        <f t="shared" si="84"/>
        <v>-12</v>
      </c>
      <c r="L97" s="510">
        <f t="shared" si="85"/>
        <v>314.30000000000007</v>
      </c>
      <c r="M97" s="511">
        <f t="shared" si="86"/>
        <v>-12314.3</v>
      </c>
      <c r="N97" s="463">
        <v>1000</v>
      </c>
      <c r="O97" s="512" t="s">
        <v>620</v>
      </c>
      <c r="P97" s="484">
        <v>44264</v>
      </c>
      <c r="Q97" s="363"/>
      <c r="R97" s="324" t="s">
        <v>792</v>
      </c>
      <c r="S97" s="37"/>
      <c r="Y97" s="37"/>
      <c r="Z97" s="37"/>
    </row>
    <row r="98" spans="1:26" s="369" customFormat="1" ht="13.9" customHeight="1">
      <c r="A98" s="532">
        <v>16</v>
      </c>
      <c r="B98" s="479">
        <v>44264</v>
      </c>
      <c r="C98" s="491"/>
      <c r="D98" s="461" t="s">
        <v>910</v>
      </c>
      <c r="E98" s="492" t="s">
        <v>557</v>
      </c>
      <c r="F98" s="462">
        <v>347.5</v>
      </c>
      <c r="G98" s="462">
        <v>339.5</v>
      </c>
      <c r="H98" s="462">
        <v>339.5</v>
      </c>
      <c r="I98" s="463">
        <v>365</v>
      </c>
      <c r="J98" s="463" t="s">
        <v>907</v>
      </c>
      <c r="K98" s="533">
        <f t="shared" ref="K98:K99" si="87">H98-F98</f>
        <v>-8</v>
      </c>
      <c r="L98" s="510">
        <f t="shared" ref="L98:L99" si="88">(H98*N98)*0.035%</f>
        <v>184.17875000000004</v>
      </c>
      <c r="M98" s="511">
        <f t="shared" ref="M98:M99" si="89">(K98*N98)-L98</f>
        <v>-12584.178749999999</v>
      </c>
      <c r="N98" s="463">
        <v>1550</v>
      </c>
      <c r="O98" s="512" t="s">
        <v>620</v>
      </c>
      <c r="P98" s="527">
        <v>44264</v>
      </c>
      <c r="Q98" s="363"/>
      <c r="R98" s="324" t="s">
        <v>559</v>
      </c>
      <c r="S98" s="37"/>
      <c r="Y98" s="37"/>
      <c r="Z98" s="37"/>
    </row>
    <row r="99" spans="1:26" s="369" customFormat="1" ht="13.9" customHeight="1">
      <c r="A99" s="515">
        <v>17</v>
      </c>
      <c r="B99" s="470">
        <v>44264</v>
      </c>
      <c r="C99" s="448"/>
      <c r="D99" s="446" t="s">
        <v>864</v>
      </c>
      <c r="E99" s="447" t="s">
        <v>557</v>
      </c>
      <c r="F99" s="444">
        <v>1631.5</v>
      </c>
      <c r="G99" s="444">
        <v>1614</v>
      </c>
      <c r="H99" s="444">
        <v>1644</v>
      </c>
      <c r="I99" s="445">
        <v>1665</v>
      </c>
      <c r="J99" s="445" t="s">
        <v>933</v>
      </c>
      <c r="K99" s="516">
        <f t="shared" si="87"/>
        <v>12.5</v>
      </c>
      <c r="L99" s="471">
        <f t="shared" si="88"/>
        <v>402.78000000000009</v>
      </c>
      <c r="M99" s="472">
        <f t="shared" si="89"/>
        <v>8347.2199999999993</v>
      </c>
      <c r="N99" s="445">
        <v>700</v>
      </c>
      <c r="O99" s="473" t="s">
        <v>556</v>
      </c>
      <c r="P99" s="464">
        <v>44264</v>
      </c>
      <c r="Q99" s="363"/>
      <c r="R99" s="324" t="s">
        <v>792</v>
      </c>
      <c r="S99" s="37"/>
      <c r="Y99" s="37"/>
      <c r="Z99" s="37"/>
    </row>
    <row r="100" spans="1:26" s="369" customFormat="1" ht="13.9" customHeight="1">
      <c r="A100" s="515">
        <v>18</v>
      </c>
      <c r="B100" s="470">
        <v>44264</v>
      </c>
      <c r="C100" s="448"/>
      <c r="D100" s="446" t="s">
        <v>876</v>
      </c>
      <c r="E100" s="447" t="s">
        <v>557</v>
      </c>
      <c r="F100" s="444">
        <v>1902</v>
      </c>
      <c r="G100" s="444">
        <v>1877</v>
      </c>
      <c r="H100" s="444">
        <v>1922.5</v>
      </c>
      <c r="I100" s="445">
        <v>1950</v>
      </c>
      <c r="J100" s="445" t="s">
        <v>934</v>
      </c>
      <c r="K100" s="516">
        <f t="shared" ref="K100:K101" si="90">H100-F100</f>
        <v>20.5</v>
      </c>
      <c r="L100" s="471">
        <f t="shared" ref="L100:L101" si="91">(H100*N100)*0.035%</f>
        <v>370.08125000000007</v>
      </c>
      <c r="M100" s="472">
        <f t="shared" ref="M100:M101" si="92">(K100*N100)-L100</f>
        <v>10904.918750000001</v>
      </c>
      <c r="N100" s="445">
        <v>550</v>
      </c>
      <c r="O100" s="473" t="s">
        <v>556</v>
      </c>
      <c r="P100" s="443">
        <v>44265</v>
      </c>
      <c r="Q100" s="363"/>
      <c r="R100" s="324" t="s">
        <v>792</v>
      </c>
      <c r="S100" s="37"/>
      <c r="Y100" s="37"/>
      <c r="Z100" s="37"/>
    </row>
    <row r="101" spans="1:26" s="369" customFormat="1" ht="13.9" customHeight="1">
      <c r="A101" s="537">
        <v>19</v>
      </c>
      <c r="B101" s="479">
        <v>44265</v>
      </c>
      <c r="C101" s="491"/>
      <c r="D101" s="461" t="s">
        <v>940</v>
      </c>
      <c r="E101" s="492" t="s">
        <v>557</v>
      </c>
      <c r="F101" s="462">
        <v>860</v>
      </c>
      <c r="G101" s="462">
        <v>840</v>
      </c>
      <c r="H101" s="462">
        <v>840</v>
      </c>
      <c r="I101" s="463">
        <v>900</v>
      </c>
      <c r="J101" s="463" t="s">
        <v>960</v>
      </c>
      <c r="K101" s="538">
        <f t="shared" si="90"/>
        <v>-20</v>
      </c>
      <c r="L101" s="510">
        <f t="shared" si="91"/>
        <v>191.10000000000002</v>
      </c>
      <c r="M101" s="511">
        <f t="shared" si="92"/>
        <v>-13191.1</v>
      </c>
      <c r="N101" s="463">
        <v>650</v>
      </c>
      <c r="O101" s="512" t="s">
        <v>620</v>
      </c>
      <c r="P101" s="484">
        <v>44270</v>
      </c>
      <c r="Q101" s="363"/>
      <c r="R101" s="324" t="s">
        <v>792</v>
      </c>
      <c r="S101" s="37"/>
      <c r="Y101" s="37"/>
      <c r="Z101" s="37"/>
    </row>
    <row r="102" spans="1:26" s="369" customFormat="1" ht="13.9" customHeight="1">
      <c r="A102" s="537">
        <v>20</v>
      </c>
      <c r="B102" s="479">
        <v>44265</v>
      </c>
      <c r="C102" s="491"/>
      <c r="D102" s="461" t="s">
        <v>848</v>
      </c>
      <c r="E102" s="492" t="s">
        <v>557</v>
      </c>
      <c r="F102" s="462">
        <v>4505</v>
      </c>
      <c r="G102" s="462">
        <v>4395</v>
      </c>
      <c r="H102" s="462">
        <v>4405</v>
      </c>
      <c r="I102" s="463">
        <v>4700</v>
      </c>
      <c r="J102" s="463" t="s">
        <v>869</v>
      </c>
      <c r="K102" s="538">
        <f t="shared" ref="K102" si="93">H102-F102</f>
        <v>-100</v>
      </c>
      <c r="L102" s="510">
        <f t="shared" ref="L102" si="94">(H102*N102)*0.035%</f>
        <v>192.71875000000003</v>
      </c>
      <c r="M102" s="511">
        <f t="shared" ref="M102" si="95">(K102*N102)-L102</f>
        <v>-12692.71875</v>
      </c>
      <c r="N102" s="463">
        <v>125</v>
      </c>
      <c r="O102" s="512" t="s">
        <v>620</v>
      </c>
      <c r="P102" s="484">
        <v>44270</v>
      </c>
      <c r="Q102" s="363"/>
      <c r="R102" s="324" t="s">
        <v>559</v>
      </c>
      <c r="S102" s="37"/>
      <c r="Y102" s="37"/>
      <c r="Z102" s="37"/>
    </row>
    <row r="103" spans="1:26" s="369" customFormat="1" ht="13.9" customHeight="1">
      <c r="A103" s="515">
        <v>21</v>
      </c>
      <c r="B103" s="470">
        <v>44265</v>
      </c>
      <c r="C103" s="448"/>
      <c r="D103" s="446" t="s">
        <v>942</v>
      </c>
      <c r="E103" s="447" t="s">
        <v>557</v>
      </c>
      <c r="F103" s="444">
        <v>1371</v>
      </c>
      <c r="G103" s="444">
        <v>1349</v>
      </c>
      <c r="H103" s="444">
        <v>1390.5</v>
      </c>
      <c r="I103" s="445">
        <v>1410</v>
      </c>
      <c r="J103" s="445" t="s">
        <v>943</v>
      </c>
      <c r="K103" s="516">
        <f t="shared" ref="K103:K104" si="96">H103-F103</f>
        <v>19.5</v>
      </c>
      <c r="L103" s="471">
        <f t="shared" ref="L103:L104" si="97">(H103*N103)*0.035%</f>
        <v>292.00500000000005</v>
      </c>
      <c r="M103" s="472">
        <f t="shared" ref="M103:M104" si="98">(K103*N103)-L103</f>
        <v>11407.995000000001</v>
      </c>
      <c r="N103" s="445">
        <v>600</v>
      </c>
      <c r="O103" s="473" t="s">
        <v>556</v>
      </c>
      <c r="P103" s="443">
        <v>44267</v>
      </c>
      <c r="Q103" s="363"/>
      <c r="R103" s="324" t="s">
        <v>559</v>
      </c>
      <c r="S103" s="37"/>
      <c r="Y103" s="37"/>
      <c r="Z103" s="37"/>
    </row>
    <row r="104" spans="1:26" s="369" customFormat="1" ht="13.9" customHeight="1">
      <c r="A104" s="537">
        <v>22</v>
      </c>
      <c r="B104" s="479">
        <v>44267</v>
      </c>
      <c r="C104" s="491"/>
      <c r="D104" s="461" t="s">
        <v>864</v>
      </c>
      <c r="E104" s="492" t="s">
        <v>557</v>
      </c>
      <c r="F104" s="462">
        <v>1633.5</v>
      </c>
      <c r="G104" s="462">
        <v>1615</v>
      </c>
      <c r="H104" s="462">
        <v>1615</v>
      </c>
      <c r="I104" s="463">
        <v>1665</v>
      </c>
      <c r="J104" s="463" t="s">
        <v>961</v>
      </c>
      <c r="K104" s="538">
        <f t="shared" si="96"/>
        <v>-18.5</v>
      </c>
      <c r="L104" s="510">
        <f t="shared" si="97"/>
        <v>395.67500000000007</v>
      </c>
      <c r="M104" s="511">
        <f t="shared" si="98"/>
        <v>-13345.674999999999</v>
      </c>
      <c r="N104" s="463">
        <v>700</v>
      </c>
      <c r="O104" s="512" t="s">
        <v>620</v>
      </c>
      <c r="P104" s="484">
        <v>44270</v>
      </c>
      <c r="Q104" s="363"/>
      <c r="R104" s="324" t="s">
        <v>792</v>
      </c>
      <c r="S104" s="37"/>
      <c r="Y104" s="37"/>
      <c r="Z104" s="37"/>
    </row>
    <row r="105" spans="1:26" s="369" customFormat="1" ht="13.9" customHeight="1">
      <c r="A105" s="515">
        <v>23</v>
      </c>
      <c r="B105" s="470">
        <v>44267</v>
      </c>
      <c r="C105" s="448"/>
      <c r="D105" s="446" t="s">
        <v>953</v>
      </c>
      <c r="E105" s="447" t="s">
        <v>557</v>
      </c>
      <c r="F105" s="444">
        <v>3450</v>
      </c>
      <c r="G105" s="444">
        <v>3385</v>
      </c>
      <c r="H105" s="444">
        <v>3487.5</v>
      </c>
      <c r="I105" s="445" t="s">
        <v>954</v>
      </c>
      <c r="J105" s="445" t="s">
        <v>969</v>
      </c>
      <c r="K105" s="516">
        <f t="shared" ref="K105" si="99">H105-F105</f>
        <v>37.5</v>
      </c>
      <c r="L105" s="471">
        <f t="shared" ref="L105" si="100">(H105*N105)*0.035%</f>
        <v>244.12500000000003</v>
      </c>
      <c r="M105" s="472">
        <f t="shared" ref="M105" si="101">(K105*N105)-L105</f>
        <v>7255.875</v>
      </c>
      <c r="N105" s="445">
        <v>200</v>
      </c>
      <c r="O105" s="473" t="s">
        <v>556</v>
      </c>
      <c r="P105" s="443">
        <v>44271</v>
      </c>
      <c r="Q105" s="363"/>
      <c r="R105" s="324" t="s">
        <v>559</v>
      </c>
      <c r="S105" s="37"/>
      <c r="Y105" s="37"/>
      <c r="Z105" s="37"/>
    </row>
    <row r="106" spans="1:26" s="369" customFormat="1" ht="13.9" customHeight="1">
      <c r="A106" s="537">
        <v>24</v>
      </c>
      <c r="B106" s="479">
        <v>44267</v>
      </c>
      <c r="C106" s="491"/>
      <c r="D106" s="461" t="s">
        <v>955</v>
      </c>
      <c r="E106" s="492" t="s">
        <v>557</v>
      </c>
      <c r="F106" s="462">
        <v>1920</v>
      </c>
      <c r="G106" s="462">
        <v>1895</v>
      </c>
      <c r="H106" s="462">
        <v>1895</v>
      </c>
      <c r="I106" s="463">
        <v>1970</v>
      </c>
      <c r="J106" s="463" t="s">
        <v>962</v>
      </c>
      <c r="K106" s="538">
        <f t="shared" ref="K106" si="102">H106-F106</f>
        <v>-25</v>
      </c>
      <c r="L106" s="510">
        <f t="shared" ref="L106" si="103">(H106*N106)*0.035%</f>
        <v>364.78750000000008</v>
      </c>
      <c r="M106" s="511">
        <f t="shared" ref="M106" si="104">(K106*N106)-L106</f>
        <v>-14114.7875</v>
      </c>
      <c r="N106" s="463">
        <v>550</v>
      </c>
      <c r="O106" s="512" t="s">
        <v>620</v>
      </c>
      <c r="P106" s="484">
        <v>44270</v>
      </c>
      <c r="Q106" s="363"/>
      <c r="R106" s="324" t="s">
        <v>792</v>
      </c>
      <c r="S106" s="37"/>
      <c r="Y106" s="37"/>
      <c r="Z106" s="37"/>
    </row>
    <row r="107" spans="1:26" s="369" customFormat="1" ht="13.9" customHeight="1">
      <c r="A107" s="539">
        <v>25</v>
      </c>
      <c r="B107" s="479">
        <v>44271</v>
      </c>
      <c r="C107" s="491"/>
      <c r="D107" s="461" t="s">
        <v>974</v>
      </c>
      <c r="E107" s="492" t="s">
        <v>557</v>
      </c>
      <c r="F107" s="462">
        <v>382.25</v>
      </c>
      <c r="G107" s="462">
        <v>377</v>
      </c>
      <c r="H107" s="462">
        <v>378</v>
      </c>
      <c r="I107" s="463">
        <v>390</v>
      </c>
      <c r="J107" s="463" t="s">
        <v>975</v>
      </c>
      <c r="K107" s="540">
        <f t="shared" ref="K107" si="105">H107-F107</f>
        <v>-4.25</v>
      </c>
      <c r="L107" s="510">
        <f t="shared" ref="L107" si="106">(H107*N107)*0.035%</f>
        <v>396.90000000000003</v>
      </c>
      <c r="M107" s="511">
        <f t="shared" ref="M107" si="107">(K107*N107)-L107</f>
        <v>-13146.9</v>
      </c>
      <c r="N107" s="463">
        <v>3000</v>
      </c>
      <c r="O107" s="512" t="s">
        <v>620</v>
      </c>
      <c r="P107" s="484">
        <v>44271</v>
      </c>
      <c r="Q107" s="363"/>
      <c r="R107" s="324" t="s">
        <v>559</v>
      </c>
      <c r="S107" s="37"/>
      <c r="Y107" s="37"/>
      <c r="Z107" s="37"/>
    </row>
    <row r="108" spans="1:26" s="369" customFormat="1" ht="13.9" customHeight="1">
      <c r="A108" s="539">
        <v>26</v>
      </c>
      <c r="B108" s="479">
        <v>44271</v>
      </c>
      <c r="C108" s="491"/>
      <c r="D108" s="461" t="s">
        <v>980</v>
      </c>
      <c r="E108" s="492" t="s">
        <v>557</v>
      </c>
      <c r="F108" s="462">
        <v>607</v>
      </c>
      <c r="G108" s="462">
        <v>597</v>
      </c>
      <c r="H108" s="462">
        <v>597.5</v>
      </c>
      <c r="I108" s="463" t="s">
        <v>981</v>
      </c>
      <c r="J108" s="463" t="s">
        <v>982</v>
      </c>
      <c r="K108" s="540">
        <f t="shared" ref="K108:K109" si="108">H108-F108</f>
        <v>-9.5</v>
      </c>
      <c r="L108" s="510">
        <f t="shared" ref="L108:L109" si="109">(H108*N108)*0.035%</f>
        <v>282.31875000000002</v>
      </c>
      <c r="M108" s="511">
        <f t="shared" ref="M108:M109" si="110">(K108*N108)-L108</f>
        <v>-13107.31875</v>
      </c>
      <c r="N108" s="463">
        <v>1350</v>
      </c>
      <c r="O108" s="512" t="s">
        <v>620</v>
      </c>
      <c r="P108" s="484">
        <v>44271</v>
      </c>
      <c r="Q108" s="363"/>
      <c r="R108" s="324" t="s">
        <v>559</v>
      </c>
      <c r="S108" s="37"/>
      <c r="Y108" s="37"/>
      <c r="Z108" s="37"/>
    </row>
    <row r="109" spans="1:26" s="369" customFormat="1" ht="13.9" customHeight="1">
      <c r="A109" s="515">
        <v>27</v>
      </c>
      <c r="B109" s="470">
        <v>44271</v>
      </c>
      <c r="C109" s="448"/>
      <c r="D109" s="446" t="s">
        <v>983</v>
      </c>
      <c r="E109" s="447" t="s">
        <v>557</v>
      </c>
      <c r="F109" s="444">
        <v>1863</v>
      </c>
      <c r="G109" s="444">
        <v>1838</v>
      </c>
      <c r="H109" s="444">
        <v>1877.5</v>
      </c>
      <c r="I109" s="445" t="s">
        <v>984</v>
      </c>
      <c r="J109" s="445" t="s">
        <v>985</v>
      </c>
      <c r="K109" s="516">
        <f t="shared" si="108"/>
        <v>14.5</v>
      </c>
      <c r="L109" s="471">
        <f t="shared" si="109"/>
        <v>361.41875000000005</v>
      </c>
      <c r="M109" s="472">
        <f t="shared" si="110"/>
        <v>7613.5812500000002</v>
      </c>
      <c r="N109" s="445">
        <v>550</v>
      </c>
      <c r="O109" s="473" t="s">
        <v>556</v>
      </c>
      <c r="P109" s="464">
        <v>44271</v>
      </c>
      <c r="Q109" s="363"/>
      <c r="R109" s="324" t="s">
        <v>792</v>
      </c>
      <c r="S109" s="37"/>
      <c r="Y109" s="37"/>
      <c r="Z109" s="37"/>
    </row>
    <row r="110" spans="1:26" s="369" customFormat="1" ht="13.9" customHeight="1">
      <c r="A110" s="558">
        <v>28</v>
      </c>
      <c r="B110" s="479">
        <v>44271</v>
      </c>
      <c r="C110" s="491"/>
      <c r="D110" s="461" t="s">
        <v>986</v>
      </c>
      <c r="E110" s="492" t="s">
        <v>557</v>
      </c>
      <c r="F110" s="462">
        <v>2245</v>
      </c>
      <c r="G110" s="462">
        <v>2190</v>
      </c>
      <c r="H110" s="462">
        <v>2190</v>
      </c>
      <c r="I110" s="463">
        <v>2350</v>
      </c>
      <c r="J110" s="463" t="s">
        <v>1010</v>
      </c>
      <c r="K110" s="559">
        <f t="shared" ref="K110" si="111">H110-F110</f>
        <v>-55</v>
      </c>
      <c r="L110" s="510">
        <f t="shared" ref="L110" si="112">(H110*N110)*0.035%</f>
        <v>191.62500000000003</v>
      </c>
      <c r="M110" s="511">
        <f t="shared" ref="M110" si="113">(K110*N110)-L110</f>
        <v>-13941.625</v>
      </c>
      <c r="N110" s="463">
        <v>250</v>
      </c>
      <c r="O110" s="512" t="s">
        <v>620</v>
      </c>
      <c r="P110" s="484">
        <v>44273</v>
      </c>
      <c r="Q110" s="363"/>
      <c r="R110" s="324" t="s">
        <v>792</v>
      </c>
      <c r="S110" s="37"/>
      <c r="Y110" s="37"/>
      <c r="Z110" s="37"/>
    </row>
    <row r="111" spans="1:26" s="369" customFormat="1" ht="13.9" customHeight="1">
      <c r="A111" s="554">
        <v>29</v>
      </c>
      <c r="B111" s="479">
        <v>44271</v>
      </c>
      <c r="C111" s="491"/>
      <c r="D111" s="461" t="s">
        <v>987</v>
      </c>
      <c r="E111" s="492" t="s">
        <v>557</v>
      </c>
      <c r="F111" s="462">
        <v>743</v>
      </c>
      <c r="G111" s="462">
        <v>732</v>
      </c>
      <c r="H111" s="462">
        <v>733</v>
      </c>
      <c r="I111" s="463">
        <v>764</v>
      </c>
      <c r="J111" s="463" t="s">
        <v>989</v>
      </c>
      <c r="K111" s="555">
        <f t="shared" ref="K111:K112" si="114">H111-F111</f>
        <v>-10</v>
      </c>
      <c r="L111" s="510">
        <f t="shared" ref="L111:L112" si="115">(H111*N111)*0.035%</f>
        <v>307.86000000000007</v>
      </c>
      <c r="M111" s="511">
        <f t="shared" ref="M111:M112" si="116">(K111*N111)-L111</f>
        <v>-12307.86</v>
      </c>
      <c r="N111" s="463">
        <v>1200</v>
      </c>
      <c r="O111" s="512" t="s">
        <v>620</v>
      </c>
      <c r="P111" s="484">
        <v>44272</v>
      </c>
      <c r="Q111" s="363"/>
      <c r="R111" s="324" t="s">
        <v>792</v>
      </c>
      <c r="S111" s="37"/>
      <c r="Y111" s="37"/>
      <c r="Z111" s="37"/>
    </row>
    <row r="112" spans="1:26" s="369" customFormat="1" ht="13.9" customHeight="1">
      <c r="A112" s="515">
        <v>30</v>
      </c>
      <c r="B112" s="470">
        <v>44272</v>
      </c>
      <c r="C112" s="448"/>
      <c r="D112" s="446" t="s">
        <v>953</v>
      </c>
      <c r="E112" s="447" t="s">
        <v>557</v>
      </c>
      <c r="F112" s="444">
        <v>3452.5</v>
      </c>
      <c r="G112" s="444">
        <v>3385</v>
      </c>
      <c r="H112" s="444">
        <v>3490</v>
      </c>
      <c r="I112" s="445" t="s">
        <v>954</v>
      </c>
      <c r="J112" s="445" t="s">
        <v>969</v>
      </c>
      <c r="K112" s="516">
        <f t="shared" si="114"/>
        <v>37.5</v>
      </c>
      <c r="L112" s="471">
        <f t="shared" si="115"/>
        <v>244.30000000000004</v>
      </c>
      <c r="M112" s="472">
        <f t="shared" si="116"/>
        <v>7255.7</v>
      </c>
      <c r="N112" s="445">
        <v>200</v>
      </c>
      <c r="O112" s="473" t="s">
        <v>556</v>
      </c>
      <c r="P112" s="464">
        <v>44272</v>
      </c>
      <c r="Q112" s="363"/>
      <c r="R112" s="324" t="s">
        <v>559</v>
      </c>
      <c r="S112" s="37"/>
      <c r="Y112" s="37"/>
      <c r="Z112" s="37"/>
    </row>
    <row r="113" spans="1:34" s="369" customFormat="1" ht="13.9" customHeight="1">
      <c r="A113" s="554">
        <v>31</v>
      </c>
      <c r="B113" s="479">
        <v>44272</v>
      </c>
      <c r="C113" s="491"/>
      <c r="D113" s="461" t="s">
        <v>990</v>
      </c>
      <c r="E113" s="492" t="s">
        <v>557</v>
      </c>
      <c r="F113" s="462">
        <v>14860</v>
      </c>
      <c r="G113" s="462">
        <v>14750</v>
      </c>
      <c r="H113" s="462">
        <v>14770</v>
      </c>
      <c r="I113" s="463" t="s">
        <v>991</v>
      </c>
      <c r="J113" s="463" t="s">
        <v>958</v>
      </c>
      <c r="K113" s="555">
        <f t="shared" ref="K113" si="117">H113-F113</f>
        <v>-90</v>
      </c>
      <c r="L113" s="510">
        <f t="shared" ref="L113:L115" si="118">(H113*N113)*0.035%</f>
        <v>387.71250000000003</v>
      </c>
      <c r="M113" s="511">
        <f t="shared" ref="M113:M115" si="119">(K113*N113)-L113</f>
        <v>-7137.7124999999996</v>
      </c>
      <c r="N113" s="463">
        <v>75</v>
      </c>
      <c r="O113" s="512" t="s">
        <v>620</v>
      </c>
      <c r="P113" s="527">
        <v>44272</v>
      </c>
      <c r="Q113" s="363"/>
      <c r="R113" s="324" t="s">
        <v>559</v>
      </c>
      <c r="S113" s="37"/>
      <c r="Y113" s="37"/>
      <c r="Z113" s="37"/>
    </row>
    <row r="114" spans="1:34" s="369" customFormat="1" ht="13.9" customHeight="1">
      <c r="A114" s="515">
        <v>32</v>
      </c>
      <c r="B114" s="470">
        <v>44273</v>
      </c>
      <c r="C114" s="448"/>
      <c r="D114" s="446" t="s">
        <v>846</v>
      </c>
      <c r="E114" s="447" t="s">
        <v>817</v>
      </c>
      <c r="F114" s="444">
        <v>14890</v>
      </c>
      <c r="G114" s="444">
        <v>15030</v>
      </c>
      <c r="H114" s="444">
        <v>14835</v>
      </c>
      <c r="I114" s="445">
        <v>14700</v>
      </c>
      <c r="J114" s="445" t="s">
        <v>996</v>
      </c>
      <c r="K114" s="516">
        <f>F114-H114</f>
        <v>55</v>
      </c>
      <c r="L114" s="471">
        <f t="shared" si="118"/>
        <v>389.41875000000005</v>
      </c>
      <c r="M114" s="472">
        <f t="shared" si="119"/>
        <v>3735.5812500000002</v>
      </c>
      <c r="N114" s="445">
        <v>75</v>
      </c>
      <c r="O114" s="473" t="s">
        <v>556</v>
      </c>
      <c r="P114" s="464">
        <v>44273</v>
      </c>
      <c r="Q114" s="363"/>
      <c r="R114" s="324" t="s">
        <v>559</v>
      </c>
      <c r="S114" s="37"/>
      <c r="Y114" s="37"/>
      <c r="Z114" s="37"/>
    </row>
    <row r="115" spans="1:34" s="369" customFormat="1" ht="13.9" customHeight="1">
      <c r="A115" s="515">
        <v>33</v>
      </c>
      <c r="B115" s="470">
        <v>44273</v>
      </c>
      <c r="C115" s="448"/>
      <c r="D115" s="446" t="s">
        <v>1004</v>
      </c>
      <c r="E115" s="447" t="s">
        <v>557</v>
      </c>
      <c r="F115" s="444">
        <v>3446.5</v>
      </c>
      <c r="G115" s="444">
        <v>3385</v>
      </c>
      <c r="H115" s="444">
        <v>3481.5</v>
      </c>
      <c r="I115" s="445" t="s">
        <v>954</v>
      </c>
      <c r="J115" s="445" t="s">
        <v>1014</v>
      </c>
      <c r="K115" s="516">
        <f t="shared" ref="K115" si="120">H115-F115</f>
        <v>35</v>
      </c>
      <c r="L115" s="471">
        <f t="shared" si="118"/>
        <v>243.70500000000004</v>
      </c>
      <c r="M115" s="472">
        <f t="shared" si="119"/>
        <v>6756.2950000000001</v>
      </c>
      <c r="N115" s="445">
        <v>200</v>
      </c>
      <c r="O115" s="473" t="s">
        <v>556</v>
      </c>
      <c r="P115" s="443">
        <v>44274</v>
      </c>
      <c r="Q115" s="363"/>
      <c r="R115" s="324" t="s">
        <v>559</v>
      </c>
      <c r="S115" s="37"/>
      <c r="Y115" s="37"/>
      <c r="Z115" s="37"/>
    </row>
    <row r="116" spans="1:34" s="369" customFormat="1" ht="13.9" customHeight="1">
      <c r="A116" s="515">
        <v>34</v>
      </c>
      <c r="B116" s="470">
        <v>44273</v>
      </c>
      <c r="C116" s="448"/>
      <c r="D116" s="446" t="s">
        <v>1005</v>
      </c>
      <c r="E116" s="447" t="s">
        <v>817</v>
      </c>
      <c r="F116" s="444">
        <v>1517</v>
      </c>
      <c r="G116" s="444">
        <v>1538</v>
      </c>
      <c r="H116" s="444">
        <v>1503</v>
      </c>
      <c r="I116" s="445">
        <v>1470</v>
      </c>
      <c r="J116" s="445" t="s">
        <v>886</v>
      </c>
      <c r="K116" s="516">
        <f>F116-H116</f>
        <v>14</v>
      </c>
      <c r="L116" s="471">
        <f t="shared" ref="L116:L117" si="121">(H116*N116)*0.035%</f>
        <v>289.32750000000004</v>
      </c>
      <c r="M116" s="472">
        <f t="shared" ref="M116:M117" si="122">(K116*N116)-L116</f>
        <v>7410.6724999999997</v>
      </c>
      <c r="N116" s="445">
        <v>550</v>
      </c>
      <c r="O116" s="473" t="s">
        <v>556</v>
      </c>
      <c r="P116" s="464">
        <v>44273</v>
      </c>
      <c r="Q116" s="363"/>
      <c r="R116" s="324" t="s">
        <v>559</v>
      </c>
      <c r="S116" s="37"/>
      <c r="Y116" s="37"/>
      <c r="Z116" s="37"/>
    </row>
    <row r="117" spans="1:34" s="369" customFormat="1" ht="13.9" customHeight="1">
      <c r="A117" s="565">
        <v>35</v>
      </c>
      <c r="B117" s="479">
        <v>44274</v>
      </c>
      <c r="C117" s="491"/>
      <c r="D117" s="461" t="s">
        <v>1015</v>
      </c>
      <c r="E117" s="492" t="s">
        <v>557</v>
      </c>
      <c r="F117" s="462">
        <v>1587</v>
      </c>
      <c r="G117" s="462">
        <v>1570</v>
      </c>
      <c r="H117" s="462">
        <v>1570</v>
      </c>
      <c r="I117" s="463">
        <v>1625</v>
      </c>
      <c r="J117" s="463" t="s">
        <v>1049</v>
      </c>
      <c r="K117" s="566">
        <f t="shared" ref="K117" si="123">H117-F117</f>
        <v>-17</v>
      </c>
      <c r="L117" s="510">
        <f t="shared" si="121"/>
        <v>384.65000000000003</v>
      </c>
      <c r="M117" s="511">
        <f t="shared" si="122"/>
        <v>-12284.65</v>
      </c>
      <c r="N117" s="463">
        <v>700</v>
      </c>
      <c r="O117" s="512" t="s">
        <v>620</v>
      </c>
      <c r="P117" s="484">
        <v>44277</v>
      </c>
      <c r="Q117" s="363"/>
      <c r="R117" s="324" t="s">
        <v>792</v>
      </c>
      <c r="S117" s="37"/>
      <c r="Y117" s="37"/>
      <c r="Z117" s="37"/>
    </row>
    <row r="118" spans="1:34" s="369" customFormat="1" ht="13.9" customHeight="1">
      <c r="A118" s="556">
        <v>36</v>
      </c>
      <c r="B118" s="418">
        <v>44278</v>
      </c>
      <c r="C118" s="419"/>
      <c r="D118" s="412" t="s">
        <v>1113</v>
      </c>
      <c r="E118" s="413" t="s">
        <v>557</v>
      </c>
      <c r="F118" s="387" t="s">
        <v>1114</v>
      </c>
      <c r="G118" s="387">
        <v>2315</v>
      </c>
      <c r="H118" s="387"/>
      <c r="I118" s="352" t="s">
        <v>1115</v>
      </c>
      <c r="J118" s="352" t="s">
        <v>558</v>
      </c>
      <c r="K118" s="557"/>
      <c r="L118" s="406"/>
      <c r="M118" s="508"/>
      <c r="N118" s="352"/>
      <c r="O118" s="380"/>
      <c r="P118" s="393"/>
      <c r="Q118" s="363"/>
      <c r="R118" s="324" t="s">
        <v>559</v>
      </c>
      <c r="S118" s="37"/>
      <c r="Y118" s="37"/>
      <c r="Z118" s="37"/>
    </row>
    <row r="119" spans="1:34" s="369" customFormat="1" ht="13.9" customHeight="1">
      <c r="A119" s="552"/>
      <c r="B119" s="418"/>
      <c r="C119" s="419"/>
      <c r="D119" s="412"/>
      <c r="E119" s="413"/>
      <c r="F119" s="387"/>
      <c r="G119" s="387"/>
      <c r="H119" s="387"/>
      <c r="I119" s="352"/>
      <c r="J119" s="352"/>
      <c r="K119" s="553"/>
      <c r="L119" s="406"/>
      <c r="M119" s="508"/>
      <c r="N119" s="352"/>
      <c r="O119" s="380"/>
      <c r="P119" s="393"/>
      <c r="Q119" s="363"/>
      <c r="R119" s="324"/>
      <c r="S119" s="37"/>
      <c r="Y119" s="37"/>
      <c r="Z119" s="37"/>
    </row>
    <row r="120" spans="1:34" s="369" customFormat="1" ht="13.9" customHeight="1">
      <c r="A120" s="420"/>
      <c r="B120" s="418"/>
      <c r="C120" s="419"/>
      <c r="D120" s="412"/>
      <c r="E120" s="413"/>
      <c r="F120" s="387"/>
      <c r="G120" s="387"/>
      <c r="H120" s="387"/>
      <c r="I120" s="352"/>
      <c r="J120" s="352"/>
      <c r="K120" s="352"/>
      <c r="L120" s="352"/>
      <c r="M120" s="352"/>
      <c r="N120" s="352"/>
      <c r="O120" s="352"/>
      <c r="P120" s="352"/>
      <c r="Q120" s="363"/>
      <c r="R120" s="324"/>
      <c r="S120" s="37"/>
      <c r="Y120" s="37"/>
      <c r="Z120" s="37"/>
    </row>
    <row r="121" spans="1:34" s="369" customFormat="1" ht="13.9" customHeight="1">
      <c r="A121" s="430"/>
      <c r="B121" s="424"/>
      <c r="C121" s="431"/>
      <c r="D121" s="432"/>
      <c r="E121" s="353"/>
      <c r="F121" s="399"/>
      <c r="G121" s="399"/>
      <c r="H121" s="399"/>
      <c r="I121" s="395"/>
      <c r="J121" s="395"/>
      <c r="K121" s="395"/>
      <c r="L121" s="395"/>
      <c r="M121" s="395"/>
      <c r="N121" s="395"/>
      <c r="O121" s="395"/>
      <c r="P121" s="395"/>
      <c r="Q121" s="363"/>
      <c r="R121" s="324"/>
      <c r="S121" s="37"/>
      <c r="Y121" s="37"/>
      <c r="Z121" s="37"/>
    </row>
    <row r="122" spans="1:34" s="3" customFormat="1">
      <c r="A122" s="41"/>
      <c r="B122" s="42"/>
      <c r="C122" s="43"/>
      <c r="D122" s="44"/>
      <c r="E122" s="45"/>
      <c r="F122" s="46"/>
      <c r="G122" s="46"/>
      <c r="H122" s="46"/>
      <c r="I122" s="46"/>
      <c r="J122" s="14"/>
      <c r="K122" s="88"/>
      <c r="L122" s="88"/>
      <c r="M122" s="14"/>
      <c r="N122" s="13"/>
      <c r="O122" s="89"/>
      <c r="P122" s="2"/>
      <c r="Q122" s="1"/>
      <c r="R122" s="14"/>
      <c r="Z122" s="6"/>
      <c r="AA122" s="6"/>
      <c r="AB122" s="6"/>
      <c r="AC122" s="6"/>
      <c r="AD122" s="6"/>
      <c r="AE122" s="6"/>
      <c r="AF122" s="6"/>
      <c r="AG122" s="6"/>
      <c r="AH122" s="6"/>
    </row>
    <row r="123" spans="1:34" s="3" customFormat="1" ht="15">
      <c r="A123" s="47" t="s">
        <v>573</v>
      </c>
      <c r="B123" s="47"/>
      <c r="C123" s="47"/>
      <c r="D123" s="47"/>
      <c r="E123" s="48"/>
      <c r="F123" s="46"/>
      <c r="G123" s="46"/>
      <c r="H123" s="46"/>
      <c r="I123" s="46"/>
      <c r="J123" s="50"/>
      <c r="K123" s="9"/>
      <c r="L123" s="9"/>
      <c r="M123" s="9"/>
      <c r="N123" s="8"/>
      <c r="O123" s="50"/>
      <c r="P123" s="2"/>
      <c r="Q123" s="1"/>
      <c r="R123" s="14"/>
      <c r="Z123" s="6"/>
      <c r="AA123" s="6"/>
      <c r="AB123" s="6"/>
      <c r="AC123" s="6"/>
      <c r="AD123" s="6"/>
      <c r="AE123" s="6"/>
      <c r="AF123" s="6"/>
      <c r="AG123" s="6"/>
      <c r="AH123" s="6"/>
    </row>
    <row r="124" spans="1:34" s="3" customFormat="1" ht="38.25">
      <c r="A124" s="18" t="s">
        <v>16</v>
      </c>
      <c r="B124" s="18" t="s">
        <v>534</v>
      </c>
      <c r="C124" s="18"/>
      <c r="D124" s="19" t="s">
        <v>545</v>
      </c>
      <c r="E124" s="18" t="s">
        <v>546</v>
      </c>
      <c r="F124" s="18" t="s">
        <v>547</v>
      </c>
      <c r="G124" s="49" t="s">
        <v>566</v>
      </c>
      <c r="H124" s="18" t="s">
        <v>549</v>
      </c>
      <c r="I124" s="18" t="s">
        <v>550</v>
      </c>
      <c r="J124" s="17" t="s">
        <v>551</v>
      </c>
      <c r="K124" s="17" t="s">
        <v>574</v>
      </c>
      <c r="L124" s="60" t="s">
        <v>820</v>
      </c>
      <c r="M124" s="74" t="s">
        <v>568</v>
      </c>
      <c r="N124" s="18" t="s">
        <v>569</v>
      </c>
      <c r="O124" s="18" t="s">
        <v>554</v>
      </c>
      <c r="P124" s="19" t="s">
        <v>555</v>
      </c>
      <c r="Q124" s="1"/>
      <c r="R124" s="14"/>
      <c r="Z124" s="6"/>
      <c r="AA124" s="6"/>
      <c r="AB124" s="6"/>
      <c r="AC124" s="6"/>
      <c r="AD124" s="6"/>
      <c r="AE124" s="6"/>
      <c r="AF124" s="6"/>
      <c r="AG124" s="6"/>
      <c r="AH124" s="6"/>
    </row>
    <row r="125" spans="1:34" s="369" customFormat="1" ht="13.9" customHeight="1">
      <c r="A125" s="515">
        <v>1</v>
      </c>
      <c r="B125" s="470">
        <v>44256</v>
      </c>
      <c r="C125" s="448"/>
      <c r="D125" s="446" t="s">
        <v>861</v>
      </c>
      <c r="E125" s="447" t="s">
        <v>557</v>
      </c>
      <c r="F125" s="444">
        <v>350</v>
      </c>
      <c r="G125" s="444">
        <v>190</v>
      </c>
      <c r="H125" s="444">
        <v>470</v>
      </c>
      <c r="I125" s="445">
        <v>700</v>
      </c>
      <c r="J125" s="445" t="s">
        <v>862</v>
      </c>
      <c r="K125" s="516">
        <f t="shared" ref="K125" si="124">H125-F125</f>
        <v>120</v>
      </c>
      <c r="L125" s="445">
        <v>100</v>
      </c>
      <c r="M125" s="472">
        <f t="shared" ref="M125" si="125">(K125*N125)-L125</f>
        <v>2900</v>
      </c>
      <c r="N125" s="445">
        <v>25</v>
      </c>
      <c r="O125" s="473" t="s">
        <v>556</v>
      </c>
      <c r="P125" s="464">
        <v>44256</v>
      </c>
      <c r="Q125" s="363"/>
      <c r="R125" s="324" t="s">
        <v>559</v>
      </c>
      <c r="S125" s="37"/>
      <c r="Y125" s="37"/>
      <c r="Z125" s="37"/>
    </row>
    <row r="126" spans="1:34" s="369" customFormat="1" ht="13.9" customHeight="1">
      <c r="A126" s="515">
        <v>2</v>
      </c>
      <c r="B126" s="470">
        <v>44256</v>
      </c>
      <c r="C126" s="448"/>
      <c r="D126" s="446" t="s">
        <v>861</v>
      </c>
      <c r="E126" s="447" t="s">
        <v>557</v>
      </c>
      <c r="F126" s="444">
        <v>340</v>
      </c>
      <c r="G126" s="444">
        <v>190</v>
      </c>
      <c r="H126" s="444">
        <v>430</v>
      </c>
      <c r="I126" s="445">
        <v>700</v>
      </c>
      <c r="J126" s="445" t="s">
        <v>863</v>
      </c>
      <c r="K126" s="516">
        <f t="shared" ref="K126" si="126">H126-F126</f>
        <v>90</v>
      </c>
      <c r="L126" s="445">
        <v>100</v>
      </c>
      <c r="M126" s="472">
        <f t="shared" ref="M126" si="127">(K126*N126)-L126</f>
        <v>2150</v>
      </c>
      <c r="N126" s="445">
        <v>25</v>
      </c>
      <c r="O126" s="473" t="s">
        <v>556</v>
      </c>
      <c r="P126" s="464">
        <v>44256</v>
      </c>
      <c r="Q126" s="363"/>
      <c r="R126" s="324" t="s">
        <v>559</v>
      </c>
      <c r="S126" s="37"/>
      <c r="Y126" s="37"/>
      <c r="Z126" s="37"/>
    </row>
    <row r="127" spans="1:34" s="369" customFormat="1" ht="13.9" customHeight="1">
      <c r="A127" s="515">
        <v>3</v>
      </c>
      <c r="B127" s="470">
        <v>44257</v>
      </c>
      <c r="C127" s="448"/>
      <c r="D127" s="446" t="s">
        <v>874</v>
      </c>
      <c r="E127" s="447" t="s">
        <v>557</v>
      </c>
      <c r="F127" s="444">
        <v>320</v>
      </c>
      <c r="G127" s="444">
        <v>170</v>
      </c>
      <c r="H127" s="444">
        <v>405</v>
      </c>
      <c r="I127" s="445">
        <v>700</v>
      </c>
      <c r="J127" s="445" t="s">
        <v>890</v>
      </c>
      <c r="K127" s="516">
        <f t="shared" ref="K127" si="128">H127-F127</f>
        <v>85</v>
      </c>
      <c r="L127" s="445">
        <v>100</v>
      </c>
      <c r="M127" s="472">
        <f t="shared" ref="M127" si="129">(K127*N127)-L127</f>
        <v>2025</v>
      </c>
      <c r="N127" s="445">
        <v>25</v>
      </c>
      <c r="O127" s="473" t="s">
        <v>556</v>
      </c>
      <c r="P127" s="464">
        <v>44257</v>
      </c>
      <c r="Q127" s="363"/>
      <c r="R127" s="324" t="s">
        <v>792</v>
      </c>
      <c r="S127" s="37"/>
      <c r="Y127" s="37"/>
      <c r="Z127" s="37"/>
    </row>
    <row r="128" spans="1:34" s="369" customFormat="1" ht="13.9" customHeight="1">
      <c r="A128" s="515">
        <v>4</v>
      </c>
      <c r="B128" s="470">
        <v>44257</v>
      </c>
      <c r="C128" s="448"/>
      <c r="D128" s="446" t="s">
        <v>878</v>
      </c>
      <c r="E128" s="447" t="s">
        <v>557</v>
      </c>
      <c r="F128" s="444">
        <v>73.5</v>
      </c>
      <c r="G128" s="444">
        <v>25</v>
      </c>
      <c r="H128" s="444">
        <v>96</v>
      </c>
      <c r="I128" s="445">
        <v>150</v>
      </c>
      <c r="J128" s="445" t="s">
        <v>879</v>
      </c>
      <c r="K128" s="516">
        <f t="shared" ref="K128" si="130">H128-F128</f>
        <v>22.5</v>
      </c>
      <c r="L128" s="445">
        <v>100</v>
      </c>
      <c r="M128" s="472">
        <f t="shared" ref="M128" si="131">(K128*N128)-L128</f>
        <v>1587.5</v>
      </c>
      <c r="N128" s="445">
        <v>75</v>
      </c>
      <c r="O128" s="473" t="s">
        <v>556</v>
      </c>
      <c r="P128" s="464">
        <v>44257</v>
      </c>
      <c r="Q128" s="363"/>
      <c r="R128" s="324" t="s">
        <v>792</v>
      </c>
      <c r="S128" s="37"/>
      <c r="Y128" s="37"/>
      <c r="Z128" s="37"/>
    </row>
    <row r="129" spans="1:26" s="369" customFormat="1" ht="13.9" customHeight="1">
      <c r="A129" s="525">
        <v>5</v>
      </c>
      <c r="B129" s="479">
        <v>44257</v>
      </c>
      <c r="C129" s="491"/>
      <c r="D129" s="461" t="s">
        <v>878</v>
      </c>
      <c r="E129" s="492" t="s">
        <v>557</v>
      </c>
      <c r="F129" s="462">
        <v>73.5</v>
      </c>
      <c r="G129" s="462">
        <v>25</v>
      </c>
      <c r="H129" s="462">
        <v>25</v>
      </c>
      <c r="I129" s="463">
        <v>150</v>
      </c>
      <c r="J129" s="463" t="s">
        <v>881</v>
      </c>
      <c r="K129" s="526">
        <f t="shared" ref="K129:K130" si="132">H129-F129</f>
        <v>-48.5</v>
      </c>
      <c r="L129" s="463">
        <v>100</v>
      </c>
      <c r="M129" s="511">
        <f t="shared" ref="M129:M130" si="133">(K129*N129)-L129</f>
        <v>-3737.5</v>
      </c>
      <c r="N129" s="463">
        <v>75</v>
      </c>
      <c r="O129" s="512" t="s">
        <v>620</v>
      </c>
      <c r="P129" s="484">
        <v>44258</v>
      </c>
      <c r="Q129" s="363"/>
      <c r="R129" s="324" t="s">
        <v>792</v>
      </c>
      <c r="S129" s="37"/>
      <c r="Y129" s="37"/>
      <c r="Z129" s="37"/>
    </row>
    <row r="130" spans="1:26" s="369" customFormat="1" ht="13.9" customHeight="1">
      <c r="A130" s="515">
        <v>6</v>
      </c>
      <c r="B130" s="470">
        <v>44258</v>
      </c>
      <c r="C130" s="448"/>
      <c r="D130" s="446" t="s">
        <v>895</v>
      </c>
      <c r="E130" s="447" t="s">
        <v>557</v>
      </c>
      <c r="F130" s="444">
        <v>295</v>
      </c>
      <c r="G130" s="444">
        <v>145</v>
      </c>
      <c r="H130" s="444">
        <v>375</v>
      </c>
      <c r="I130" s="445">
        <v>600</v>
      </c>
      <c r="J130" s="445" t="s">
        <v>900</v>
      </c>
      <c r="K130" s="516">
        <f t="shared" si="132"/>
        <v>80</v>
      </c>
      <c r="L130" s="445">
        <v>100</v>
      </c>
      <c r="M130" s="472">
        <f t="shared" si="133"/>
        <v>1900</v>
      </c>
      <c r="N130" s="445">
        <v>25</v>
      </c>
      <c r="O130" s="473" t="s">
        <v>556</v>
      </c>
      <c r="P130" s="443">
        <v>44259</v>
      </c>
      <c r="Q130" s="363"/>
      <c r="R130" s="324" t="s">
        <v>559</v>
      </c>
      <c r="S130" s="37"/>
      <c r="Y130" s="37"/>
      <c r="Z130" s="37"/>
    </row>
    <row r="131" spans="1:26" s="369" customFormat="1" ht="13.9" customHeight="1">
      <c r="A131" s="515">
        <v>7</v>
      </c>
      <c r="B131" s="470">
        <v>44259</v>
      </c>
      <c r="C131" s="448"/>
      <c r="D131" s="446" t="s">
        <v>898</v>
      </c>
      <c r="E131" s="447" t="s">
        <v>557</v>
      </c>
      <c r="F131" s="444">
        <v>30</v>
      </c>
      <c r="G131" s="444"/>
      <c r="H131" s="444">
        <v>43</v>
      </c>
      <c r="I131" s="445">
        <v>80</v>
      </c>
      <c r="J131" s="445" t="s">
        <v>899</v>
      </c>
      <c r="K131" s="516">
        <f t="shared" ref="K131:K133" si="134">H131-F131</f>
        <v>13</v>
      </c>
      <c r="L131" s="445">
        <v>100</v>
      </c>
      <c r="M131" s="472">
        <f t="shared" ref="M131:M133" si="135">(K131*N131)-L131</f>
        <v>875</v>
      </c>
      <c r="N131" s="445">
        <v>75</v>
      </c>
      <c r="O131" s="473" t="s">
        <v>556</v>
      </c>
      <c r="P131" s="464">
        <v>44259</v>
      </c>
      <c r="Q131" s="363"/>
      <c r="R131" s="324" t="s">
        <v>792</v>
      </c>
      <c r="S131" s="37"/>
      <c r="Y131" s="37"/>
      <c r="Z131" s="37"/>
    </row>
    <row r="132" spans="1:26" s="369" customFormat="1" ht="13.9" customHeight="1">
      <c r="A132" s="515">
        <v>8</v>
      </c>
      <c r="B132" s="470">
        <v>44259</v>
      </c>
      <c r="C132" s="448"/>
      <c r="D132" s="446" t="s">
        <v>896</v>
      </c>
      <c r="E132" s="447" t="s">
        <v>557</v>
      </c>
      <c r="F132" s="444">
        <v>305</v>
      </c>
      <c r="G132" s="444">
        <v>145</v>
      </c>
      <c r="H132" s="444">
        <v>365</v>
      </c>
      <c r="I132" s="445">
        <v>600</v>
      </c>
      <c r="J132" s="445" t="s">
        <v>787</v>
      </c>
      <c r="K132" s="516">
        <f t="shared" si="134"/>
        <v>60</v>
      </c>
      <c r="L132" s="445">
        <v>100</v>
      </c>
      <c r="M132" s="472">
        <f t="shared" si="135"/>
        <v>1400</v>
      </c>
      <c r="N132" s="445">
        <v>25</v>
      </c>
      <c r="O132" s="473" t="s">
        <v>556</v>
      </c>
      <c r="P132" s="464">
        <v>44259</v>
      </c>
      <c r="Q132" s="363"/>
      <c r="R132" s="324" t="s">
        <v>559</v>
      </c>
      <c r="S132" s="37"/>
      <c r="Y132" s="37"/>
      <c r="Z132" s="37"/>
    </row>
    <row r="133" spans="1:26" s="369" customFormat="1" ht="13.9" customHeight="1">
      <c r="A133" s="530">
        <v>9</v>
      </c>
      <c r="B133" s="479">
        <v>44260</v>
      </c>
      <c r="C133" s="491"/>
      <c r="D133" s="461" t="s">
        <v>904</v>
      </c>
      <c r="E133" s="492" t="s">
        <v>557</v>
      </c>
      <c r="F133" s="462">
        <v>75</v>
      </c>
      <c r="G133" s="462">
        <v>30</v>
      </c>
      <c r="H133" s="462">
        <v>30</v>
      </c>
      <c r="I133" s="463">
        <v>150</v>
      </c>
      <c r="J133" s="463" t="s">
        <v>924</v>
      </c>
      <c r="K133" s="531">
        <f t="shared" si="134"/>
        <v>-45</v>
      </c>
      <c r="L133" s="463">
        <v>100</v>
      </c>
      <c r="M133" s="511">
        <f t="shared" si="135"/>
        <v>-3475</v>
      </c>
      <c r="N133" s="463">
        <v>75</v>
      </c>
      <c r="O133" s="512" t="s">
        <v>620</v>
      </c>
      <c r="P133" s="484">
        <v>44263</v>
      </c>
      <c r="Q133" s="363"/>
      <c r="R133" s="324" t="s">
        <v>559</v>
      </c>
      <c r="S133" s="37"/>
      <c r="Y133" s="37"/>
      <c r="Z133" s="37"/>
    </row>
    <row r="134" spans="1:26" s="369" customFormat="1" ht="13.9" customHeight="1">
      <c r="A134" s="585">
        <v>10</v>
      </c>
      <c r="B134" s="587">
        <v>44260</v>
      </c>
      <c r="C134" s="419"/>
      <c r="D134" s="412" t="s">
        <v>912</v>
      </c>
      <c r="E134" s="413" t="s">
        <v>557</v>
      </c>
      <c r="F134" s="387" t="s">
        <v>913</v>
      </c>
      <c r="G134" s="387"/>
      <c r="H134" s="387"/>
      <c r="I134" s="352"/>
      <c r="J134" s="589" t="s">
        <v>558</v>
      </c>
      <c r="K134" s="406"/>
      <c r="L134" s="406"/>
      <c r="M134" s="508"/>
      <c r="N134" s="352"/>
      <c r="O134" s="380"/>
      <c r="P134" s="393"/>
      <c r="Q134" s="363"/>
      <c r="R134" s="324" t="s">
        <v>559</v>
      </c>
      <c r="S134" s="37"/>
      <c r="Y134" s="37"/>
      <c r="Z134" s="37"/>
    </row>
    <row r="135" spans="1:26" s="369" customFormat="1" ht="13.9" customHeight="1">
      <c r="A135" s="586"/>
      <c r="B135" s="588"/>
      <c r="C135" s="419"/>
      <c r="D135" s="412" t="s">
        <v>914</v>
      </c>
      <c r="E135" s="413" t="s">
        <v>817</v>
      </c>
      <c r="F135" s="387" t="s">
        <v>915</v>
      </c>
      <c r="G135" s="387"/>
      <c r="H135" s="387"/>
      <c r="I135" s="352"/>
      <c r="J135" s="590"/>
      <c r="K135" s="404"/>
      <c r="L135" s="406"/>
      <c r="M135" s="352"/>
      <c r="N135" s="352"/>
      <c r="O135" s="352"/>
      <c r="P135" s="352"/>
      <c r="Q135" s="363"/>
      <c r="R135" s="324" t="s">
        <v>559</v>
      </c>
      <c r="S135" s="37"/>
      <c r="Y135" s="37"/>
      <c r="Z135" s="37"/>
    </row>
    <row r="136" spans="1:26" s="369" customFormat="1" ht="13.9" customHeight="1">
      <c r="A136" s="515">
        <v>11</v>
      </c>
      <c r="B136" s="470">
        <v>44263</v>
      </c>
      <c r="C136" s="448"/>
      <c r="D136" s="446" t="s">
        <v>922</v>
      </c>
      <c r="E136" s="447" t="s">
        <v>557</v>
      </c>
      <c r="F136" s="444">
        <v>81</v>
      </c>
      <c r="G136" s="444">
        <v>40</v>
      </c>
      <c r="H136" s="444">
        <v>97</v>
      </c>
      <c r="I136" s="445">
        <v>160</v>
      </c>
      <c r="J136" s="445" t="s">
        <v>923</v>
      </c>
      <c r="K136" s="516">
        <f t="shared" ref="K136" si="136">H136-F136</f>
        <v>16</v>
      </c>
      <c r="L136" s="445">
        <v>100</v>
      </c>
      <c r="M136" s="472">
        <f t="shared" ref="M136" si="137">(K136*N136)-L136</f>
        <v>1100</v>
      </c>
      <c r="N136" s="445">
        <v>75</v>
      </c>
      <c r="O136" s="473" t="s">
        <v>556</v>
      </c>
      <c r="P136" s="464">
        <v>44263</v>
      </c>
      <c r="Q136" s="363"/>
      <c r="R136" s="324" t="s">
        <v>792</v>
      </c>
      <c r="S136" s="37"/>
      <c r="Y136" s="37"/>
      <c r="Z136" s="37"/>
    </row>
    <row r="137" spans="1:26" s="369" customFormat="1" ht="13.9" customHeight="1">
      <c r="A137" s="515">
        <v>12</v>
      </c>
      <c r="B137" s="470">
        <v>44264</v>
      </c>
      <c r="C137" s="448"/>
      <c r="D137" s="446" t="s">
        <v>925</v>
      </c>
      <c r="E137" s="447" t="s">
        <v>557</v>
      </c>
      <c r="F137" s="444">
        <v>61</v>
      </c>
      <c r="G137" s="444">
        <v>20</v>
      </c>
      <c r="H137" s="444">
        <v>73</v>
      </c>
      <c r="I137" s="445">
        <v>140</v>
      </c>
      <c r="J137" s="445" t="s">
        <v>901</v>
      </c>
      <c r="K137" s="516">
        <f t="shared" ref="K137" si="138">H137-F137</f>
        <v>12</v>
      </c>
      <c r="L137" s="445">
        <v>100</v>
      </c>
      <c r="M137" s="472">
        <f t="shared" ref="M137" si="139">(K137*N137)-L137</f>
        <v>800</v>
      </c>
      <c r="N137" s="445">
        <v>75</v>
      </c>
      <c r="O137" s="473" t="s">
        <v>556</v>
      </c>
      <c r="P137" s="464">
        <v>44264</v>
      </c>
      <c r="Q137" s="363"/>
      <c r="R137" s="324" t="s">
        <v>792</v>
      </c>
      <c r="S137" s="37"/>
      <c r="Y137" s="37"/>
      <c r="Z137" s="37"/>
    </row>
    <row r="138" spans="1:26" s="369" customFormat="1" ht="13.9" customHeight="1">
      <c r="A138" s="515">
        <v>13</v>
      </c>
      <c r="B138" s="470">
        <v>44264</v>
      </c>
      <c r="C138" s="448"/>
      <c r="D138" s="446" t="s">
        <v>896</v>
      </c>
      <c r="E138" s="447" t="s">
        <v>557</v>
      </c>
      <c r="F138" s="444">
        <v>200</v>
      </c>
      <c r="G138" s="444">
        <v>70</v>
      </c>
      <c r="H138" s="444">
        <v>260</v>
      </c>
      <c r="I138" s="445">
        <v>500</v>
      </c>
      <c r="J138" s="445" t="s">
        <v>787</v>
      </c>
      <c r="K138" s="516">
        <f t="shared" ref="K138:K139" si="140">H138-F138</f>
        <v>60</v>
      </c>
      <c r="L138" s="445">
        <v>100</v>
      </c>
      <c r="M138" s="472">
        <f t="shared" ref="M138:M139" si="141">(K138*N138)-L138</f>
        <v>1400</v>
      </c>
      <c r="N138" s="445">
        <v>25</v>
      </c>
      <c r="O138" s="473" t="s">
        <v>556</v>
      </c>
      <c r="P138" s="464">
        <v>44264</v>
      </c>
      <c r="Q138" s="363"/>
      <c r="R138" s="324" t="s">
        <v>559</v>
      </c>
      <c r="S138" s="37"/>
      <c r="Y138" s="37"/>
      <c r="Z138" s="37"/>
    </row>
    <row r="139" spans="1:26" s="369" customFormat="1" ht="13.9" customHeight="1">
      <c r="A139" s="515">
        <v>14</v>
      </c>
      <c r="B139" s="470">
        <v>44264</v>
      </c>
      <c r="C139" s="448"/>
      <c r="D139" s="446" t="s">
        <v>896</v>
      </c>
      <c r="E139" s="447" t="s">
        <v>557</v>
      </c>
      <c r="F139" s="444">
        <v>175</v>
      </c>
      <c r="G139" s="444">
        <v>70</v>
      </c>
      <c r="H139" s="444">
        <v>225</v>
      </c>
      <c r="I139" s="445">
        <v>500</v>
      </c>
      <c r="J139" s="445" t="s">
        <v>927</v>
      </c>
      <c r="K139" s="516">
        <f t="shared" si="140"/>
        <v>50</v>
      </c>
      <c r="L139" s="445">
        <v>100</v>
      </c>
      <c r="M139" s="472">
        <f t="shared" si="141"/>
        <v>1150</v>
      </c>
      <c r="N139" s="445">
        <v>25</v>
      </c>
      <c r="O139" s="473" t="s">
        <v>556</v>
      </c>
      <c r="P139" s="464">
        <v>44264</v>
      </c>
      <c r="Q139" s="363"/>
      <c r="R139" s="324" t="s">
        <v>559</v>
      </c>
      <c r="S139" s="37"/>
      <c r="Y139" s="37"/>
      <c r="Z139" s="37"/>
    </row>
    <row r="140" spans="1:26" s="369" customFormat="1" ht="13.9" customHeight="1">
      <c r="A140" s="515">
        <v>15</v>
      </c>
      <c r="B140" s="470">
        <v>44264</v>
      </c>
      <c r="C140" s="448"/>
      <c r="D140" s="446" t="s">
        <v>925</v>
      </c>
      <c r="E140" s="447" t="s">
        <v>557</v>
      </c>
      <c r="F140" s="444">
        <v>61</v>
      </c>
      <c r="G140" s="444">
        <v>20</v>
      </c>
      <c r="H140" s="444">
        <v>74</v>
      </c>
      <c r="I140" s="445">
        <v>140</v>
      </c>
      <c r="J140" s="445" t="s">
        <v>899</v>
      </c>
      <c r="K140" s="516">
        <f t="shared" ref="K140:K141" si="142">H140-F140</f>
        <v>13</v>
      </c>
      <c r="L140" s="445">
        <v>100</v>
      </c>
      <c r="M140" s="472">
        <f t="shared" ref="M140:M141" si="143">(K140*N140)-L140</f>
        <v>875</v>
      </c>
      <c r="N140" s="445">
        <v>75</v>
      </c>
      <c r="O140" s="473" t="s">
        <v>556</v>
      </c>
      <c r="P140" s="464">
        <v>44264</v>
      </c>
      <c r="Q140" s="363"/>
      <c r="R140" s="324" t="s">
        <v>792</v>
      </c>
      <c r="S140" s="37"/>
      <c r="Y140" s="37"/>
      <c r="Z140" s="37"/>
    </row>
    <row r="141" spans="1:26" s="369" customFormat="1" ht="13.9" customHeight="1">
      <c r="A141" s="515">
        <v>16</v>
      </c>
      <c r="B141" s="470">
        <v>44264</v>
      </c>
      <c r="C141" s="448"/>
      <c r="D141" s="446" t="s">
        <v>926</v>
      </c>
      <c r="E141" s="447" t="s">
        <v>557</v>
      </c>
      <c r="F141" s="444">
        <v>210</v>
      </c>
      <c r="G141" s="444">
        <v>70</v>
      </c>
      <c r="H141" s="444">
        <v>275</v>
      </c>
      <c r="I141" s="445">
        <v>500</v>
      </c>
      <c r="J141" s="445" t="s">
        <v>928</v>
      </c>
      <c r="K141" s="516">
        <f t="shared" si="142"/>
        <v>65</v>
      </c>
      <c r="L141" s="445">
        <v>100</v>
      </c>
      <c r="M141" s="472">
        <f t="shared" si="143"/>
        <v>1525</v>
      </c>
      <c r="N141" s="445">
        <v>25</v>
      </c>
      <c r="O141" s="473" t="s">
        <v>556</v>
      </c>
      <c r="P141" s="464">
        <v>44264</v>
      </c>
      <c r="Q141" s="363"/>
      <c r="R141" s="324" t="s">
        <v>559</v>
      </c>
      <c r="S141" s="37"/>
      <c r="Y141" s="37"/>
      <c r="Z141" s="37"/>
    </row>
    <row r="142" spans="1:26" s="369" customFormat="1" ht="13.9" customHeight="1">
      <c r="A142" s="515">
        <v>17</v>
      </c>
      <c r="B142" s="470">
        <v>44265</v>
      </c>
      <c r="C142" s="448"/>
      <c r="D142" s="446" t="s">
        <v>935</v>
      </c>
      <c r="E142" s="447" t="s">
        <v>557</v>
      </c>
      <c r="F142" s="444">
        <v>50</v>
      </c>
      <c r="G142" s="444"/>
      <c r="H142" s="444">
        <v>65</v>
      </c>
      <c r="I142" s="445">
        <v>100</v>
      </c>
      <c r="J142" s="445" t="s">
        <v>937</v>
      </c>
      <c r="K142" s="516">
        <f t="shared" ref="K142:K145" si="144">H142-F142</f>
        <v>15</v>
      </c>
      <c r="L142" s="445">
        <v>100</v>
      </c>
      <c r="M142" s="472">
        <f t="shared" ref="M142:M145" si="145">(K142*N142)-L142</f>
        <v>1025</v>
      </c>
      <c r="N142" s="445">
        <v>75</v>
      </c>
      <c r="O142" s="473" t="s">
        <v>556</v>
      </c>
      <c r="P142" s="464">
        <v>44265</v>
      </c>
      <c r="Q142" s="363"/>
      <c r="R142" s="324" t="s">
        <v>792</v>
      </c>
      <c r="S142" s="37"/>
      <c r="Y142" s="37"/>
      <c r="Z142" s="37"/>
    </row>
    <row r="143" spans="1:26" s="369" customFormat="1" ht="13.9" customHeight="1">
      <c r="A143" s="515">
        <v>18</v>
      </c>
      <c r="B143" s="470">
        <v>44265</v>
      </c>
      <c r="C143" s="448"/>
      <c r="D143" s="446" t="s">
        <v>936</v>
      </c>
      <c r="E143" s="447" t="s">
        <v>557</v>
      </c>
      <c r="F143" s="444">
        <v>350</v>
      </c>
      <c r="G143" s="444">
        <v>170</v>
      </c>
      <c r="H143" s="444">
        <v>405</v>
      </c>
      <c r="I143" s="445">
        <v>600</v>
      </c>
      <c r="J143" s="445" t="s">
        <v>680</v>
      </c>
      <c r="K143" s="516">
        <f t="shared" si="144"/>
        <v>55</v>
      </c>
      <c r="L143" s="445">
        <v>100</v>
      </c>
      <c r="M143" s="472">
        <f t="shared" si="145"/>
        <v>1275</v>
      </c>
      <c r="N143" s="445">
        <v>25</v>
      </c>
      <c r="O143" s="473" t="s">
        <v>556</v>
      </c>
      <c r="P143" s="464">
        <v>44265</v>
      </c>
      <c r="Q143" s="363"/>
      <c r="R143" s="324" t="s">
        <v>559</v>
      </c>
      <c r="S143" s="37"/>
      <c r="Y143" s="37"/>
      <c r="Z143" s="37"/>
    </row>
    <row r="144" spans="1:26" s="369" customFormat="1" ht="13.9" customHeight="1">
      <c r="A144" s="534">
        <v>19</v>
      </c>
      <c r="B144" s="479">
        <v>44265</v>
      </c>
      <c r="C144" s="419"/>
      <c r="D144" s="461" t="s">
        <v>938</v>
      </c>
      <c r="E144" s="492" t="s">
        <v>557</v>
      </c>
      <c r="F144" s="462">
        <v>21.5</v>
      </c>
      <c r="G144" s="462"/>
      <c r="H144" s="462">
        <v>0</v>
      </c>
      <c r="I144" s="463">
        <v>50</v>
      </c>
      <c r="J144" s="463" t="s">
        <v>939</v>
      </c>
      <c r="K144" s="535">
        <f t="shared" si="144"/>
        <v>-21.5</v>
      </c>
      <c r="L144" s="463">
        <v>100</v>
      </c>
      <c r="M144" s="511">
        <f t="shared" si="145"/>
        <v>-1712.5</v>
      </c>
      <c r="N144" s="463">
        <v>75</v>
      </c>
      <c r="O144" s="512" t="s">
        <v>620</v>
      </c>
      <c r="P144" s="527">
        <v>44265</v>
      </c>
      <c r="Q144" s="363"/>
      <c r="R144" s="324" t="s">
        <v>792</v>
      </c>
      <c r="S144" s="37"/>
      <c r="Y144" s="37"/>
      <c r="Z144" s="37"/>
    </row>
    <row r="145" spans="1:26" s="369" customFormat="1" ht="13.9" customHeight="1">
      <c r="A145" s="515">
        <v>20</v>
      </c>
      <c r="B145" s="470">
        <v>44265</v>
      </c>
      <c r="C145" s="448"/>
      <c r="D145" s="446" t="s">
        <v>941</v>
      </c>
      <c r="E145" s="447" t="s">
        <v>557</v>
      </c>
      <c r="F145" s="444">
        <v>4.2</v>
      </c>
      <c r="G145" s="444">
        <v>2.5</v>
      </c>
      <c r="H145" s="444">
        <v>5</v>
      </c>
      <c r="I145" s="445">
        <v>7</v>
      </c>
      <c r="J145" s="445" t="s">
        <v>952</v>
      </c>
      <c r="K145" s="516">
        <f t="shared" si="144"/>
        <v>0.79999999999999982</v>
      </c>
      <c r="L145" s="445">
        <v>100</v>
      </c>
      <c r="M145" s="472">
        <f t="shared" si="145"/>
        <v>2299.9999999999995</v>
      </c>
      <c r="N145" s="445">
        <v>3000</v>
      </c>
      <c r="O145" s="473" t="s">
        <v>556</v>
      </c>
      <c r="P145" s="443">
        <v>44267</v>
      </c>
      <c r="Q145" s="363"/>
      <c r="R145" s="324" t="s">
        <v>559</v>
      </c>
      <c r="S145" s="37"/>
      <c r="Y145" s="37"/>
      <c r="Z145" s="37"/>
    </row>
    <row r="146" spans="1:26" s="369" customFormat="1" ht="13.9" customHeight="1">
      <c r="A146" s="515">
        <v>21</v>
      </c>
      <c r="B146" s="470">
        <v>44267</v>
      </c>
      <c r="C146" s="448"/>
      <c r="D146" s="446" t="s">
        <v>948</v>
      </c>
      <c r="E146" s="447" t="s">
        <v>557</v>
      </c>
      <c r="F146" s="444">
        <v>335</v>
      </c>
      <c r="G146" s="444">
        <v>160</v>
      </c>
      <c r="H146" s="444">
        <v>390</v>
      </c>
      <c r="I146" s="445" t="s">
        <v>949</v>
      </c>
      <c r="J146" s="445" t="s">
        <v>680</v>
      </c>
      <c r="K146" s="516">
        <f t="shared" ref="K146:K149" si="146">H146-F146</f>
        <v>55</v>
      </c>
      <c r="L146" s="445">
        <v>100</v>
      </c>
      <c r="M146" s="472">
        <f t="shared" ref="M146:M149" si="147">(K146*N146)-L146</f>
        <v>1275</v>
      </c>
      <c r="N146" s="445">
        <v>25</v>
      </c>
      <c r="O146" s="473" t="s">
        <v>556</v>
      </c>
      <c r="P146" s="464">
        <v>44267</v>
      </c>
      <c r="Q146" s="363"/>
      <c r="R146" s="324" t="s">
        <v>559</v>
      </c>
      <c r="S146" s="37"/>
      <c r="Y146" s="37"/>
      <c r="Z146" s="37"/>
    </row>
    <row r="147" spans="1:26" s="369" customFormat="1" ht="13.9" customHeight="1">
      <c r="A147" s="515">
        <v>22</v>
      </c>
      <c r="B147" s="470">
        <v>44267</v>
      </c>
      <c r="C147" s="448"/>
      <c r="D147" s="446" t="s">
        <v>950</v>
      </c>
      <c r="E147" s="447" t="s">
        <v>557</v>
      </c>
      <c r="F147" s="444">
        <v>52</v>
      </c>
      <c r="G147" s="444">
        <v>18</v>
      </c>
      <c r="H147" s="444">
        <v>65</v>
      </c>
      <c r="I147" s="445" t="s">
        <v>951</v>
      </c>
      <c r="J147" s="445" t="s">
        <v>899</v>
      </c>
      <c r="K147" s="516">
        <f t="shared" si="146"/>
        <v>13</v>
      </c>
      <c r="L147" s="445">
        <v>100</v>
      </c>
      <c r="M147" s="472">
        <f t="shared" si="147"/>
        <v>875</v>
      </c>
      <c r="N147" s="445">
        <v>75</v>
      </c>
      <c r="O147" s="473" t="s">
        <v>556</v>
      </c>
      <c r="P147" s="464">
        <v>44267</v>
      </c>
      <c r="Q147" s="363"/>
      <c r="R147" s="324" t="s">
        <v>559</v>
      </c>
      <c r="S147" s="37"/>
      <c r="Y147" s="37"/>
      <c r="Z147" s="37"/>
    </row>
    <row r="148" spans="1:26" s="369" customFormat="1" ht="13.9" customHeight="1">
      <c r="A148" s="539">
        <v>23</v>
      </c>
      <c r="B148" s="479">
        <v>44270</v>
      </c>
      <c r="C148" s="491"/>
      <c r="D148" s="461" t="s">
        <v>963</v>
      </c>
      <c r="E148" s="492" t="s">
        <v>557</v>
      </c>
      <c r="F148" s="462">
        <v>9.6</v>
      </c>
      <c r="G148" s="462">
        <v>6.5</v>
      </c>
      <c r="H148" s="462">
        <v>6.5</v>
      </c>
      <c r="I148" s="463" t="s">
        <v>964</v>
      </c>
      <c r="J148" s="463" t="s">
        <v>995</v>
      </c>
      <c r="K148" s="540">
        <f t="shared" si="146"/>
        <v>-3.0999999999999996</v>
      </c>
      <c r="L148" s="463">
        <v>100</v>
      </c>
      <c r="M148" s="511">
        <f t="shared" si="147"/>
        <v>-4439.9999999999991</v>
      </c>
      <c r="N148" s="463">
        <v>1400</v>
      </c>
      <c r="O148" s="512" t="s">
        <v>620</v>
      </c>
      <c r="P148" s="484">
        <v>44271</v>
      </c>
      <c r="Q148" s="363"/>
      <c r="R148" s="324" t="s">
        <v>792</v>
      </c>
      <c r="S148" s="37"/>
      <c r="Y148" s="37"/>
      <c r="Z148" s="37"/>
    </row>
    <row r="149" spans="1:26" s="369" customFormat="1" ht="13.9" customHeight="1">
      <c r="A149" s="541">
        <v>24</v>
      </c>
      <c r="B149" s="542">
        <v>44270</v>
      </c>
      <c r="C149" s="543"/>
      <c r="D149" s="544" t="s">
        <v>965</v>
      </c>
      <c r="E149" s="545" t="s">
        <v>557</v>
      </c>
      <c r="F149" s="546">
        <v>17</v>
      </c>
      <c r="G149" s="546">
        <v>12</v>
      </c>
      <c r="H149" s="546">
        <v>17.5</v>
      </c>
      <c r="I149" s="547" t="s">
        <v>966</v>
      </c>
      <c r="J149" s="547" t="s">
        <v>976</v>
      </c>
      <c r="K149" s="548">
        <f t="shared" si="146"/>
        <v>0.5</v>
      </c>
      <c r="L149" s="547">
        <v>100</v>
      </c>
      <c r="M149" s="549">
        <f t="shared" si="147"/>
        <v>400</v>
      </c>
      <c r="N149" s="547">
        <v>1000</v>
      </c>
      <c r="O149" s="550" t="s">
        <v>665</v>
      </c>
      <c r="P149" s="551">
        <v>44271</v>
      </c>
      <c r="Q149" s="363"/>
      <c r="R149" s="324" t="s">
        <v>792</v>
      </c>
      <c r="S149" s="37"/>
      <c r="Y149" s="37"/>
      <c r="Z149" s="37"/>
    </row>
    <row r="150" spans="1:26" s="369" customFormat="1" ht="13.9" customHeight="1">
      <c r="A150" s="539">
        <v>25</v>
      </c>
      <c r="B150" s="479">
        <v>44270</v>
      </c>
      <c r="C150" s="491"/>
      <c r="D150" s="461" t="s">
        <v>967</v>
      </c>
      <c r="E150" s="492" t="s">
        <v>557</v>
      </c>
      <c r="F150" s="462">
        <v>93.5</v>
      </c>
      <c r="G150" s="462">
        <v>55</v>
      </c>
      <c r="H150" s="462">
        <v>55</v>
      </c>
      <c r="I150" s="463">
        <v>150</v>
      </c>
      <c r="J150" s="463" t="s">
        <v>971</v>
      </c>
      <c r="K150" s="540">
        <f t="shared" ref="K150:K152" si="148">H150-F150</f>
        <v>-38.5</v>
      </c>
      <c r="L150" s="463">
        <v>100</v>
      </c>
      <c r="M150" s="511">
        <f t="shared" ref="M150:M152" si="149">(K150*N150)-L150</f>
        <v>-2987.5</v>
      </c>
      <c r="N150" s="463">
        <v>75</v>
      </c>
      <c r="O150" s="512" t="s">
        <v>620</v>
      </c>
      <c r="P150" s="484">
        <v>44271</v>
      </c>
      <c r="Q150" s="363"/>
      <c r="R150" s="324" t="s">
        <v>792</v>
      </c>
      <c r="S150" s="37"/>
      <c r="Y150" s="37"/>
      <c r="Z150" s="37"/>
    </row>
    <row r="151" spans="1:26" s="369" customFormat="1" ht="13.9" customHeight="1">
      <c r="A151" s="539">
        <v>26</v>
      </c>
      <c r="B151" s="479">
        <v>44271</v>
      </c>
      <c r="C151" s="491"/>
      <c r="D151" s="461" t="s">
        <v>970</v>
      </c>
      <c r="E151" s="492" t="s">
        <v>557</v>
      </c>
      <c r="F151" s="462">
        <v>25.5</v>
      </c>
      <c r="G151" s="462">
        <v>17</v>
      </c>
      <c r="H151" s="462">
        <v>17</v>
      </c>
      <c r="I151" s="463" t="s">
        <v>972</v>
      </c>
      <c r="J151" s="463" t="s">
        <v>973</v>
      </c>
      <c r="K151" s="540">
        <f t="shared" si="148"/>
        <v>-8.5</v>
      </c>
      <c r="L151" s="463">
        <v>100</v>
      </c>
      <c r="M151" s="511">
        <f t="shared" si="149"/>
        <v>-4775</v>
      </c>
      <c r="N151" s="463">
        <v>550</v>
      </c>
      <c r="O151" s="512" t="s">
        <v>620</v>
      </c>
      <c r="P151" s="527">
        <v>44271</v>
      </c>
      <c r="Q151" s="363"/>
      <c r="R151" s="324" t="s">
        <v>559</v>
      </c>
      <c r="S151" s="37"/>
      <c r="Y151" s="37"/>
      <c r="Z151" s="37"/>
    </row>
    <row r="152" spans="1:26" s="369" customFormat="1" ht="13.9" customHeight="1">
      <c r="A152" s="515">
        <v>27</v>
      </c>
      <c r="B152" s="470">
        <v>44271</v>
      </c>
      <c r="C152" s="448"/>
      <c r="D152" s="446" t="s">
        <v>977</v>
      </c>
      <c r="E152" s="447" t="s">
        <v>557</v>
      </c>
      <c r="F152" s="444">
        <v>295</v>
      </c>
      <c r="G152" s="444">
        <v>75</v>
      </c>
      <c r="H152" s="444">
        <v>355</v>
      </c>
      <c r="I152" s="445" t="s">
        <v>978</v>
      </c>
      <c r="J152" s="445" t="s">
        <v>787</v>
      </c>
      <c r="K152" s="516">
        <f t="shared" si="148"/>
        <v>60</v>
      </c>
      <c r="L152" s="445">
        <v>100</v>
      </c>
      <c r="M152" s="472">
        <f t="shared" si="149"/>
        <v>1400</v>
      </c>
      <c r="N152" s="445">
        <v>25</v>
      </c>
      <c r="O152" s="473" t="s">
        <v>556</v>
      </c>
      <c r="P152" s="464">
        <v>44271</v>
      </c>
      <c r="Q152" s="363"/>
      <c r="R152" s="324" t="s">
        <v>559</v>
      </c>
      <c r="S152" s="37"/>
      <c r="Y152" s="37"/>
      <c r="Z152" s="37"/>
    </row>
    <row r="153" spans="1:26" s="369" customFormat="1" ht="13.9" customHeight="1">
      <c r="A153" s="515">
        <v>28</v>
      </c>
      <c r="B153" s="470">
        <v>44271</v>
      </c>
      <c r="C153" s="448"/>
      <c r="D153" s="446" t="s">
        <v>977</v>
      </c>
      <c r="E153" s="447" t="s">
        <v>557</v>
      </c>
      <c r="F153" s="444">
        <v>250</v>
      </c>
      <c r="G153" s="444">
        <v>75</v>
      </c>
      <c r="H153" s="444">
        <v>340</v>
      </c>
      <c r="I153" s="445" t="s">
        <v>978</v>
      </c>
      <c r="J153" s="445" t="s">
        <v>863</v>
      </c>
      <c r="K153" s="516">
        <f t="shared" ref="K153:K157" si="150">H153-F153</f>
        <v>90</v>
      </c>
      <c r="L153" s="445">
        <v>100</v>
      </c>
      <c r="M153" s="472">
        <f t="shared" ref="M153:M156" si="151">(K153*N153)-L153</f>
        <v>2150</v>
      </c>
      <c r="N153" s="445">
        <v>25</v>
      </c>
      <c r="O153" s="473" t="s">
        <v>556</v>
      </c>
      <c r="P153" s="464">
        <v>44271</v>
      </c>
      <c r="Q153" s="363"/>
      <c r="R153" s="324" t="s">
        <v>559</v>
      </c>
      <c r="S153" s="37"/>
      <c r="Y153" s="37"/>
      <c r="Z153" s="37"/>
    </row>
    <row r="154" spans="1:26" s="369" customFormat="1" ht="13.9" customHeight="1">
      <c r="A154" s="554">
        <v>29</v>
      </c>
      <c r="B154" s="479">
        <v>44271</v>
      </c>
      <c r="C154" s="491"/>
      <c r="D154" s="461" t="s">
        <v>977</v>
      </c>
      <c r="E154" s="492" t="s">
        <v>557</v>
      </c>
      <c r="F154" s="462">
        <v>280</v>
      </c>
      <c r="G154" s="462">
        <v>75</v>
      </c>
      <c r="H154" s="462">
        <v>60</v>
      </c>
      <c r="I154" s="463" t="s">
        <v>978</v>
      </c>
      <c r="J154" s="463" t="s">
        <v>993</v>
      </c>
      <c r="K154" s="555">
        <f t="shared" si="150"/>
        <v>-220</v>
      </c>
      <c r="L154" s="463">
        <v>100</v>
      </c>
      <c r="M154" s="511">
        <f t="shared" si="151"/>
        <v>-5600</v>
      </c>
      <c r="N154" s="463">
        <v>25</v>
      </c>
      <c r="O154" s="512" t="s">
        <v>620</v>
      </c>
      <c r="P154" s="484">
        <v>44272</v>
      </c>
      <c r="Q154" s="363"/>
      <c r="R154" s="324" t="s">
        <v>559</v>
      </c>
      <c r="S154" s="37"/>
      <c r="Y154" s="37"/>
      <c r="Z154" s="37"/>
    </row>
    <row r="155" spans="1:26" s="369" customFormat="1" ht="13.9" customHeight="1">
      <c r="A155" s="554">
        <v>30</v>
      </c>
      <c r="B155" s="479">
        <v>44271</v>
      </c>
      <c r="C155" s="491"/>
      <c r="D155" s="461" t="s">
        <v>979</v>
      </c>
      <c r="E155" s="492" t="s">
        <v>557</v>
      </c>
      <c r="F155" s="462">
        <v>4.0999999999999996</v>
      </c>
      <c r="G155" s="462">
        <v>2.8</v>
      </c>
      <c r="H155" s="462">
        <v>2.7</v>
      </c>
      <c r="I155" s="463">
        <v>6</v>
      </c>
      <c r="J155" s="463" t="s">
        <v>994</v>
      </c>
      <c r="K155" s="555">
        <f t="shared" si="150"/>
        <v>-1.3999999999999995</v>
      </c>
      <c r="L155" s="463">
        <v>100</v>
      </c>
      <c r="M155" s="511">
        <f t="shared" si="151"/>
        <v>-4299.9999999999982</v>
      </c>
      <c r="N155" s="463">
        <v>3000</v>
      </c>
      <c r="O155" s="512" t="s">
        <v>620</v>
      </c>
      <c r="P155" s="484">
        <v>44272</v>
      </c>
      <c r="Q155" s="363"/>
      <c r="R155" s="324" t="s">
        <v>559</v>
      </c>
      <c r="S155" s="37"/>
      <c r="Y155" s="37"/>
      <c r="Z155" s="37"/>
    </row>
    <row r="156" spans="1:26" s="369" customFormat="1" ht="13.9" customHeight="1">
      <c r="A156" s="515">
        <v>31</v>
      </c>
      <c r="B156" s="470">
        <v>44273</v>
      </c>
      <c r="C156" s="448"/>
      <c r="D156" s="446" t="s">
        <v>1006</v>
      </c>
      <c r="E156" s="447" t="s">
        <v>557</v>
      </c>
      <c r="F156" s="444">
        <v>22</v>
      </c>
      <c r="G156" s="444"/>
      <c r="H156" s="444">
        <v>44</v>
      </c>
      <c r="I156" s="445">
        <v>70</v>
      </c>
      <c r="J156" s="445" t="s">
        <v>1009</v>
      </c>
      <c r="K156" s="516">
        <f t="shared" si="150"/>
        <v>22</v>
      </c>
      <c r="L156" s="445">
        <v>100</v>
      </c>
      <c r="M156" s="472">
        <f t="shared" si="151"/>
        <v>1550</v>
      </c>
      <c r="N156" s="445">
        <v>75</v>
      </c>
      <c r="O156" s="473" t="s">
        <v>556</v>
      </c>
      <c r="P156" s="464">
        <v>44273</v>
      </c>
      <c r="Q156" s="363"/>
      <c r="R156" s="324" t="s">
        <v>792</v>
      </c>
      <c r="S156" s="37"/>
      <c r="Y156" s="37"/>
      <c r="Z156" s="37"/>
    </row>
    <row r="157" spans="1:26" s="369" customFormat="1" ht="13.9" customHeight="1">
      <c r="A157" s="515">
        <v>32</v>
      </c>
      <c r="B157" s="470">
        <v>44273</v>
      </c>
      <c r="C157" s="448"/>
      <c r="D157" s="446" t="s">
        <v>1007</v>
      </c>
      <c r="E157" s="447" t="s">
        <v>557</v>
      </c>
      <c r="F157" s="444">
        <v>280</v>
      </c>
      <c r="G157" s="444">
        <v>80</v>
      </c>
      <c r="H157" s="444">
        <v>335</v>
      </c>
      <c r="I157" s="445">
        <v>600</v>
      </c>
      <c r="J157" s="445" t="s">
        <v>680</v>
      </c>
      <c r="K157" s="516">
        <f t="shared" si="150"/>
        <v>55</v>
      </c>
      <c r="L157" s="445">
        <v>100</v>
      </c>
      <c r="M157" s="472">
        <f t="shared" ref="M157:M158" si="152">(K157*N157)-L157</f>
        <v>1275</v>
      </c>
      <c r="N157" s="445">
        <v>25</v>
      </c>
      <c r="O157" s="473" t="s">
        <v>556</v>
      </c>
      <c r="P157" s="464">
        <v>44273</v>
      </c>
      <c r="Q157" s="363"/>
      <c r="R157" s="324" t="s">
        <v>559</v>
      </c>
      <c r="S157" s="37"/>
      <c r="Y157" s="37"/>
      <c r="Z157" s="37"/>
    </row>
    <row r="158" spans="1:26" s="369" customFormat="1" ht="13.9" customHeight="1">
      <c r="A158" s="515">
        <v>33</v>
      </c>
      <c r="B158" s="470">
        <v>44273</v>
      </c>
      <c r="C158" s="448"/>
      <c r="D158" s="446" t="s">
        <v>1008</v>
      </c>
      <c r="E158" s="447" t="s">
        <v>557</v>
      </c>
      <c r="F158" s="444">
        <v>20</v>
      </c>
      <c r="G158" s="444"/>
      <c r="H158" s="444">
        <v>37.5</v>
      </c>
      <c r="I158" s="445">
        <v>50</v>
      </c>
      <c r="J158" s="445" t="s">
        <v>877</v>
      </c>
      <c r="K158" s="516">
        <f t="shared" ref="K158" si="153">H158-F158</f>
        <v>17.5</v>
      </c>
      <c r="L158" s="445">
        <v>100</v>
      </c>
      <c r="M158" s="472">
        <f t="shared" si="152"/>
        <v>1212.5</v>
      </c>
      <c r="N158" s="445">
        <v>75</v>
      </c>
      <c r="O158" s="473" t="s">
        <v>556</v>
      </c>
      <c r="P158" s="464">
        <v>44273</v>
      </c>
      <c r="Q158" s="363"/>
      <c r="R158" s="324" t="s">
        <v>792</v>
      </c>
      <c r="S158" s="37"/>
      <c r="Y158" s="37"/>
      <c r="Z158" s="37"/>
    </row>
    <row r="159" spans="1:26" s="369" customFormat="1" ht="13.9" customHeight="1">
      <c r="A159" s="515">
        <v>34</v>
      </c>
      <c r="B159" s="470">
        <v>44273</v>
      </c>
      <c r="C159" s="448"/>
      <c r="D159" s="446" t="s">
        <v>1007</v>
      </c>
      <c r="E159" s="447" t="s">
        <v>557</v>
      </c>
      <c r="F159" s="444">
        <v>280</v>
      </c>
      <c r="G159" s="444">
        <v>80</v>
      </c>
      <c r="H159" s="444">
        <v>335</v>
      </c>
      <c r="I159" s="445">
        <v>600</v>
      </c>
      <c r="J159" s="445" t="s">
        <v>680</v>
      </c>
      <c r="K159" s="516">
        <f t="shared" ref="K159" si="154">H159-F159</f>
        <v>55</v>
      </c>
      <c r="L159" s="445">
        <v>100</v>
      </c>
      <c r="M159" s="472">
        <f t="shared" ref="M159" si="155">(K159*N159)-L159</f>
        <v>1275</v>
      </c>
      <c r="N159" s="445">
        <v>25</v>
      </c>
      <c r="O159" s="473" t="s">
        <v>556</v>
      </c>
      <c r="P159" s="464">
        <v>44273</v>
      </c>
      <c r="Q159" s="363"/>
      <c r="R159" s="324" t="s">
        <v>559</v>
      </c>
      <c r="S159" s="37"/>
      <c r="Y159" s="37"/>
      <c r="Z159" s="37"/>
    </row>
    <row r="160" spans="1:26" s="369" customFormat="1" ht="13.9" customHeight="1">
      <c r="A160" s="515">
        <v>35</v>
      </c>
      <c r="B160" s="470">
        <v>44273</v>
      </c>
      <c r="C160" s="448"/>
      <c r="D160" s="446" t="s">
        <v>1007</v>
      </c>
      <c r="E160" s="447" t="s">
        <v>557</v>
      </c>
      <c r="F160" s="444">
        <v>280</v>
      </c>
      <c r="G160" s="444">
        <v>80</v>
      </c>
      <c r="H160" s="444">
        <v>395</v>
      </c>
      <c r="I160" s="445">
        <v>600</v>
      </c>
      <c r="J160" s="445" t="s">
        <v>875</v>
      </c>
      <c r="K160" s="516">
        <f t="shared" ref="K160:K162" si="156">H160-F160</f>
        <v>115</v>
      </c>
      <c r="L160" s="445">
        <v>100</v>
      </c>
      <c r="M160" s="472">
        <f t="shared" ref="M160:M162" si="157">(K160*N160)-L160</f>
        <v>2775</v>
      </c>
      <c r="N160" s="445">
        <v>25</v>
      </c>
      <c r="O160" s="473" t="s">
        <v>556</v>
      </c>
      <c r="P160" s="443">
        <v>44274</v>
      </c>
      <c r="Q160" s="363"/>
      <c r="R160" s="324" t="s">
        <v>559</v>
      </c>
      <c r="S160" s="37"/>
      <c r="Y160" s="37"/>
      <c r="Z160" s="37"/>
    </row>
    <row r="161" spans="1:34" s="369" customFormat="1" ht="13.9" customHeight="1">
      <c r="A161" s="515">
        <v>36</v>
      </c>
      <c r="B161" s="470">
        <v>44274</v>
      </c>
      <c r="C161" s="448"/>
      <c r="D161" s="446" t="s">
        <v>1012</v>
      </c>
      <c r="E161" s="447" t="s">
        <v>557</v>
      </c>
      <c r="F161" s="444">
        <v>105.5</v>
      </c>
      <c r="G161" s="444">
        <v>60</v>
      </c>
      <c r="H161" s="444">
        <v>123.5</v>
      </c>
      <c r="I161" s="445">
        <v>190</v>
      </c>
      <c r="J161" s="445" t="s">
        <v>1013</v>
      </c>
      <c r="K161" s="516">
        <f t="shared" si="156"/>
        <v>18</v>
      </c>
      <c r="L161" s="445">
        <v>100</v>
      </c>
      <c r="M161" s="472">
        <f t="shared" si="157"/>
        <v>1250</v>
      </c>
      <c r="N161" s="445">
        <v>75</v>
      </c>
      <c r="O161" s="473" t="s">
        <v>556</v>
      </c>
      <c r="P161" s="464">
        <v>44274</v>
      </c>
      <c r="Q161" s="363"/>
      <c r="R161" s="324" t="s">
        <v>792</v>
      </c>
      <c r="S161" s="37"/>
      <c r="Y161" s="37"/>
      <c r="Z161" s="37"/>
    </row>
    <row r="162" spans="1:34" s="369" customFormat="1" ht="13.9" customHeight="1">
      <c r="A162" s="565">
        <v>37</v>
      </c>
      <c r="B162" s="479">
        <v>44274</v>
      </c>
      <c r="C162" s="491"/>
      <c r="D162" s="461" t="s">
        <v>1012</v>
      </c>
      <c r="E162" s="492" t="s">
        <v>557</v>
      </c>
      <c r="F162" s="462">
        <v>105</v>
      </c>
      <c r="G162" s="462">
        <v>60</v>
      </c>
      <c r="H162" s="462">
        <v>60</v>
      </c>
      <c r="I162" s="463">
        <v>190</v>
      </c>
      <c r="J162" s="463" t="s">
        <v>924</v>
      </c>
      <c r="K162" s="566">
        <f t="shared" si="156"/>
        <v>-45</v>
      </c>
      <c r="L162" s="463">
        <v>100</v>
      </c>
      <c r="M162" s="511">
        <f t="shared" si="157"/>
        <v>-3475</v>
      </c>
      <c r="N162" s="463">
        <v>75</v>
      </c>
      <c r="O162" s="512" t="s">
        <v>620</v>
      </c>
      <c r="P162" s="484">
        <v>44277</v>
      </c>
      <c r="Q162" s="363"/>
      <c r="R162" s="324" t="s">
        <v>559</v>
      </c>
      <c r="S162" s="37"/>
      <c r="Y162" s="37"/>
      <c r="Z162" s="37"/>
    </row>
    <row r="163" spans="1:34" s="369" customFormat="1" ht="13.9" customHeight="1">
      <c r="A163" s="515">
        <v>38</v>
      </c>
      <c r="B163" s="470">
        <v>44274</v>
      </c>
      <c r="C163" s="448"/>
      <c r="D163" s="446" t="s">
        <v>1007</v>
      </c>
      <c r="E163" s="447" t="s">
        <v>557</v>
      </c>
      <c r="F163" s="444">
        <v>265</v>
      </c>
      <c r="G163" s="444">
        <v>70</v>
      </c>
      <c r="H163" s="444">
        <v>325</v>
      </c>
      <c r="I163" s="445">
        <v>600</v>
      </c>
      <c r="J163" s="445" t="s">
        <v>787</v>
      </c>
      <c r="K163" s="516">
        <f t="shared" ref="K163" si="158">H163-F163</f>
        <v>60</v>
      </c>
      <c r="L163" s="445">
        <v>100</v>
      </c>
      <c r="M163" s="472">
        <f t="shared" ref="M163" si="159">(K163*N163)-L163</f>
        <v>1400</v>
      </c>
      <c r="N163" s="445">
        <v>25</v>
      </c>
      <c r="O163" s="473" t="s">
        <v>556</v>
      </c>
      <c r="P163" s="443">
        <v>44277</v>
      </c>
      <c r="Q163" s="363"/>
      <c r="R163" s="324" t="s">
        <v>792</v>
      </c>
      <c r="S163" s="37"/>
      <c r="Y163" s="37"/>
      <c r="Z163" s="37"/>
    </row>
    <row r="164" spans="1:34" s="369" customFormat="1" ht="13.9" customHeight="1">
      <c r="A164" s="603">
        <v>39</v>
      </c>
      <c r="B164" s="605">
        <v>44277</v>
      </c>
      <c r="C164" s="448"/>
      <c r="D164" s="446" t="s">
        <v>1050</v>
      </c>
      <c r="E164" s="447" t="s">
        <v>557</v>
      </c>
      <c r="F164" s="444">
        <v>11.5</v>
      </c>
      <c r="G164" s="444"/>
      <c r="H164" s="444">
        <v>16.5</v>
      </c>
      <c r="I164" s="445"/>
      <c r="J164" s="607" t="s">
        <v>1102</v>
      </c>
      <c r="K164" s="471">
        <f>H164-F164</f>
        <v>5</v>
      </c>
      <c r="L164" s="471">
        <v>100</v>
      </c>
      <c r="M164" s="601">
        <v>2225</v>
      </c>
      <c r="N164" s="609">
        <v>1000</v>
      </c>
      <c r="O164" s="609" t="s">
        <v>556</v>
      </c>
      <c r="P164" s="611" t="s">
        <v>1103</v>
      </c>
      <c r="Q164" s="363"/>
      <c r="R164" s="324" t="s">
        <v>792</v>
      </c>
      <c r="S164" s="37"/>
      <c r="Y164" s="37"/>
      <c r="Z164" s="37"/>
    </row>
    <row r="165" spans="1:34" s="369" customFormat="1" ht="13.9" customHeight="1">
      <c r="A165" s="604"/>
      <c r="B165" s="606"/>
      <c r="C165" s="448"/>
      <c r="D165" s="446" t="s">
        <v>1051</v>
      </c>
      <c r="E165" s="447" t="s">
        <v>817</v>
      </c>
      <c r="F165" s="444">
        <v>8.5</v>
      </c>
      <c r="G165" s="444"/>
      <c r="H165" s="444">
        <v>11.25</v>
      </c>
      <c r="I165" s="445"/>
      <c r="J165" s="608"/>
      <c r="K165" s="520">
        <f>F165-H165</f>
        <v>-2.75</v>
      </c>
      <c r="L165" s="471">
        <v>100</v>
      </c>
      <c r="M165" s="602"/>
      <c r="N165" s="610"/>
      <c r="O165" s="610"/>
      <c r="P165" s="612"/>
      <c r="Q165" s="363"/>
      <c r="R165" s="324" t="s">
        <v>792</v>
      </c>
      <c r="S165" s="37"/>
      <c r="Y165" s="37"/>
      <c r="Z165" s="37"/>
    </row>
    <row r="166" spans="1:34" s="369" customFormat="1" ht="13.9" customHeight="1">
      <c r="A166" s="585">
        <v>40</v>
      </c>
      <c r="B166" s="587">
        <v>44278</v>
      </c>
      <c r="C166" s="419"/>
      <c r="D166" s="412" t="s">
        <v>1105</v>
      </c>
      <c r="E166" s="413" t="s">
        <v>557</v>
      </c>
      <c r="F166" s="567" t="s">
        <v>1106</v>
      </c>
      <c r="G166" s="387"/>
      <c r="H166" s="387"/>
      <c r="I166" s="352"/>
      <c r="J166" s="589" t="s">
        <v>558</v>
      </c>
      <c r="K166" s="406"/>
      <c r="L166" s="406"/>
      <c r="M166" s="613"/>
      <c r="N166" s="615"/>
      <c r="O166" s="615"/>
      <c r="P166" s="615"/>
      <c r="Q166" s="363"/>
      <c r="R166" s="324" t="s">
        <v>559</v>
      </c>
      <c r="S166" s="37"/>
      <c r="Y166" s="37"/>
      <c r="Z166" s="37"/>
    </row>
    <row r="167" spans="1:34" s="369" customFormat="1" ht="13.9" customHeight="1">
      <c r="A167" s="586"/>
      <c r="B167" s="588"/>
      <c r="C167" s="419"/>
      <c r="D167" s="412" t="s">
        <v>1105</v>
      </c>
      <c r="E167" s="413" t="s">
        <v>817</v>
      </c>
      <c r="F167" s="387" t="s">
        <v>1107</v>
      </c>
      <c r="G167" s="387"/>
      <c r="H167" s="387"/>
      <c r="I167" s="352"/>
      <c r="J167" s="590"/>
      <c r="K167" s="404"/>
      <c r="L167" s="406"/>
      <c r="M167" s="614"/>
      <c r="N167" s="616"/>
      <c r="O167" s="616"/>
      <c r="P167" s="616"/>
      <c r="Q167" s="363"/>
      <c r="R167" s="324" t="s">
        <v>559</v>
      </c>
      <c r="S167" s="37"/>
      <c r="Y167" s="37"/>
      <c r="Z167" s="37"/>
    </row>
    <row r="168" spans="1:34" s="369" customFormat="1" ht="13.9" customHeight="1">
      <c r="A168" s="515">
        <v>41</v>
      </c>
      <c r="B168" s="470">
        <v>44278</v>
      </c>
      <c r="C168" s="448"/>
      <c r="D168" s="446" t="s">
        <v>1104</v>
      </c>
      <c r="E168" s="447" t="s">
        <v>557</v>
      </c>
      <c r="F168" s="444">
        <v>285</v>
      </c>
      <c r="G168" s="444">
        <v>80</v>
      </c>
      <c r="H168" s="444">
        <v>340</v>
      </c>
      <c r="I168" s="445">
        <v>600</v>
      </c>
      <c r="J168" s="445" t="s">
        <v>680</v>
      </c>
      <c r="K168" s="516">
        <f t="shared" ref="K168" si="160">H168-F168</f>
        <v>55</v>
      </c>
      <c r="L168" s="445">
        <v>100</v>
      </c>
      <c r="M168" s="472">
        <f t="shared" ref="M168" si="161">(K168*N168)-L168</f>
        <v>1275</v>
      </c>
      <c r="N168" s="445">
        <v>25</v>
      </c>
      <c r="O168" s="473" t="s">
        <v>556</v>
      </c>
      <c r="P168" s="464">
        <v>44278</v>
      </c>
      <c r="Q168" s="363"/>
      <c r="R168" s="324" t="s">
        <v>559</v>
      </c>
      <c r="S168" s="37"/>
      <c r="Y168" s="37"/>
      <c r="Z168" s="37"/>
    </row>
    <row r="169" spans="1:34" s="369" customFormat="1" ht="13.9" customHeight="1">
      <c r="A169" s="563">
        <v>42</v>
      </c>
      <c r="B169" s="418">
        <v>44278</v>
      </c>
      <c r="C169" s="419"/>
      <c r="D169" s="412" t="s">
        <v>1108</v>
      </c>
      <c r="E169" s="413" t="s">
        <v>557</v>
      </c>
      <c r="F169" s="570" t="s">
        <v>1109</v>
      </c>
      <c r="G169" s="387">
        <v>3</v>
      </c>
      <c r="H169" s="387"/>
      <c r="I169" s="352" t="s">
        <v>1110</v>
      </c>
      <c r="J169" s="352" t="s">
        <v>558</v>
      </c>
      <c r="K169" s="564"/>
      <c r="L169" s="352"/>
      <c r="M169" s="508"/>
      <c r="N169" s="352"/>
      <c r="O169" s="380"/>
      <c r="P169" s="409"/>
      <c r="Q169" s="363"/>
      <c r="R169" s="324" t="s">
        <v>792</v>
      </c>
      <c r="S169" s="37"/>
      <c r="Y169" s="37"/>
      <c r="Z169" s="37"/>
    </row>
    <row r="170" spans="1:34" s="369" customFormat="1" ht="13.9" customHeight="1">
      <c r="A170" s="563">
        <v>43</v>
      </c>
      <c r="B170" s="418">
        <v>44278</v>
      </c>
      <c r="C170" s="419"/>
      <c r="D170" s="412" t="s">
        <v>1111</v>
      </c>
      <c r="E170" s="413" t="s">
        <v>557</v>
      </c>
      <c r="F170" s="387" t="s">
        <v>1112</v>
      </c>
      <c r="G170" s="387"/>
      <c r="H170" s="387"/>
      <c r="I170" s="352"/>
      <c r="J170" s="352"/>
      <c r="K170" s="564"/>
      <c r="L170" s="352"/>
      <c r="M170" s="508"/>
      <c r="N170" s="352"/>
      <c r="O170" s="380"/>
      <c r="P170" s="409"/>
      <c r="Q170" s="363"/>
      <c r="R170" s="324" t="s">
        <v>792</v>
      </c>
      <c r="S170" s="37"/>
      <c r="Y170" s="37"/>
      <c r="Z170" s="37"/>
    </row>
    <row r="171" spans="1:34" s="369" customFormat="1" ht="13.9" customHeight="1">
      <c r="A171" s="563"/>
      <c r="B171" s="418"/>
      <c r="C171" s="419"/>
      <c r="D171" s="412"/>
      <c r="E171" s="413"/>
      <c r="F171" s="387"/>
      <c r="G171" s="387"/>
      <c r="H171" s="387"/>
      <c r="I171" s="352"/>
      <c r="J171" s="352"/>
      <c r="K171" s="564"/>
      <c r="L171" s="352"/>
      <c r="M171" s="508"/>
      <c r="N171" s="352"/>
      <c r="O171" s="380"/>
      <c r="P171" s="409"/>
      <c r="Q171" s="363"/>
      <c r="R171" s="324"/>
      <c r="S171" s="37"/>
      <c r="Y171" s="37"/>
      <c r="Z171" s="37"/>
    </row>
    <row r="172" spans="1:34" s="369" customFormat="1" ht="13.9" customHeight="1">
      <c r="A172" s="420"/>
      <c r="B172" s="418"/>
      <c r="C172" s="419"/>
      <c r="D172" s="412"/>
      <c r="E172" s="413"/>
      <c r="F172" s="387"/>
      <c r="G172" s="387"/>
      <c r="H172" s="387"/>
      <c r="I172" s="352"/>
      <c r="J172" s="352"/>
      <c r="K172" s="352"/>
      <c r="L172" s="352"/>
      <c r="M172" s="352"/>
      <c r="N172" s="352"/>
      <c r="O172" s="352"/>
      <c r="P172" s="352"/>
      <c r="Q172" s="363"/>
      <c r="R172" s="324"/>
      <c r="S172" s="37"/>
      <c r="Y172" s="37"/>
      <c r="Z172" s="37"/>
    </row>
    <row r="173" spans="1:34" s="37" customFormat="1" ht="14.25">
      <c r="A173" s="33"/>
      <c r="B173" s="397"/>
      <c r="C173" s="397"/>
      <c r="D173" s="398"/>
      <c r="E173" s="399"/>
      <c r="F173" s="399"/>
      <c r="G173" s="400"/>
      <c r="H173" s="400"/>
      <c r="I173" s="399"/>
      <c r="J173" s="395"/>
      <c r="K173" s="395"/>
      <c r="L173" s="395"/>
      <c r="M173" s="395"/>
      <c r="N173" s="395"/>
      <c r="O173" s="395"/>
      <c r="P173" s="395"/>
      <c r="Q173" s="363"/>
      <c r="R173" s="324"/>
      <c r="Z173" s="369"/>
      <c r="AA173" s="369"/>
      <c r="AB173" s="369"/>
      <c r="AC173" s="369"/>
      <c r="AD173" s="369"/>
      <c r="AE173" s="369"/>
      <c r="AF173" s="369"/>
      <c r="AG173" s="369"/>
      <c r="AH173" s="369"/>
    </row>
    <row r="174" spans="1:34" s="37" customFormat="1" ht="14.25">
      <c r="A174" s="33"/>
      <c r="B174" s="397"/>
      <c r="C174" s="397"/>
      <c r="D174" s="398"/>
      <c r="E174" s="399"/>
      <c r="F174" s="399"/>
      <c r="G174" s="400"/>
      <c r="H174" s="400"/>
      <c r="I174" s="399"/>
      <c r="J174" s="395"/>
      <c r="K174" s="395"/>
      <c r="L174" s="395"/>
      <c r="M174" s="395"/>
      <c r="N174" s="395"/>
      <c r="O174" s="395"/>
      <c r="P174" s="395"/>
      <c r="Q174" s="363"/>
      <c r="R174" s="324"/>
      <c r="Z174" s="369"/>
      <c r="AA174" s="369"/>
      <c r="AB174" s="369"/>
      <c r="AC174" s="369"/>
      <c r="AD174" s="369"/>
      <c r="AE174" s="369"/>
      <c r="AF174" s="369"/>
      <c r="AG174" s="369"/>
      <c r="AH174" s="369"/>
    </row>
    <row r="175" spans="1:34" s="37" customFormat="1" ht="14.25">
      <c r="A175" s="33"/>
      <c r="B175" s="397"/>
      <c r="C175" s="397"/>
      <c r="D175" s="398"/>
      <c r="E175" s="399"/>
      <c r="F175" s="399"/>
      <c r="G175" s="400"/>
      <c r="H175" s="400"/>
      <c r="I175" s="399"/>
      <c r="J175" s="395"/>
      <c r="K175" s="395"/>
      <c r="L175" s="395"/>
      <c r="M175" s="395"/>
      <c r="N175" s="395"/>
      <c r="O175" s="395"/>
      <c r="P175" s="395"/>
      <c r="Q175" s="363"/>
      <c r="R175" s="324"/>
      <c r="Z175" s="369"/>
      <c r="AA175" s="369"/>
      <c r="AB175" s="369"/>
      <c r="AC175" s="369"/>
      <c r="AD175" s="369"/>
      <c r="AE175" s="369"/>
      <c r="AF175" s="369"/>
      <c r="AG175" s="369"/>
      <c r="AH175" s="369"/>
    </row>
    <row r="176" spans="1:34" s="37" customFormat="1" ht="14.25">
      <c r="A176" s="33"/>
      <c r="B176" s="397"/>
      <c r="C176" s="397"/>
      <c r="D176" s="398"/>
      <c r="E176" s="399"/>
      <c r="F176" s="399"/>
      <c r="G176" s="400"/>
      <c r="H176" s="400"/>
      <c r="I176" s="399"/>
      <c r="J176" s="395"/>
      <c r="K176" s="395"/>
      <c r="L176" s="395"/>
      <c r="M176" s="395"/>
      <c r="N176" s="395"/>
      <c r="O176" s="395"/>
      <c r="P176" s="395"/>
      <c r="Q176" s="363"/>
      <c r="R176" s="324"/>
      <c r="Z176" s="369"/>
      <c r="AA176" s="369"/>
      <c r="AB176" s="369"/>
      <c r="AC176" s="369"/>
      <c r="AD176" s="369"/>
      <c r="AE176" s="369"/>
      <c r="AF176" s="369"/>
      <c r="AG176" s="369"/>
      <c r="AH176" s="369"/>
    </row>
    <row r="177" spans="1:34" s="37" customFormat="1" ht="14.25">
      <c r="A177" s="33"/>
      <c r="B177" s="397"/>
      <c r="C177" s="397"/>
      <c r="D177" s="398"/>
      <c r="E177" s="399"/>
      <c r="F177" s="399"/>
      <c r="G177" s="400"/>
      <c r="H177" s="400"/>
      <c r="I177" s="399"/>
      <c r="J177" s="395"/>
      <c r="K177" s="395"/>
      <c r="L177" s="395"/>
      <c r="M177" s="395"/>
      <c r="N177" s="395"/>
      <c r="O177" s="401"/>
      <c r="P177" s="395"/>
      <c r="Q177" s="363"/>
      <c r="R177" s="324"/>
      <c r="Z177" s="369"/>
      <c r="AA177" s="369"/>
      <c r="AB177" s="369"/>
      <c r="AC177" s="369"/>
      <c r="AD177" s="369"/>
      <c r="AE177" s="369"/>
      <c r="AF177" s="369"/>
      <c r="AG177" s="369"/>
      <c r="AH177" s="369"/>
    </row>
    <row r="178" spans="1:34" s="37" customFormat="1" ht="14.25">
      <c r="A178" s="353"/>
      <c r="B178" s="354"/>
      <c r="C178" s="354"/>
      <c r="D178" s="355"/>
      <c r="E178" s="353"/>
      <c r="F178" s="370"/>
      <c r="G178" s="353"/>
      <c r="H178" s="353"/>
      <c r="I178" s="353"/>
      <c r="J178" s="354"/>
      <c r="K178" s="371"/>
      <c r="L178" s="353"/>
      <c r="M178" s="353"/>
      <c r="N178" s="353"/>
      <c r="O178" s="372"/>
      <c r="P178" s="363"/>
      <c r="Q178" s="363"/>
      <c r="R178" s="324"/>
      <c r="Z178" s="369"/>
      <c r="AA178" s="369"/>
      <c r="AB178" s="369"/>
      <c r="AC178" s="369"/>
      <c r="AD178" s="369"/>
      <c r="AE178" s="369"/>
      <c r="AF178" s="369"/>
      <c r="AG178" s="369"/>
      <c r="AH178" s="369"/>
    </row>
    <row r="179" spans="1:34" ht="15">
      <c r="A179" s="96" t="s">
        <v>575</v>
      </c>
      <c r="B179" s="97"/>
      <c r="C179" s="97"/>
      <c r="D179" s="98"/>
      <c r="E179" s="31"/>
      <c r="F179" s="29"/>
      <c r="G179" s="29"/>
      <c r="H179" s="70"/>
      <c r="I179" s="116"/>
      <c r="J179" s="117"/>
      <c r="K179" s="14"/>
      <c r="L179" s="14"/>
      <c r="M179" s="14"/>
      <c r="N179" s="8"/>
      <c r="O179" s="50"/>
      <c r="Q179" s="92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34" ht="38.25">
      <c r="A180" s="17" t="s">
        <v>16</v>
      </c>
      <c r="B180" s="18" t="s">
        <v>534</v>
      </c>
      <c r="C180" s="18"/>
      <c r="D180" s="19" t="s">
        <v>545</v>
      </c>
      <c r="E180" s="18" t="s">
        <v>546</v>
      </c>
      <c r="F180" s="18" t="s">
        <v>547</v>
      </c>
      <c r="G180" s="18" t="s">
        <v>548</v>
      </c>
      <c r="H180" s="18" t="s">
        <v>549</v>
      </c>
      <c r="I180" s="18" t="s">
        <v>550</v>
      </c>
      <c r="J180" s="17" t="s">
        <v>551</v>
      </c>
      <c r="K180" s="59" t="s">
        <v>567</v>
      </c>
      <c r="L180" s="392" t="s">
        <v>820</v>
      </c>
      <c r="M180" s="60" t="s">
        <v>819</v>
      </c>
      <c r="N180" s="18" t="s">
        <v>554</v>
      </c>
      <c r="O180" s="75" t="s">
        <v>555</v>
      </c>
      <c r="P180" s="94"/>
      <c r="Q180" s="8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34" s="369" customFormat="1" ht="14.25">
      <c r="A181" s="493">
        <v>1</v>
      </c>
      <c r="B181" s="494">
        <v>44203</v>
      </c>
      <c r="C181" s="495"/>
      <c r="D181" s="496" t="s">
        <v>480</v>
      </c>
      <c r="E181" s="497" t="s">
        <v>557</v>
      </c>
      <c r="F181" s="498">
        <v>424</v>
      </c>
      <c r="G181" s="499">
        <v>385</v>
      </c>
      <c r="H181" s="498">
        <v>455</v>
      </c>
      <c r="I181" s="500" t="s">
        <v>830</v>
      </c>
      <c r="J181" s="501" t="s">
        <v>844</v>
      </c>
      <c r="K181" s="501">
        <f t="shared" ref="K181" si="162">H181-F181</f>
        <v>31</v>
      </c>
      <c r="L181" s="502">
        <f>(F181*-0.8)/100</f>
        <v>-3.3920000000000003</v>
      </c>
      <c r="M181" s="503">
        <f t="shared" ref="M181" si="163">(K181+L181)/F181</f>
        <v>6.5113207547169816E-2</v>
      </c>
      <c r="N181" s="504" t="s">
        <v>556</v>
      </c>
      <c r="O181" s="505">
        <v>44243</v>
      </c>
      <c r="P181" s="95"/>
      <c r="Q181" s="416"/>
      <c r="R181" s="455" t="s">
        <v>559</v>
      </c>
      <c r="S181" s="410"/>
      <c r="T181" s="410"/>
      <c r="U181" s="410"/>
      <c r="V181" s="410"/>
      <c r="W181" s="410"/>
      <c r="X181" s="410"/>
      <c r="Y181" s="410"/>
      <c r="Z181" s="410"/>
    </row>
    <row r="182" spans="1:34" s="369" customFormat="1" ht="14.25">
      <c r="A182" s="493">
        <v>2</v>
      </c>
      <c r="B182" s="494">
        <v>44238</v>
      </c>
      <c r="C182" s="495"/>
      <c r="D182" s="496" t="s">
        <v>445</v>
      </c>
      <c r="E182" s="497" t="s">
        <v>557</v>
      </c>
      <c r="F182" s="498">
        <v>1515</v>
      </c>
      <c r="G182" s="499">
        <v>1390</v>
      </c>
      <c r="H182" s="498">
        <v>1595</v>
      </c>
      <c r="I182" s="500" t="s">
        <v>841</v>
      </c>
      <c r="J182" s="501" t="s">
        <v>968</v>
      </c>
      <c r="K182" s="501">
        <f t="shared" ref="K182" si="164">H182-F182</f>
        <v>80</v>
      </c>
      <c r="L182" s="502">
        <f>(F182*-0.8)/100</f>
        <v>-12.12</v>
      </c>
      <c r="M182" s="503">
        <f t="shared" ref="M182" si="165">(K182+L182)/F182</f>
        <v>4.4805280528052799E-2</v>
      </c>
      <c r="N182" s="504" t="s">
        <v>556</v>
      </c>
      <c r="O182" s="505">
        <v>44271</v>
      </c>
      <c r="P182" s="95"/>
      <c r="Q182" s="416"/>
      <c r="R182" s="455" t="s">
        <v>559</v>
      </c>
      <c r="S182" s="410"/>
      <c r="T182" s="410"/>
      <c r="U182" s="410"/>
      <c r="V182" s="410"/>
      <c r="W182" s="410"/>
      <c r="X182" s="410"/>
      <c r="Y182" s="410"/>
      <c r="Z182" s="410"/>
    </row>
    <row r="183" spans="1:34" s="369" customFormat="1" ht="14.25">
      <c r="A183" s="568">
        <v>3</v>
      </c>
      <c r="B183" s="494">
        <v>44274</v>
      </c>
      <c r="C183" s="569"/>
      <c r="D183" s="496" t="s">
        <v>744</v>
      </c>
      <c r="E183" s="497" t="s">
        <v>557</v>
      </c>
      <c r="F183" s="498">
        <v>4070</v>
      </c>
      <c r="G183" s="499">
        <v>3750</v>
      </c>
      <c r="H183" s="498">
        <v>4315</v>
      </c>
      <c r="I183" s="500">
        <v>4800</v>
      </c>
      <c r="J183" s="501" t="s">
        <v>1101</v>
      </c>
      <c r="K183" s="501">
        <f t="shared" ref="K183" si="166">H183-F183</f>
        <v>245</v>
      </c>
      <c r="L183" s="502">
        <f>(F183*-0.8)/100</f>
        <v>-32.56</v>
      </c>
      <c r="M183" s="503">
        <f t="shared" ref="M183" si="167">(K183+L183)/F183</f>
        <v>5.2196560196560195E-2</v>
      </c>
      <c r="N183" s="504" t="s">
        <v>556</v>
      </c>
      <c r="O183" s="505">
        <v>44278</v>
      </c>
      <c r="P183" s="95"/>
      <c r="Q183" s="416"/>
      <c r="R183" s="455" t="s">
        <v>559</v>
      </c>
      <c r="S183" s="410"/>
      <c r="T183" s="410"/>
      <c r="U183" s="410"/>
      <c r="V183" s="410"/>
      <c r="W183" s="410"/>
      <c r="X183" s="410"/>
      <c r="Y183" s="410"/>
      <c r="Z183" s="410"/>
    </row>
    <row r="184" spans="1:34" s="369" customFormat="1" ht="14.25">
      <c r="A184" s="433"/>
      <c r="B184" s="373"/>
      <c r="C184" s="435"/>
      <c r="D184" s="385"/>
      <c r="E184" s="378"/>
      <c r="F184" s="387"/>
      <c r="G184" s="383"/>
      <c r="H184" s="387"/>
      <c r="I184" s="375"/>
      <c r="J184" s="414"/>
      <c r="K184" s="414"/>
      <c r="L184" s="415"/>
      <c r="M184" s="402"/>
      <c r="N184" s="379"/>
      <c r="O184" s="409"/>
      <c r="P184" s="95"/>
      <c r="Q184" s="416"/>
      <c r="R184" s="455"/>
      <c r="S184" s="410"/>
      <c r="T184" s="410"/>
      <c r="U184" s="410"/>
      <c r="V184" s="410"/>
      <c r="W184" s="410"/>
      <c r="X184" s="410"/>
      <c r="Y184" s="410"/>
      <c r="Z184" s="410"/>
    </row>
    <row r="185" spans="1:34" s="5" customFormat="1">
      <c r="A185" s="364"/>
      <c r="B185" s="365"/>
      <c r="C185" s="366"/>
      <c r="D185" s="367"/>
      <c r="E185" s="396"/>
      <c r="F185" s="396"/>
      <c r="G185" s="453"/>
      <c r="H185" s="453"/>
      <c r="I185" s="396"/>
      <c r="J185" s="454"/>
      <c r="K185" s="449"/>
      <c r="L185" s="450"/>
      <c r="M185" s="451"/>
      <c r="N185" s="452"/>
      <c r="O185" s="368"/>
      <c r="P185" s="120"/>
      <c r="Q185"/>
      <c r="R185" s="91"/>
      <c r="T185" s="54"/>
      <c r="U185" s="54"/>
      <c r="V185" s="54"/>
      <c r="W185" s="54"/>
      <c r="X185" s="54"/>
      <c r="Y185" s="54"/>
      <c r="Z185" s="54"/>
    </row>
    <row r="186" spans="1:34">
      <c r="A186" s="20" t="s">
        <v>560</v>
      </c>
      <c r="B186" s="20"/>
      <c r="C186" s="20"/>
      <c r="D186" s="20"/>
      <c r="E186" s="2"/>
      <c r="F186" s="27" t="s">
        <v>562</v>
      </c>
      <c r="G186" s="79"/>
      <c r="H186" s="79"/>
      <c r="I186" s="35"/>
      <c r="J186" s="82"/>
      <c r="K186" s="80"/>
      <c r="L186" s="81"/>
      <c r="M186" s="82"/>
      <c r="N186" s="83"/>
      <c r="O186" s="121"/>
      <c r="P186" s="8"/>
      <c r="Q186" s="13"/>
      <c r="R186" s="93"/>
      <c r="S186" s="13"/>
      <c r="T186" s="13"/>
      <c r="U186" s="13"/>
      <c r="V186" s="13"/>
      <c r="W186" s="13"/>
      <c r="X186" s="13"/>
      <c r="Y186" s="13"/>
    </row>
    <row r="187" spans="1:34">
      <c r="A187" s="26" t="s">
        <v>561</v>
      </c>
      <c r="B187" s="20"/>
      <c r="C187" s="20"/>
      <c r="D187" s="20"/>
      <c r="E187" s="29"/>
      <c r="F187" s="27" t="s">
        <v>564</v>
      </c>
      <c r="G187" s="9"/>
      <c r="H187" s="9"/>
      <c r="I187" s="9"/>
      <c r="J187" s="50"/>
      <c r="K187" s="9"/>
      <c r="L187" s="9"/>
      <c r="M187" s="9"/>
      <c r="N187" s="8"/>
      <c r="O187" s="50"/>
      <c r="Q187" s="4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34">
      <c r="A188" s="26"/>
      <c r="B188" s="20"/>
      <c r="C188" s="20"/>
      <c r="D188" s="20"/>
      <c r="E188" s="29"/>
      <c r="F188" s="27"/>
      <c r="G188" s="9"/>
      <c r="H188" s="9"/>
      <c r="I188" s="9"/>
      <c r="J188" s="50"/>
      <c r="K188" s="9"/>
      <c r="L188" s="9"/>
      <c r="M188" s="9"/>
      <c r="N188" s="8"/>
      <c r="O188" s="50"/>
      <c r="Q188" s="4"/>
      <c r="R188" s="79"/>
      <c r="S188" s="13"/>
      <c r="T188" s="13"/>
      <c r="U188" s="13"/>
      <c r="V188" s="13"/>
      <c r="W188" s="13"/>
      <c r="X188" s="13"/>
      <c r="Y188" s="13"/>
      <c r="Z188" s="13"/>
    </row>
    <row r="189" spans="1:34" ht="15">
      <c r="A189" s="8"/>
      <c r="B189" s="30" t="s">
        <v>824</v>
      </c>
      <c r="C189" s="30"/>
      <c r="D189" s="30"/>
      <c r="E189" s="30"/>
      <c r="F189" s="31"/>
      <c r="G189" s="29"/>
      <c r="H189" s="29"/>
      <c r="I189" s="70"/>
      <c r="J189" s="71"/>
      <c r="K189" s="72"/>
      <c r="L189" s="391"/>
      <c r="M189" s="9"/>
      <c r="N189" s="8"/>
      <c r="O189" s="50"/>
      <c r="Q189" s="4"/>
      <c r="R189" s="79"/>
      <c r="S189" s="13"/>
      <c r="T189" s="13"/>
      <c r="U189" s="13"/>
      <c r="V189" s="13"/>
      <c r="W189" s="13"/>
      <c r="X189" s="13"/>
      <c r="Y189" s="13"/>
      <c r="Z189" s="13"/>
    </row>
    <row r="190" spans="1:34" ht="38.25">
      <c r="A190" s="17" t="s">
        <v>16</v>
      </c>
      <c r="B190" s="18" t="s">
        <v>534</v>
      </c>
      <c r="C190" s="18"/>
      <c r="D190" s="19" t="s">
        <v>545</v>
      </c>
      <c r="E190" s="18" t="s">
        <v>546</v>
      </c>
      <c r="F190" s="18" t="s">
        <v>547</v>
      </c>
      <c r="G190" s="18" t="s">
        <v>566</v>
      </c>
      <c r="H190" s="18" t="s">
        <v>549</v>
      </c>
      <c r="I190" s="18" t="s">
        <v>550</v>
      </c>
      <c r="J190" s="73" t="s">
        <v>551</v>
      </c>
      <c r="K190" s="59" t="s">
        <v>567</v>
      </c>
      <c r="L190" s="74" t="s">
        <v>568</v>
      </c>
      <c r="M190" s="18" t="s">
        <v>569</v>
      </c>
      <c r="N190" s="392" t="s">
        <v>820</v>
      </c>
      <c r="O190" s="60" t="s">
        <v>819</v>
      </c>
      <c r="P190" s="18" t="s">
        <v>554</v>
      </c>
      <c r="Q190" s="75" t="s">
        <v>555</v>
      </c>
      <c r="R190" s="79"/>
      <c r="S190" s="13"/>
      <c r="T190" s="13"/>
      <c r="U190" s="13"/>
      <c r="V190" s="13"/>
      <c r="W190" s="13"/>
      <c r="X190" s="13"/>
      <c r="Y190" s="13"/>
      <c r="Z190" s="13"/>
    </row>
    <row r="191" spans="1:34" ht="14.25">
      <c r="A191" s="358"/>
      <c r="B191" s="373"/>
      <c r="C191" s="377"/>
      <c r="D191" s="385"/>
      <c r="E191" s="378"/>
      <c r="F191" s="403"/>
      <c r="G191" s="383"/>
      <c r="H191" s="378"/>
      <c r="I191" s="375"/>
      <c r="J191" s="414"/>
      <c r="K191" s="414"/>
      <c r="L191" s="415"/>
      <c r="M191" s="413"/>
      <c r="N191" s="415"/>
      <c r="O191" s="402"/>
      <c r="P191" s="379"/>
      <c r="Q191" s="393"/>
      <c r="R191" s="411"/>
      <c r="S191" s="401"/>
      <c r="T191" s="13"/>
      <c r="U191" s="410"/>
      <c r="V191" s="410"/>
      <c r="W191" s="410"/>
      <c r="X191" s="410"/>
      <c r="Y191" s="410"/>
      <c r="Z191" s="410"/>
      <c r="AA191" s="369"/>
      <c r="AB191" s="369"/>
      <c r="AC191" s="369"/>
    </row>
    <row r="192" spans="1:34" ht="14.25">
      <c r="A192" s="358"/>
      <c r="B192" s="373"/>
      <c r="C192" s="377"/>
      <c r="D192" s="385"/>
      <c r="E192" s="378"/>
      <c r="F192" s="403"/>
      <c r="G192" s="383"/>
      <c r="H192" s="378"/>
      <c r="I192" s="375"/>
      <c r="J192" s="414"/>
      <c r="K192" s="414"/>
      <c r="L192" s="415"/>
      <c r="M192" s="413"/>
      <c r="N192" s="415"/>
      <c r="O192" s="402"/>
      <c r="P192" s="379"/>
      <c r="Q192" s="393"/>
      <c r="R192" s="411"/>
      <c r="S192" s="401"/>
      <c r="T192" s="13"/>
      <c r="U192" s="410"/>
      <c r="V192" s="410"/>
      <c r="W192" s="410"/>
      <c r="X192" s="410"/>
      <c r="Y192" s="410"/>
      <c r="Z192" s="410"/>
      <c r="AA192" s="369"/>
      <c r="AB192" s="369"/>
      <c r="AC192" s="369"/>
    </row>
    <row r="193" spans="1:26" s="369" customFormat="1" ht="14.25">
      <c r="A193" s="358"/>
      <c r="B193" s="373"/>
      <c r="C193" s="377"/>
      <c r="D193" s="385"/>
      <c r="E193" s="378"/>
      <c r="F193" s="403"/>
      <c r="G193" s="383"/>
      <c r="H193" s="378"/>
      <c r="I193" s="375"/>
      <c r="J193" s="414"/>
      <c r="K193" s="414"/>
      <c r="L193" s="415"/>
      <c r="M193" s="413"/>
      <c r="N193" s="415"/>
      <c r="O193" s="402"/>
      <c r="P193" s="379"/>
      <c r="Q193" s="393"/>
      <c r="R193" s="408"/>
      <c r="S193" s="410"/>
      <c r="T193" s="410"/>
      <c r="U193" s="410"/>
      <c r="V193" s="410"/>
      <c r="W193" s="410"/>
      <c r="X193" s="410"/>
      <c r="Y193" s="410"/>
      <c r="Z193" s="410"/>
    </row>
    <row r="194" spans="1:26" s="369" customFormat="1" ht="14.25">
      <c r="A194" s="358"/>
      <c r="B194" s="373"/>
      <c r="C194" s="377"/>
      <c r="D194" s="385"/>
      <c r="E194" s="378"/>
      <c r="F194" s="414"/>
      <c r="G194" s="387"/>
      <c r="H194" s="378"/>
      <c r="I194" s="375"/>
      <c r="J194" s="414"/>
      <c r="K194" s="414"/>
      <c r="L194" s="415"/>
      <c r="M194" s="413"/>
      <c r="N194" s="415"/>
      <c r="O194" s="402"/>
      <c r="P194" s="379"/>
      <c r="Q194" s="393"/>
      <c r="R194" s="408"/>
      <c r="S194" s="410"/>
      <c r="T194" s="410"/>
      <c r="U194" s="410"/>
      <c r="V194" s="410"/>
      <c r="W194" s="410"/>
      <c r="X194" s="410"/>
      <c r="Y194" s="410"/>
      <c r="Z194" s="410"/>
    </row>
    <row r="195" spans="1:26" s="369" customFormat="1" ht="14.25">
      <c r="A195" s="358"/>
      <c r="B195" s="373"/>
      <c r="C195" s="377"/>
      <c r="D195" s="385"/>
      <c r="E195" s="378"/>
      <c r="F195" s="414"/>
      <c r="G195" s="387"/>
      <c r="H195" s="378"/>
      <c r="I195" s="375"/>
      <c r="J195" s="414"/>
      <c r="K195" s="414"/>
      <c r="L195" s="415"/>
      <c r="M195" s="413"/>
      <c r="N195" s="415"/>
      <c r="O195" s="402"/>
      <c r="P195" s="379"/>
      <c r="Q195" s="393"/>
      <c r="R195" s="408"/>
      <c r="S195" s="410"/>
      <c r="T195" s="410"/>
      <c r="U195" s="410"/>
      <c r="V195" s="410"/>
      <c r="W195" s="410"/>
      <c r="X195" s="410"/>
      <c r="Y195" s="410"/>
      <c r="Z195" s="410"/>
    </row>
    <row r="196" spans="1:26" s="369" customFormat="1" ht="14.25">
      <c r="A196" s="358"/>
      <c r="B196" s="373"/>
      <c r="C196" s="377"/>
      <c r="D196" s="385"/>
      <c r="E196" s="378"/>
      <c r="F196" s="403"/>
      <c r="G196" s="383"/>
      <c r="H196" s="378"/>
      <c r="I196" s="375"/>
      <c r="J196" s="414"/>
      <c r="K196" s="405"/>
      <c r="L196" s="415"/>
      <c r="M196" s="413"/>
      <c r="N196" s="415"/>
      <c r="O196" s="402"/>
      <c r="P196" s="407"/>
      <c r="Q196" s="393"/>
      <c r="R196" s="408"/>
      <c r="S196" s="410"/>
      <c r="T196" s="410"/>
      <c r="U196" s="410"/>
      <c r="V196" s="410"/>
      <c r="W196" s="410"/>
      <c r="X196" s="410"/>
      <c r="Y196" s="410"/>
      <c r="Z196" s="410"/>
    </row>
    <row r="197" spans="1:26" s="369" customFormat="1" ht="14.25">
      <c r="A197" s="358"/>
      <c r="B197" s="373"/>
      <c r="C197" s="377"/>
      <c r="D197" s="385"/>
      <c r="E197" s="378"/>
      <c r="F197" s="403"/>
      <c r="G197" s="383"/>
      <c r="H197" s="378"/>
      <c r="I197" s="375"/>
      <c r="J197" s="405"/>
      <c r="K197" s="405"/>
      <c r="L197" s="405"/>
      <c r="M197" s="405"/>
      <c r="N197" s="406"/>
      <c r="O197" s="417"/>
      <c r="P197" s="407"/>
      <c r="Q197" s="393"/>
      <c r="R197" s="408"/>
      <c r="S197" s="410"/>
      <c r="T197" s="410"/>
      <c r="U197" s="410"/>
      <c r="V197" s="410"/>
      <c r="W197" s="410"/>
      <c r="X197" s="410"/>
      <c r="Y197" s="410"/>
      <c r="Z197" s="410"/>
    </row>
    <row r="198" spans="1:26" s="369" customFormat="1" ht="14.25">
      <c r="A198" s="358"/>
      <c r="B198" s="373"/>
      <c r="C198" s="377"/>
      <c r="D198" s="385"/>
      <c r="E198" s="378"/>
      <c r="F198" s="414"/>
      <c r="G198" s="387"/>
      <c r="H198" s="378"/>
      <c r="I198" s="375"/>
      <c r="J198" s="414"/>
      <c r="K198" s="414"/>
      <c r="L198" s="415"/>
      <c r="M198" s="413"/>
      <c r="N198" s="415"/>
      <c r="O198" s="402"/>
      <c r="P198" s="379"/>
      <c r="Q198" s="393"/>
      <c r="R198" s="411"/>
      <c r="S198" s="401"/>
      <c r="T198" s="410"/>
      <c r="U198" s="410"/>
      <c r="V198" s="410"/>
      <c r="W198" s="410"/>
      <c r="X198" s="410"/>
      <c r="Y198" s="410"/>
      <c r="Z198" s="410"/>
    </row>
    <row r="199" spans="1:26" s="369" customFormat="1" ht="14.25">
      <c r="A199" s="358"/>
      <c r="B199" s="373"/>
      <c r="C199" s="377"/>
      <c r="D199" s="385"/>
      <c r="E199" s="378"/>
      <c r="F199" s="403"/>
      <c r="G199" s="383"/>
      <c r="H199" s="378"/>
      <c r="I199" s="375"/>
      <c r="J199" s="352"/>
      <c r="K199" s="352"/>
      <c r="L199" s="352"/>
      <c r="M199" s="352"/>
      <c r="N199" s="404"/>
      <c r="O199" s="402"/>
      <c r="P199" s="380"/>
      <c r="Q199" s="393"/>
      <c r="R199" s="411"/>
      <c r="S199" s="401"/>
      <c r="T199" s="410"/>
      <c r="U199" s="410"/>
      <c r="V199" s="410"/>
      <c r="W199" s="410"/>
      <c r="X199" s="410"/>
      <c r="Y199" s="410"/>
      <c r="Z199" s="410"/>
    </row>
    <row r="200" spans="1:26">
      <c r="A200" s="26"/>
      <c r="B200" s="20"/>
      <c r="C200" s="20"/>
      <c r="D200" s="20"/>
      <c r="E200" s="29"/>
      <c r="F200" s="27"/>
      <c r="G200" s="9"/>
      <c r="H200" s="9"/>
      <c r="I200" s="9"/>
      <c r="J200" s="50"/>
      <c r="K200" s="9"/>
      <c r="L200" s="9"/>
      <c r="M200" s="9"/>
      <c r="N200" s="8"/>
      <c r="O200" s="50"/>
      <c r="P200" s="4"/>
      <c r="Q200" s="8"/>
      <c r="R200" s="138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26"/>
      <c r="B201" s="20"/>
      <c r="C201" s="20"/>
      <c r="D201" s="20"/>
      <c r="E201" s="29"/>
      <c r="F201" s="27"/>
      <c r="G201" s="38"/>
      <c r="H201" s="39"/>
      <c r="I201" s="79"/>
      <c r="J201" s="14"/>
      <c r="K201" s="80"/>
      <c r="L201" s="81"/>
      <c r="M201" s="82"/>
      <c r="N201" s="83"/>
      <c r="O201" s="84"/>
      <c r="P201" s="8"/>
      <c r="Q201" s="13"/>
      <c r="R201" s="138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34"/>
      <c r="B202" s="42"/>
      <c r="C202" s="99"/>
      <c r="D202" s="3"/>
      <c r="E202" s="35"/>
      <c r="F202" s="79"/>
      <c r="G202" s="38"/>
      <c r="H202" s="39"/>
      <c r="I202" s="79"/>
      <c r="J202" s="14"/>
      <c r="K202" s="80"/>
      <c r="L202" s="81"/>
      <c r="M202" s="82"/>
      <c r="N202" s="83"/>
      <c r="O202" s="84"/>
      <c r="P202" s="8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 ht="15">
      <c r="A203" s="2"/>
      <c r="B203" s="100" t="s">
        <v>576</v>
      </c>
      <c r="C203" s="100"/>
      <c r="D203" s="100"/>
      <c r="E203" s="100"/>
      <c r="F203" s="14"/>
      <c r="G203" s="14"/>
      <c r="H203" s="101"/>
      <c r="I203" s="14"/>
      <c r="J203" s="71"/>
      <c r="K203" s="72"/>
      <c r="L203" s="14"/>
      <c r="M203" s="14"/>
      <c r="N203" s="13"/>
      <c r="O203" s="95"/>
      <c r="P203" s="8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 ht="38.25">
      <c r="A204" s="17" t="s">
        <v>16</v>
      </c>
      <c r="B204" s="18" t="s">
        <v>534</v>
      </c>
      <c r="C204" s="18"/>
      <c r="D204" s="19" t="s">
        <v>545</v>
      </c>
      <c r="E204" s="18" t="s">
        <v>546</v>
      </c>
      <c r="F204" s="18" t="s">
        <v>547</v>
      </c>
      <c r="G204" s="18" t="s">
        <v>577</v>
      </c>
      <c r="H204" s="18" t="s">
        <v>578</v>
      </c>
      <c r="I204" s="18" t="s">
        <v>550</v>
      </c>
      <c r="J204" s="58" t="s">
        <v>551</v>
      </c>
      <c r="K204" s="18" t="s">
        <v>552</v>
      </c>
      <c r="L204" s="18" t="s">
        <v>553</v>
      </c>
      <c r="M204" s="18" t="s">
        <v>554</v>
      </c>
      <c r="N204" s="19" t="s">
        <v>555</v>
      </c>
      <c r="O204" s="95"/>
      <c r="P204" s="8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1</v>
      </c>
      <c r="B205" s="102">
        <v>41579</v>
      </c>
      <c r="C205" s="102"/>
      <c r="D205" s="103" t="s">
        <v>579</v>
      </c>
      <c r="E205" s="104" t="s">
        <v>580</v>
      </c>
      <c r="F205" s="105">
        <v>82</v>
      </c>
      <c r="G205" s="104" t="s">
        <v>581</v>
      </c>
      <c r="H205" s="104">
        <v>100</v>
      </c>
      <c r="I205" s="122">
        <v>100</v>
      </c>
      <c r="J205" s="123" t="s">
        <v>582</v>
      </c>
      <c r="K205" s="124">
        <f t="shared" ref="K205:K236" si="168">H205-F205</f>
        <v>18</v>
      </c>
      <c r="L205" s="125">
        <f t="shared" ref="L205:L236" si="169">K205/F205</f>
        <v>0.21951219512195122</v>
      </c>
      <c r="M205" s="126" t="s">
        <v>556</v>
      </c>
      <c r="N205" s="127">
        <v>42657</v>
      </c>
      <c r="O205" s="50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4">
        <v>2</v>
      </c>
      <c r="B206" s="102">
        <v>41794</v>
      </c>
      <c r="C206" s="102"/>
      <c r="D206" s="103" t="s">
        <v>583</v>
      </c>
      <c r="E206" s="104" t="s">
        <v>557</v>
      </c>
      <c r="F206" s="105">
        <v>257</v>
      </c>
      <c r="G206" s="104" t="s">
        <v>581</v>
      </c>
      <c r="H206" s="104">
        <v>300</v>
      </c>
      <c r="I206" s="122">
        <v>300</v>
      </c>
      <c r="J206" s="123" t="s">
        <v>582</v>
      </c>
      <c r="K206" s="124">
        <f t="shared" si="168"/>
        <v>43</v>
      </c>
      <c r="L206" s="125">
        <f t="shared" si="169"/>
        <v>0.16731517509727625</v>
      </c>
      <c r="M206" s="126" t="s">
        <v>556</v>
      </c>
      <c r="N206" s="127">
        <v>41822</v>
      </c>
      <c r="O206" s="50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4">
        <v>3</v>
      </c>
      <c r="B207" s="102">
        <v>41828</v>
      </c>
      <c r="C207" s="102"/>
      <c r="D207" s="103" t="s">
        <v>584</v>
      </c>
      <c r="E207" s="104" t="s">
        <v>557</v>
      </c>
      <c r="F207" s="105">
        <v>393</v>
      </c>
      <c r="G207" s="104" t="s">
        <v>581</v>
      </c>
      <c r="H207" s="104">
        <v>468</v>
      </c>
      <c r="I207" s="122">
        <v>468</v>
      </c>
      <c r="J207" s="123" t="s">
        <v>582</v>
      </c>
      <c r="K207" s="124">
        <f t="shared" si="168"/>
        <v>75</v>
      </c>
      <c r="L207" s="125">
        <f t="shared" si="169"/>
        <v>0.19083969465648856</v>
      </c>
      <c r="M207" s="126" t="s">
        <v>556</v>
      </c>
      <c r="N207" s="127">
        <v>41863</v>
      </c>
      <c r="O207" s="50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4">
        <v>4</v>
      </c>
      <c r="B208" s="102">
        <v>41857</v>
      </c>
      <c r="C208" s="102"/>
      <c r="D208" s="103" t="s">
        <v>585</v>
      </c>
      <c r="E208" s="104" t="s">
        <v>557</v>
      </c>
      <c r="F208" s="105">
        <v>205</v>
      </c>
      <c r="G208" s="104" t="s">
        <v>581</v>
      </c>
      <c r="H208" s="104">
        <v>275</v>
      </c>
      <c r="I208" s="122">
        <v>250</v>
      </c>
      <c r="J208" s="123" t="s">
        <v>582</v>
      </c>
      <c r="K208" s="124">
        <f t="shared" si="168"/>
        <v>70</v>
      </c>
      <c r="L208" s="125">
        <f t="shared" si="169"/>
        <v>0.34146341463414637</v>
      </c>
      <c r="M208" s="126" t="s">
        <v>556</v>
      </c>
      <c r="N208" s="127">
        <v>41962</v>
      </c>
      <c r="O208" s="50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4">
        <v>5</v>
      </c>
      <c r="B209" s="102">
        <v>41886</v>
      </c>
      <c r="C209" s="102"/>
      <c r="D209" s="103" t="s">
        <v>586</v>
      </c>
      <c r="E209" s="104" t="s">
        <v>557</v>
      </c>
      <c r="F209" s="105">
        <v>162</v>
      </c>
      <c r="G209" s="104" t="s">
        <v>581</v>
      </c>
      <c r="H209" s="104">
        <v>190</v>
      </c>
      <c r="I209" s="122">
        <v>190</v>
      </c>
      <c r="J209" s="123" t="s">
        <v>582</v>
      </c>
      <c r="K209" s="124">
        <f t="shared" si="168"/>
        <v>28</v>
      </c>
      <c r="L209" s="125">
        <f t="shared" si="169"/>
        <v>0.1728395061728395</v>
      </c>
      <c r="M209" s="126" t="s">
        <v>556</v>
      </c>
      <c r="N209" s="127">
        <v>42006</v>
      </c>
      <c r="O209" s="50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4">
        <v>6</v>
      </c>
      <c r="B210" s="102">
        <v>41886</v>
      </c>
      <c r="C210" s="102"/>
      <c r="D210" s="103" t="s">
        <v>587</v>
      </c>
      <c r="E210" s="104" t="s">
        <v>557</v>
      </c>
      <c r="F210" s="105">
        <v>75</v>
      </c>
      <c r="G210" s="104" t="s">
        <v>581</v>
      </c>
      <c r="H210" s="104">
        <v>91.5</v>
      </c>
      <c r="I210" s="122" t="s">
        <v>588</v>
      </c>
      <c r="J210" s="123" t="s">
        <v>589</v>
      </c>
      <c r="K210" s="124">
        <f t="shared" si="168"/>
        <v>16.5</v>
      </c>
      <c r="L210" s="125">
        <f t="shared" si="169"/>
        <v>0.22</v>
      </c>
      <c r="M210" s="126" t="s">
        <v>556</v>
      </c>
      <c r="N210" s="127">
        <v>41954</v>
      </c>
      <c r="O210" s="50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4">
        <v>7</v>
      </c>
      <c r="B211" s="102">
        <v>41913</v>
      </c>
      <c r="C211" s="102"/>
      <c r="D211" s="103" t="s">
        <v>590</v>
      </c>
      <c r="E211" s="104" t="s">
        <v>557</v>
      </c>
      <c r="F211" s="105">
        <v>850</v>
      </c>
      <c r="G211" s="104" t="s">
        <v>581</v>
      </c>
      <c r="H211" s="104">
        <v>982.5</v>
      </c>
      <c r="I211" s="122">
        <v>1050</v>
      </c>
      <c r="J211" s="123" t="s">
        <v>591</v>
      </c>
      <c r="K211" s="124">
        <f t="shared" si="168"/>
        <v>132.5</v>
      </c>
      <c r="L211" s="125">
        <f t="shared" si="169"/>
        <v>0.15588235294117647</v>
      </c>
      <c r="M211" s="126" t="s">
        <v>556</v>
      </c>
      <c r="N211" s="127">
        <v>42039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4">
        <v>8</v>
      </c>
      <c r="B212" s="102">
        <v>41913</v>
      </c>
      <c r="C212" s="102"/>
      <c r="D212" s="103" t="s">
        <v>592</v>
      </c>
      <c r="E212" s="104" t="s">
        <v>557</v>
      </c>
      <c r="F212" s="105">
        <v>475</v>
      </c>
      <c r="G212" s="104" t="s">
        <v>581</v>
      </c>
      <c r="H212" s="104">
        <v>515</v>
      </c>
      <c r="I212" s="122">
        <v>600</v>
      </c>
      <c r="J212" s="123" t="s">
        <v>593</v>
      </c>
      <c r="K212" s="124">
        <f t="shared" si="168"/>
        <v>40</v>
      </c>
      <c r="L212" s="125">
        <f t="shared" si="169"/>
        <v>8.4210526315789472E-2</v>
      </c>
      <c r="M212" s="126" t="s">
        <v>556</v>
      </c>
      <c r="N212" s="127">
        <v>41939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9</v>
      </c>
      <c r="B213" s="102">
        <v>41913</v>
      </c>
      <c r="C213" s="102"/>
      <c r="D213" s="103" t="s">
        <v>594</v>
      </c>
      <c r="E213" s="104" t="s">
        <v>557</v>
      </c>
      <c r="F213" s="105">
        <v>86</v>
      </c>
      <c r="G213" s="104" t="s">
        <v>581</v>
      </c>
      <c r="H213" s="104">
        <v>99</v>
      </c>
      <c r="I213" s="122">
        <v>140</v>
      </c>
      <c r="J213" s="123" t="s">
        <v>595</v>
      </c>
      <c r="K213" s="124">
        <f t="shared" si="168"/>
        <v>13</v>
      </c>
      <c r="L213" s="125">
        <f t="shared" si="169"/>
        <v>0.15116279069767441</v>
      </c>
      <c r="M213" s="126" t="s">
        <v>556</v>
      </c>
      <c r="N213" s="127">
        <v>41939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4">
        <v>10</v>
      </c>
      <c r="B214" s="102">
        <v>41926</v>
      </c>
      <c r="C214" s="102"/>
      <c r="D214" s="103" t="s">
        <v>596</v>
      </c>
      <c r="E214" s="104" t="s">
        <v>557</v>
      </c>
      <c r="F214" s="105">
        <v>496.6</v>
      </c>
      <c r="G214" s="104" t="s">
        <v>581</v>
      </c>
      <c r="H214" s="104">
        <v>621</v>
      </c>
      <c r="I214" s="122">
        <v>580</v>
      </c>
      <c r="J214" s="123" t="s">
        <v>582</v>
      </c>
      <c r="K214" s="124">
        <f t="shared" si="168"/>
        <v>124.39999999999998</v>
      </c>
      <c r="L214" s="125">
        <f t="shared" si="169"/>
        <v>0.25050342327829234</v>
      </c>
      <c r="M214" s="126" t="s">
        <v>556</v>
      </c>
      <c r="N214" s="127">
        <v>42605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4">
        <v>11</v>
      </c>
      <c r="B215" s="102">
        <v>41926</v>
      </c>
      <c r="C215" s="102"/>
      <c r="D215" s="103" t="s">
        <v>597</v>
      </c>
      <c r="E215" s="104" t="s">
        <v>557</v>
      </c>
      <c r="F215" s="105">
        <v>2481.9</v>
      </c>
      <c r="G215" s="104" t="s">
        <v>581</v>
      </c>
      <c r="H215" s="104">
        <v>2840</v>
      </c>
      <c r="I215" s="122">
        <v>2870</v>
      </c>
      <c r="J215" s="123" t="s">
        <v>598</v>
      </c>
      <c r="K215" s="124">
        <f t="shared" si="168"/>
        <v>358.09999999999991</v>
      </c>
      <c r="L215" s="125">
        <f t="shared" si="169"/>
        <v>0.14428462065353154</v>
      </c>
      <c r="M215" s="126" t="s">
        <v>556</v>
      </c>
      <c r="N215" s="127">
        <v>42017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12</v>
      </c>
      <c r="B216" s="102">
        <v>41928</v>
      </c>
      <c r="C216" s="102"/>
      <c r="D216" s="103" t="s">
        <v>599</v>
      </c>
      <c r="E216" s="104" t="s">
        <v>557</v>
      </c>
      <c r="F216" s="105">
        <v>84.5</v>
      </c>
      <c r="G216" s="104" t="s">
        <v>581</v>
      </c>
      <c r="H216" s="104">
        <v>93</v>
      </c>
      <c r="I216" s="122">
        <v>110</v>
      </c>
      <c r="J216" s="123" t="s">
        <v>600</v>
      </c>
      <c r="K216" s="124">
        <f t="shared" si="168"/>
        <v>8.5</v>
      </c>
      <c r="L216" s="125">
        <f t="shared" si="169"/>
        <v>0.10059171597633136</v>
      </c>
      <c r="M216" s="126" t="s">
        <v>556</v>
      </c>
      <c r="N216" s="127">
        <v>41939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4">
        <v>13</v>
      </c>
      <c r="B217" s="102">
        <v>41928</v>
      </c>
      <c r="C217" s="102"/>
      <c r="D217" s="103" t="s">
        <v>601</v>
      </c>
      <c r="E217" s="104" t="s">
        <v>557</v>
      </c>
      <c r="F217" s="105">
        <v>401</v>
      </c>
      <c r="G217" s="104" t="s">
        <v>581</v>
      </c>
      <c r="H217" s="104">
        <v>428</v>
      </c>
      <c r="I217" s="122">
        <v>450</v>
      </c>
      <c r="J217" s="123" t="s">
        <v>602</v>
      </c>
      <c r="K217" s="124">
        <f t="shared" si="168"/>
        <v>27</v>
      </c>
      <c r="L217" s="125">
        <f t="shared" si="169"/>
        <v>6.7331670822942641E-2</v>
      </c>
      <c r="M217" s="126" t="s">
        <v>556</v>
      </c>
      <c r="N217" s="127">
        <v>42020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4">
        <v>14</v>
      </c>
      <c r="B218" s="102">
        <v>41928</v>
      </c>
      <c r="C218" s="102"/>
      <c r="D218" s="103" t="s">
        <v>603</v>
      </c>
      <c r="E218" s="104" t="s">
        <v>557</v>
      </c>
      <c r="F218" s="105">
        <v>101</v>
      </c>
      <c r="G218" s="104" t="s">
        <v>581</v>
      </c>
      <c r="H218" s="104">
        <v>112</v>
      </c>
      <c r="I218" s="122">
        <v>120</v>
      </c>
      <c r="J218" s="123" t="s">
        <v>604</v>
      </c>
      <c r="K218" s="124">
        <f t="shared" si="168"/>
        <v>11</v>
      </c>
      <c r="L218" s="125">
        <f t="shared" si="169"/>
        <v>0.10891089108910891</v>
      </c>
      <c r="M218" s="126" t="s">
        <v>556</v>
      </c>
      <c r="N218" s="127">
        <v>41939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4">
        <v>15</v>
      </c>
      <c r="B219" s="102">
        <v>41954</v>
      </c>
      <c r="C219" s="102"/>
      <c r="D219" s="103" t="s">
        <v>605</v>
      </c>
      <c r="E219" s="104" t="s">
        <v>557</v>
      </c>
      <c r="F219" s="105">
        <v>59</v>
      </c>
      <c r="G219" s="104" t="s">
        <v>581</v>
      </c>
      <c r="H219" s="104">
        <v>76</v>
      </c>
      <c r="I219" s="122">
        <v>76</v>
      </c>
      <c r="J219" s="123" t="s">
        <v>582</v>
      </c>
      <c r="K219" s="124">
        <f t="shared" si="168"/>
        <v>17</v>
      </c>
      <c r="L219" s="125">
        <f t="shared" si="169"/>
        <v>0.28813559322033899</v>
      </c>
      <c r="M219" s="126" t="s">
        <v>556</v>
      </c>
      <c r="N219" s="127">
        <v>43032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4">
        <v>16</v>
      </c>
      <c r="B220" s="102">
        <v>41954</v>
      </c>
      <c r="C220" s="102"/>
      <c r="D220" s="103" t="s">
        <v>594</v>
      </c>
      <c r="E220" s="104" t="s">
        <v>557</v>
      </c>
      <c r="F220" s="105">
        <v>99</v>
      </c>
      <c r="G220" s="104" t="s">
        <v>581</v>
      </c>
      <c r="H220" s="104">
        <v>120</v>
      </c>
      <c r="I220" s="122">
        <v>120</v>
      </c>
      <c r="J220" s="123" t="s">
        <v>606</v>
      </c>
      <c r="K220" s="124">
        <f t="shared" si="168"/>
        <v>21</v>
      </c>
      <c r="L220" s="125">
        <f t="shared" si="169"/>
        <v>0.21212121212121213</v>
      </c>
      <c r="M220" s="126" t="s">
        <v>556</v>
      </c>
      <c r="N220" s="127">
        <v>41960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4">
        <v>17</v>
      </c>
      <c r="B221" s="102">
        <v>41956</v>
      </c>
      <c r="C221" s="102"/>
      <c r="D221" s="103" t="s">
        <v>607</v>
      </c>
      <c r="E221" s="104" t="s">
        <v>557</v>
      </c>
      <c r="F221" s="105">
        <v>22</v>
      </c>
      <c r="G221" s="104" t="s">
        <v>581</v>
      </c>
      <c r="H221" s="104">
        <v>33.549999999999997</v>
      </c>
      <c r="I221" s="122">
        <v>32</v>
      </c>
      <c r="J221" s="123" t="s">
        <v>608</v>
      </c>
      <c r="K221" s="124">
        <f t="shared" si="168"/>
        <v>11.549999999999997</v>
      </c>
      <c r="L221" s="125">
        <f t="shared" si="169"/>
        <v>0.52499999999999991</v>
      </c>
      <c r="M221" s="126" t="s">
        <v>556</v>
      </c>
      <c r="N221" s="127">
        <v>42188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4">
        <v>18</v>
      </c>
      <c r="B222" s="102">
        <v>41976</v>
      </c>
      <c r="C222" s="102"/>
      <c r="D222" s="103" t="s">
        <v>609</v>
      </c>
      <c r="E222" s="104" t="s">
        <v>557</v>
      </c>
      <c r="F222" s="105">
        <v>440</v>
      </c>
      <c r="G222" s="104" t="s">
        <v>581</v>
      </c>
      <c r="H222" s="104">
        <v>520</v>
      </c>
      <c r="I222" s="122">
        <v>520</v>
      </c>
      <c r="J222" s="123" t="s">
        <v>610</v>
      </c>
      <c r="K222" s="124">
        <f t="shared" si="168"/>
        <v>80</v>
      </c>
      <c r="L222" s="125">
        <f t="shared" si="169"/>
        <v>0.18181818181818182</v>
      </c>
      <c r="M222" s="126" t="s">
        <v>556</v>
      </c>
      <c r="N222" s="127">
        <v>42208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4">
        <v>19</v>
      </c>
      <c r="B223" s="102">
        <v>41976</v>
      </c>
      <c r="C223" s="102"/>
      <c r="D223" s="103" t="s">
        <v>611</v>
      </c>
      <c r="E223" s="104" t="s">
        <v>557</v>
      </c>
      <c r="F223" s="105">
        <v>360</v>
      </c>
      <c r="G223" s="104" t="s">
        <v>581</v>
      </c>
      <c r="H223" s="104">
        <v>427</v>
      </c>
      <c r="I223" s="122">
        <v>425</v>
      </c>
      <c r="J223" s="123" t="s">
        <v>612</v>
      </c>
      <c r="K223" s="124">
        <f t="shared" si="168"/>
        <v>67</v>
      </c>
      <c r="L223" s="125">
        <f t="shared" si="169"/>
        <v>0.18611111111111112</v>
      </c>
      <c r="M223" s="126" t="s">
        <v>556</v>
      </c>
      <c r="N223" s="127">
        <v>42058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4">
        <v>20</v>
      </c>
      <c r="B224" s="102">
        <v>42012</v>
      </c>
      <c r="C224" s="102"/>
      <c r="D224" s="103" t="s">
        <v>613</v>
      </c>
      <c r="E224" s="104" t="s">
        <v>557</v>
      </c>
      <c r="F224" s="105">
        <v>360</v>
      </c>
      <c r="G224" s="104" t="s">
        <v>581</v>
      </c>
      <c r="H224" s="104">
        <v>455</v>
      </c>
      <c r="I224" s="122">
        <v>420</v>
      </c>
      <c r="J224" s="123" t="s">
        <v>614</v>
      </c>
      <c r="K224" s="124">
        <f t="shared" si="168"/>
        <v>95</v>
      </c>
      <c r="L224" s="125">
        <f t="shared" si="169"/>
        <v>0.2638888888888889</v>
      </c>
      <c r="M224" s="126" t="s">
        <v>556</v>
      </c>
      <c r="N224" s="127">
        <v>42024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4">
        <v>21</v>
      </c>
      <c r="B225" s="102">
        <v>42012</v>
      </c>
      <c r="C225" s="102"/>
      <c r="D225" s="103" t="s">
        <v>615</v>
      </c>
      <c r="E225" s="104" t="s">
        <v>557</v>
      </c>
      <c r="F225" s="105">
        <v>130</v>
      </c>
      <c r="G225" s="104"/>
      <c r="H225" s="104">
        <v>175.5</v>
      </c>
      <c r="I225" s="122">
        <v>165</v>
      </c>
      <c r="J225" s="123" t="s">
        <v>616</v>
      </c>
      <c r="K225" s="124">
        <f t="shared" si="168"/>
        <v>45.5</v>
      </c>
      <c r="L225" s="125">
        <f t="shared" si="169"/>
        <v>0.35</v>
      </c>
      <c r="M225" s="126" t="s">
        <v>556</v>
      </c>
      <c r="N225" s="127">
        <v>43088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4">
        <v>22</v>
      </c>
      <c r="B226" s="102">
        <v>42040</v>
      </c>
      <c r="C226" s="102"/>
      <c r="D226" s="103" t="s">
        <v>376</v>
      </c>
      <c r="E226" s="104" t="s">
        <v>580</v>
      </c>
      <c r="F226" s="105">
        <v>98</v>
      </c>
      <c r="G226" s="104"/>
      <c r="H226" s="104">
        <v>120</v>
      </c>
      <c r="I226" s="122">
        <v>120</v>
      </c>
      <c r="J226" s="123" t="s">
        <v>582</v>
      </c>
      <c r="K226" s="124">
        <f t="shared" si="168"/>
        <v>22</v>
      </c>
      <c r="L226" s="125">
        <f t="shared" si="169"/>
        <v>0.22448979591836735</v>
      </c>
      <c r="M226" s="126" t="s">
        <v>556</v>
      </c>
      <c r="N226" s="127">
        <v>42753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4">
        <v>23</v>
      </c>
      <c r="B227" s="102">
        <v>42040</v>
      </c>
      <c r="C227" s="102"/>
      <c r="D227" s="103" t="s">
        <v>617</v>
      </c>
      <c r="E227" s="104" t="s">
        <v>580</v>
      </c>
      <c r="F227" s="105">
        <v>196</v>
      </c>
      <c r="G227" s="104"/>
      <c r="H227" s="104">
        <v>262</v>
      </c>
      <c r="I227" s="122">
        <v>255</v>
      </c>
      <c r="J227" s="123" t="s">
        <v>582</v>
      </c>
      <c r="K227" s="124">
        <f t="shared" si="168"/>
        <v>66</v>
      </c>
      <c r="L227" s="125">
        <f t="shared" si="169"/>
        <v>0.33673469387755101</v>
      </c>
      <c r="M227" s="126" t="s">
        <v>556</v>
      </c>
      <c r="N227" s="127">
        <v>42599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5">
        <v>24</v>
      </c>
      <c r="B228" s="106">
        <v>42067</v>
      </c>
      <c r="C228" s="106"/>
      <c r="D228" s="107" t="s">
        <v>375</v>
      </c>
      <c r="E228" s="108" t="s">
        <v>580</v>
      </c>
      <c r="F228" s="109">
        <v>235</v>
      </c>
      <c r="G228" s="109"/>
      <c r="H228" s="110">
        <v>77</v>
      </c>
      <c r="I228" s="128" t="s">
        <v>618</v>
      </c>
      <c r="J228" s="129" t="s">
        <v>619</v>
      </c>
      <c r="K228" s="130">
        <f t="shared" si="168"/>
        <v>-158</v>
      </c>
      <c r="L228" s="131">
        <f t="shared" si="169"/>
        <v>-0.67234042553191486</v>
      </c>
      <c r="M228" s="132" t="s">
        <v>620</v>
      </c>
      <c r="N228" s="133">
        <v>43522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4">
        <v>25</v>
      </c>
      <c r="B229" s="102">
        <v>42067</v>
      </c>
      <c r="C229" s="102"/>
      <c r="D229" s="103" t="s">
        <v>453</v>
      </c>
      <c r="E229" s="104" t="s">
        <v>580</v>
      </c>
      <c r="F229" s="105">
        <v>185</v>
      </c>
      <c r="G229" s="104"/>
      <c r="H229" s="104">
        <v>224</v>
      </c>
      <c r="I229" s="122" t="s">
        <v>621</v>
      </c>
      <c r="J229" s="123" t="s">
        <v>582</v>
      </c>
      <c r="K229" s="124">
        <f t="shared" si="168"/>
        <v>39</v>
      </c>
      <c r="L229" s="125">
        <f t="shared" si="169"/>
        <v>0.21081081081081082</v>
      </c>
      <c r="M229" s="126" t="s">
        <v>556</v>
      </c>
      <c r="N229" s="127">
        <v>42647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339">
        <v>26</v>
      </c>
      <c r="B230" s="111">
        <v>42090</v>
      </c>
      <c r="C230" s="111"/>
      <c r="D230" s="112" t="s">
        <v>622</v>
      </c>
      <c r="E230" s="113" t="s">
        <v>580</v>
      </c>
      <c r="F230" s="114">
        <v>49.5</v>
      </c>
      <c r="G230" s="115"/>
      <c r="H230" s="115">
        <v>15.85</v>
      </c>
      <c r="I230" s="115">
        <v>67</v>
      </c>
      <c r="J230" s="134" t="s">
        <v>623</v>
      </c>
      <c r="K230" s="115">
        <f t="shared" si="168"/>
        <v>-33.65</v>
      </c>
      <c r="L230" s="135">
        <f t="shared" si="169"/>
        <v>-0.67979797979797973</v>
      </c>
      <c r="M230" s="132" t="s">
        <v>620</v>
      </c>
      <c r="N230" s="136">
        <v>43627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4">
        <v>27</v>
      </c>
      <c r="B231" s="102">
        <v>42093</v>
      </c>
      <c r="C231" s="102"/>
      <c r="D231" s="103" t="s">
        <v>624</v>
      </c>
      <c r="E231" s="104" t="s">
        <v>580</v>
      </c>
      <c r="F231" s="105">
        <v>183.5</v>
      </c>
      <c r="G231" s="104"/>
      <c r="H231" s="104">
        <v>219</v>
      </c>
      <c r="I231" s="122">
        <v>218</v>
      </c>
      <c r="J231" s="123" t="s">
        <v>625</v>
      </c>
      <c r="K231" s="124">
        <f t="shared" si="168"/>
        <v>35.5</v>
      </c>
      <c r="L231" s="125">
        <f t="shared" si="169"/>
        <v>0.19346049046321526</v>
      </c>
      <c r="M231" s="126" t="s">
        <v>556</v>
      </c>
      <c r="N231" s="127">
        <v>42103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4">
        <v>28</v>
      </c>
      <c r="B232" s="102">
        <v>42114</v>
      </c>
      <c r="C232" s="102"/>
      <c r="D232" s="103" t="s">
        <v>626</v>
      </c>
      <c r="E232" s="104" t="s">
        <v>580</v>
      </c>
      <c r="F232" s="105">
        <f>(227+237)/2</f>
        <v>232</v>
      </c>
      <c r="G232" s="104"/>
      <c r="H232" s="104">
        <v>298</v>
      </c>
      <c r="I232" s="122">
        <v>298</v>
      </c>
      <c r="J232" s="123" t="s">
        <v>582</v>
      </c>
      <c r="K232" s="124">
        <f t="shared" si="168"/>
        <v>66</v>
      </c>
      <c r="L232" s="125">
        <f t="shared" si="169"/>
        <v>0.28448275862068967</v>
      </c>
      <c r="M232" s="126" t="s">
        <v>556</v>
      </c>
      <c r="N232" s="127">
        <v>42823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4">
        <v>29</v>
      </c>
      <c r="B233" s="102">
        <v>42128</v>
      </c>
      <c r="C233" s="102"/>
      <c r="D233" s="103" t="s">
        <v>627</v>
      </c>
      <c r="E233" s="104" t="s">
        <v>557</v>
      </c>
      <c r="F233" s="105">
        <v>385</v>
      </c>
      <c r="G233" s="104"/>
      <c r="H233" s="104">
        <f>212.5+331</f>
        <v>543.5</v>
      </c>
      <c r="I233" s="122">
        <v>510</v>
      </c>
      <c r="J233" s="123" t="s">
        <v>628</v>
      </c>
      <c r="K233" s="124">
        <f t="shared" si="168"/>
        <v>158.5</v>
      </c>
      <c r="L233" s="125">
        <f t="shared" si="169"/>
        <v>0.41168831168831171</v>
      </c>
      <c r="M233" s="126" t="s">
        <v>556</v>
      </c>
      <c r="N233" s="127">
        <v>42235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4">
        <v>30</v>
      </c>
      <c r="B234" s="102">
        <v>42128</v>
      </c>
      <c r="C234" s="102"/>
      <c r="D234" s="103" t="s">
        <v>629</v>
      </c>
      <c r="E234" s="104" t="s">
        <v>557</v>
      </c>
      <c r="F234" s="105">
        <v>115.5</v>
      </c>
      <c r="G234" s="104"/>
      <c r="H234" s="104">
        <v>146</v>
      </c>
      <c r="I234" s="122">
        <v>142</v>
      </c>
      <c r="J234" s="123" t="s">
        <v>630</v>
      </c>
      <c r="K234" s="124">
        <f t="shared" si="168"/>
        <v>30.5</v>
      </c>
      <c r="L234" s="125">
        <f t="shared" si="169"/>
        <v>0.26406926406926406</v>
      </c>
      <c r="M234" s="126" t="s">
        <v>556</v>
      </c>
      <c r="N234" s="127">
        <v>42202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4">
        <v>31</v>
      </c>
      <c r="B235" s="102">
        <v>42151</v>
      </c>
      <c r="C235" s="102"/>
      <c r="D235" s="103" t="s">
        <v>631</v>
      </c>
      <c r="E235" s="104" t="s">
        <v>557</v>
      </c>
      <c r="F235" s="105">
        <v>237.5</v>
      </c>
      <c r="G235" s="104"/>
      <c r="H235" s="104">
        <v>279.5</v>
      </c>
      <c r="I235" s="122">
        <v>278</v>
      </c>
      <c r="J235" s="123" t="s">
        <v>582</v>
      </c>
      <c r="K235" s="124">
        <f t="shared" si="168"/>
        <v>42</v>
      </c>
      <c r="L235" s="125">
        <f t="shared" si="169"/>
        <v>0.17684210526315788</v>
      </c>
      <c r="M235" s="126" t="s">
        <v>556</v>
      </c>
      <c r="N235" s="127">
        <v>42222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4">
        <v>32</v>
      </c>
      <c r="B236" s="102">
        <v>42174</v>
      </c>
      <c r="C236" s="102"/>
      <c r="D236" s="103" t="s">
        <v>601</v>
      </c>
      <c r="E236" s="104" t="s">
        <v>580</v>
      </c>
      <c r="F236" s="105">
        <v>340</v>
      </c>
      <c r="G236" s="104"/>
      <c r="H236" s="104">
        <v>448</v>
      </c>
      <c r="I236" s="122">
        <v>448</v>
      </c>
      <c r="J236" s="123" t="s">
        <v>582</v>
      </c>
      <c r="K236" s="124">
        <f t="shared" si="168"/>
        <v>108</v>
      </c>
      <c r="L236" s="125">
        <f t="shared" si="169"/>
        <v>0.31764705882352939</v>
      </c>
      <c r="M236" s="126" t="s">
        <v>556</v>
      </c>
      <c r="N236" s="127">
        <v>43018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4">
        <v>33</v>
      </c>
      <c r="B237" s="102">
        <v>42191</v>
      </c>
      <c r="C237" s="102"/>
      <c r="D237" s="103" t="s">
        <v>632</v>
      </c>
      <c r="E237" s="104" t="s">
        <v>580</v>
      </c>
      <c r="F237" s="105">
        <v>390</v>
      </c>
      <c r="G237" s="104"/>
      <c r="H237" s="104">
        <v>460</v>
      </c>
      <c r="I237" s="122">
        <v>460</v>
      </c>
      <c r="J237" s="123" t="s">
        <v>582</v>
      </c>
      <c r="K237" s="124">
        <f t="shared" ref="K237:K257" si="170">H237-F237</f>
        <v>70</v>
      </c>
      <c r="L237" s="125">
        <f t="shared" ref="L237:L257" si="171">K237/F237</f>
        <v>0.17948717948717949</v>
      </c>
      <c r="M237" s="126" t="s">
        <v>556</v>
      </c>
      <c r="N237" s="127">
        <v>42478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5">
        <v>34</v>
      </c>
      <c r="B238" s="106">
        <v>42195</v>
      </c>
      <c r="C238" s="106"/>
      <c r="D238" s="107" t="s">
        <v>633</v>
      </c>
      <c r="E238" s="108" t="s">
        <v>580</v>
      </c>
      <c r="F238" s="109">
        <v>122.5</v>
      </c>
      <c r="G238" s="109"/>
      <c r="H238" s="110">
        <v>61</v>
      </c>
      <c r="I238" s="128">
        <v>172</v>
      </c>
      <c r="J238" s="129" t="s">
        <v>634</v>
      </c>
      <c r="K238" s="130">
        <f t="shared" si="170"/>
        <v>-61.5</v>
      </c>
      <c r="L238" s="131">
        <f t="shared" si="171"/>
        <v>-0.50204081632653064</v>
      </c>
      <c r="M238" s="132" t="s">
        <v>620</v>
      </c>
      <c r="N238" s="133">
        <v>43333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4">
        <v>35</v>
      </c>
      <c r="B239" s="102">
        <v>42219</v>
      </c>
      <c r="C239" s="102"/>
      <c r="D239" s="103" t="s">
        <v>635</v>
      </c>
      <c r="E239" s="104" t="s">
        <v>580</v>
      </c>
      <c r="F239" s="105">
        <v>297.5</v>
      </c>
      <c r="G239" s="104"/>
      <c r="H239" s="104">
        <v>350</v>
      </c>
      <c r="I239" s="122">
        <v>360</v>
      </c>
      <c r="J239" s="123" t="s">
        <v>636</v>
      </c>
      <c r="K239" s="124">
        <f t="shared" si="170"/>
        <v>52.5</v>
      </c>
      <c r="L239" s="125">
        <f t="shared" si="171"/>
        <v>0.17647058823529413</v>
      </c>
      <c r="M239" s="126" t="s">
        <v>556</v>
      </c>
      <c r="N239" s="127">
        <v>42232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4">
        <v>36</v>
      </c>
      <c r="B240" s="102">
        <v>42219</v>
      </c>
      <c r="C240" s="102"/>
      <c r="D240" s="103" t="s">
        <v>637</v>
      </c>
      <c r="E240" s="104" t="s">
        <v>580</v>
      </c>
      <c r="F240" s="105">
        <v>115.5</v>
      </c>
      <c r="G240" s="104"/>
      <c r="H240" s="104">
        <v>149</v>
      </c>
      <c r="I240" s="122">
        <v>140</v>
      </c>
      <c r="J240" s="137" t="s">
        <v>638</v>
      </c>
      <c r="K240" s="124">
        <f t="shared" si="170"/>
        <v>33.5</v>
      </c>
      <c r="L240" s="125">
        <f t="shared" si="171"/>
        <v>0.29004329004329005</v>
      </c>
      <c r="M240" s="126" t="s">
        <v>556</v>
      </c>
      <c r="N240" s="127">
        <v>42740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4">
        <v>37</v>
      </c>
      <c r="B241" s="102">
        <v>42251</v>
      </c>
      <c r="C241" s="102"/>
      <c r="D241" s="103" t="s">
        <v>631</v>
      </c>
      <c r="E241" s="104" t="s">
        <v>580</v>
      </c>
      <c r="F241" s="105">
        <v>226</v>
      </c>
      <c r="G241" s="104"/>
      <c r="H241" s="104">
        <v>292</v>
      </c>
      <c r="I241" s="122">
        <v>292</v>
      </c>
      <c r="J241" s="123" t="s">
        <v>639</v>
      </c>
      <c r="K241" s="124">
        <f t="shared" si="170"/>
        <v>66</v>
      </c>
      <c r="L241" s="125">
        <f t="shared" si="171"/>
        <v>0.29203539823008851</v>
      </c>
      <c r="M241" s="126" t="s">
        <v>556</v>
      </c>
      <c r="N241" s="127">
        <v>42286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4">
        <v>38</v>
      </c>
      <c r="B242" s="102">
        <v>42254</v>
      </c>
      <c r="C242" s="102"/>
      <c r="D242" s="103" t="s">
        <v>626</v>
      </c>
      <c r="E242" s="104" t="s">
        <v>580</v>
      </c>
      <c r="F242" s="105">
        <v>232.5</v>
      </c>
      <c r="G242" s="104"/>
      <c r="H242" s="104">
        <v>312.5</v>
      </c>
      <c r="I242" s="122">
        <v>310</v>
      </c>
      <c r="J242" s="123" t="s">
        <v>582</v>
      </c>
      <c r="K242" s="124">
        <f t="shared" si="170"/>
        <v>80</v>
      </c>
      <c r="L242" s="125">
        <f t="shared" si="171"/>
        <v>0.34408602150537637</v>
      </c>
      <c r="M242" s="126" t="s">
        <v>556</v>
      </c>
      <c r="N242" s="127">
        <v>42823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4">
        <v>39</v>
      </c>
      <c r="B243" s="102">
        <v>42268</v>
      </c>
      <c r="C243" s="102"/>
      <c r="D243" s="103" t="s">
        <v>640</v>
      </c>
      <c r="E243" s="104" t="s">
        <v>580</v>
      </c>
      <c r="F243" s="105">
        <v>196.5</v>
      </c>
      <c r="G243" s="104"/>
      <c r="H243" s="104">
        <v>238</v>
      </c>
      <c r="I243" s="122">
        <v>238</v>
      </c>
      <c r="J243" s="123" t="s">
        <v>639</v>
      </c>
      <c r="K243" s="124">
        <f t="shared" si="170"/>
        <v>41.5</v>
      </c>
      <c r="L243" s="125">
        <f t="shared" si="171"/>
        <v>0.21119592875318066</v>
      </c>
      <c r="M243" s="126" t="s">
        <v>556</v>
      </c>
      <c r="N243" s="127">
        <v>42291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4">
        <v>40</v>
      </c>
      <c r="B244" s="102">
        <v>42271</v>
      </c>
      <c r="C244" s="102"/>
      <c r="D244" s="103" t="s">
        <v>579</v>
      </c>
      <c r="E244" s="104" t="s">
        <v>580</v>
      </c>
      <c r="F244" s="105">
        <v>65</v>
      </c>
      <c r="G244" s="104"/>
      <c r="H244" s="104">
        <v>82</v>
      </c>
      <c r="I244" s="122">
        <v>82</v>
      </c>
      <c r="J244" s="123" t="s">
        <v>639</v>
      </c>
      <c r="K244" s="124">
        <f t="shared" si="170"/>
        <v>17</v>
      </c>
      <c r="L244" s="125">
        <f t="shared" si="171"/>
        <v>0.26153846153846155</v>
      </c>
      <c r="M244" s="126" t="s">
        <v>556</v>
      </c>
      <c r="N244" s="127">
        <v>42578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4">
        <v>41</v>
      </c>
      <c r="B245" s="102">
        <v>42291</v>
      </c>
      <c r="C245" s="102"/>
      <c r="D245" s="103" t="s">
        <v>641</v>
      </c>
      <c r="E245" s="104" t="s">
        <v>580</v>
      </c>
      <c r="F245" s="105">
        <v>144</v>
      </c>
      <c r="G245" s="104"/>
      <c r="H245" s="104">
        <v>182.5</v>
      </c>
      <c r="I245" s="122">
        <v>181</v>
      </c>
      <c r="J245" s="123" t="s">
        <v>639</v>
      </c>
      <c r="K245" s="124">
        <f t="shared" si="170"/>
        <v>38.5</v>
      </c>
      <c r="L245" s="125">
        <f t="shared" si="171"/>
        <v>0.2673611111111111</v>
      </c>
      <c r="M245" s="126" t="s">
        <v>556</v>
      </c>
      <c r="N245" s="127">
        <v>42817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4">
        <v>42</v>
      </c>
      <c r="B246" s="102">
        <v>42291</v>
      </c>
      <c r="C246" s="102"/>
      <c r="D246" s="103" t="s">
        <v>642</v>
      </c>
      <c r="E246" s="104" t="s">
        <v>580</v>
      </c>
      <c r="F246" s="105">
        <v>264</v>
      </c>
      <c r="G246" s="104"/>
      <c r="H246" s="104">
        <v>311</v>
      </c>
      <c r="I246" s="122">
        <v>311</v>
      </c>
      <c r="J246" s="123" t="s">
        <v>639</v>
      </c>
      <c r="K246" s="124">
        <f t="shared" si="170"/>
        <v>47</v>
      </c>
      <c r="L246" s="125">
        <f t="shared" si="171"/>
        <v>0.17803030303030304</v>
      </c>
      <c r="M246" s="126" t="s">
        <v>556</v>
      </c>
      <c r="N246" s="127">
        <v>42604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4">
        <v>43</v>
      </c>
      <c r="B247" s="102">
        <v>42318</v>
      </c>
      <c r="C247" s="102"/>
      <c r="D247" s="103" t="s">
        <v>643</v>
      </c>
      <c r="E247" s="104" t="s">
        <v>557</v>
      </c>
      <c r="F247" s="105">
        <v>549.5</v>
      </c>
      <c r="G247" s="104"/>
      <c r="H247" s="104">
        <v>630</v>
      </c>
      <c r="I247" s="122">
        <v>630</v>
      </c>
      <c r="J247" s="123" t="s">
        <v>639</v>
      </c>
      <c r="K247" s="124">
        <f t="shared" si="170"/>
        <v>80.5</v>
      </c>
      <c r="L247" s="125">
        <f t="shared" si="171"/>
        <v>0.1464968152866242</v>
      </c>
      <c r="M247" s="126" t="s">
        <v>556</v>
      </c>
      <c r="N247" s="127">
        <v>42419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4">
        <v>44</v>
      </c>
      <c r="B248" s="102">
        <v>42342</v>
      </c>
      <c r="C248" s="102"/>
      <c r="D248" s="103" t="s">
        <v>644</v>
      </c>
      <c r="E248" s="104" t="s">
        <v>580</v>
      </c>
      <c r="F248" s="105">
        <v>1027.5</v>
      </c>
      <c r="G248" s="104"/>
      <c r="H248" s="104">
        <v>1315</v>
      </c>
      <c r="I248" s="122">
        <v>1250</v>
      </c>
      <c r="J248" s="123" t="s">
        <v>639</v>
      </c>
      <c r="K248" s="124">
        <f t="shared" si="170"/>
        <v>287.5</v>
      </c>
      <c r="L248" s="125">
        <f t="shared" si="171"/>
        <v>0.27980535279805352</v>
      </c>
      <c r="M248" s="126" t="s">
        <v>556</v>
      </c>
      <c r="N248" s="127">
        <v>43244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4">
        <v>45</v>
      </c>
      <c r="B249" s="102">
        <v>42367</v>
      </c>
      <c r="C249" s="102"/>
      <c r="D249" s="103" t="s">
        <v>645</v>
      </c>
      <c r="E249" s="104" t="s">
        <v>580</v>
      </c>
      <c r="F249" s="105">
        <v>465</v>
      </c>
      <c r="G249" s="104"/>
      <c r="H249" s="104">
        <v>540</v>
      </c>
      <c r="I249" s="122">
        <v>540</v>
      </c>
      <c r="J249" s="123" t="s">
        <v>639</v>
      </c>
      <c r="K249" s="124">
        <f t="shared" si="170"/>
        <v>75</v>
      </c>
      <c r="L249" s="125">
        <f t="shared" si="171"/>
        <v>0.16129032258064516</v>
      </c>
      <c r="M249" s="126" t="s">
        <v>556</v>
      </c>
      <c r="N249" s="127">
        <v>42530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4">
        <v>46</v>
      </c>
      <c r="B250" s="102">
        <v>42380</v>
      </c>
      <c r="C250" s="102"/>
      <c r="D250" s="103" t="s">
        <v>376</v>
      </c>
      <c r="E250" s="104" t="s">
        <v>557</v>
      </c>
      <c r="F250" s="105">
        <v>81</v>
      </c>
      <c r="G250" s="104"/>
      <c r="H250" s="104">
        <v>110</v>
      </c>
      <c r="I250" s="122">
        <v>110</v>
      </c>
      <c r="J250" s="123" t="s">
        <v>639</v>
      </c>
      <c r="K250" s="124">
        <f t="shared" si="170"/>
        <v>29</v>
      </c>
      <c r="L250" s="125">
        <f t="shared" si="171"/>
        <v>0.35802469135802467</v>
      </c>
      <c r="M250" s="126" t="s">
        <v>556</v>
      </c>
      <c r="N250" s="127">
        <v>42745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94">
        <v>47</v>
      </c>
      <c r="B251" s="102">
        <v>42382</v>
      </c>
      <c r="C251" s="102"/>
      <c r="D251" s="103" t="s">
        <v>646</v>
      </c>
      <c r="E251" s="104" t="s">
        <v>557</v>
      </c>
      <c r="F251" s="105">
        <v>417.5</v>
      </c>
      <c r="G251" s="104"/>
      <c r="H251" s="104">
        <v>547</v>
      </c>
      <c r="I251" s="122">
        <v>535</v>
      </c>
      <c r="J251" s="123" t="s">
        <v>639</v>
      </c>
      <c r="K251" s="124">
        <f t="shared" si="170"/>
        <v>129.5</v>
      </c>
      <c r="L251" s="125">
        <f t="shared" si="171"/>
        <v>0.31017964071856285</v>
      </c>
      <c r="M251" s="126" t="s">
        <v>556</v>
      </c>
      <c r="N251" s="127">
        <v>42578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4">
        <v>48</v>
      </c>
      <c r="B252" s="102">
        <v>42408</v>
      </c>
      <c r="C252" s="102"/>
      <c r="D252" s="103" t="s">
        <v>647</v>
      </c>
      <c r="E252" s="104" t="s">
        <v>580</v>
      </c>
      <c r="F252" s="105">
        <v>650</v>
      </c>
      <c r="G252" s="104"/>
      <c r="H252" s="104">
        <v>800</v>
      </c>
      <c r="I252" s="122">
        <v>800</v>
      </c>
      <c r="J252" s="123" t="s">
        <v>639</v>
      </c>
      <c r="K252" s="124">
        <f t="shared" si="170"/>
        <v>150</v>
      </c>
      <c r="L252" s="125">
        <f t="shared" si="171"/>
        <v>0.23076923076923078</v>
      </c>
      <c r="M252" s="126" t="s">
        <v>556</v>
      </c>
      <c r="N252" s="127">
        <v>43154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4">
        <v>49</v>
      </c>
      <c r="B253" s="102">
        <v>42433</v>
      </c>
      <c r="C253" s="102"/>
      <c r="D253" s="103" t="s">
        <v>193</v>
      </c>
      <c r="E253" s="104" t="s">
        <v>580</v>
      </c>
      <c r="F253" s="105">
        <v>437.5</v>
      </c>
      <c r="G253" s="104"/>
      <c r="H253" s="104">
        <v>504.5</v>
      </c>
      <c r="I253" s="122">
        <v>522</v>
      </c>
      <c r="J253" s="123" t="s">
        <v>648</v>
      </c>
      <c r="K253" s="124">
        <f t="shared" si="170"/>
        <v>67</v>
      </c>
      <c r="L253" s="125">
        <f t="shared" si="171"/>
        <v>0.15314285714285714</v>
      </c>
      <c r="M253" s="126" t="s">
        <v>556</v>
      </c>
      <c r="N253" s="127">
        <v>42480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4">
        <v>50</v>
      </c>
      <c r="B254" s="102">
        <v>42438</v>
      </c>
      <c r="C254" s="102"/>
      <c r="D254" s="103" t="s">
        <v>649</v>
      </c>
      <c r="E254" s="104" t="s">
        <v>580</v>
      </c>
      <c r="F254" s="105">
        <v>189.5</v>
      </c>
      <c r="G254" s="104"/>
      <c r="H254" s="104">
        <v>218</v>
      </c>
      <c r="I254" s="122">
        <v>218</v>
      </c>
      <c r="J254" s="123" t="s">
        <v>639</v>
      </c>
      <c r="K254" s="124">
        <f t="shared" si="170"/>
        <v>28.5</v>
      </c>
      <c r="L254" s="125">
        <f t="shared" si="171"/>
        <v>0.15039577836411611</v>
      </c>
      <c r="M254" s="126" t="s">
        <v>556</v>
      </c>
      <c r="N254" s="127">
        <v>43034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339">
        <v>51</v>
      </c>
      <c r="B255" s="111">
        <v>42471</v>
      </c>
      <c r="C255" s="111"/>
      <c r="D255" s="112" t="s">
        <v>650</v>
      </c>
      <c r="E255" s="113" t="s">
        <v>580</v>
      </c>
      <c r="F255" s="114">
        <v>36.5</v>
      </c>
      <c r="G255" s="115"/>
      <c r="H255" s="115">
        <v>15.85</v>
      </c>
      <c r="I255" s="115">
        <v>60</v>
      </c>
      <c r="J255" s="134" t="s">
        <v>651</v>
      </c>
      <c r="K255" s="130">
        <f t="shared" si="170"/>
        <v>-20.65</v>
      </c>
      <c r="L255" s="164">
        <f t="shared" si="171"/>
        <v>-0.5657534246575342</v>
      </c>
      <c r="M255" s="132" t="s">
        <v>620</v>
      </c>
      <c r="N255" s="165">
        <v>43627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4">
        <v>52</v>
      </c>
      <c r="B256" s="102">
        <v>42472</v>
      </c>
      <c r="C256" s="102"/>
      <c r="D256" s="103" t="s">
        <v>652</v>
      </c>
      <c r="E256" s="104" t="s">
        <v>580</v>
      </c>
      <c r="F256" s="105">
        <v>93</v>
      </c>
      <c r="G256" s="104"/>
      <c r="H256" s="104">
        <v>149</v>
      </c>
      <c r="I256" s="122">
        <v>140</v>
      </c>
      <c r="J256" s="137" t="s">
        <v>653</v>
      </c>
      <c r="K256" s="124">
        <f t="shared" si="170"/>
        <v>56</v>
      </c>
      <c r="L256" s="125">
        <f t="shared" si="171"/>
        <v>0.60215053763440862</v>
      </c>
      <c r="M256" s="126" t="s">
        <v>556</v>
      </c>
      <c r="N256" s="127">
        <v>42740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4">
        <v>53</v>
      </c>
      <c r="B257" s="102">
        <v>42472</v>
      </c>
      <c r="C257" s="102"/>
      <c r="D257" s="103" t="s">
        <v>654</v>
      </c>
      <c r="E257" s="104" t="s">
        <v>580</v>
      </c>
      <c r="F257" s="105">
        <v>130</v>
      </c>
      <c r="G257" s="104"/>
      <c r="H257" s="104">
        <v>150</v>
      </c>
      <c r="I257" s="122" t="s">
        <v>655</v>
      </c>
      <c r="J257" s="123" t="s">
        <v>639</v>
      </c>
      <c r="K257" s="124">
        <f t="shared" si="170"/>
        <v>20</v>
      </c>
      <c r="L257" s="125">
        <f t="shared" si="171"/>
        <v>0.15384615384615385</v>
      </c>
      <c r="M257" s="126" t="s">
        <v>556</v>
      </c>
      <c r="N257" s="127">
        <v>42564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4">
        <v>54</v>
      </c>
      <c r="B258" s="102">
        <v>42473</v>
      </c>
      <c r="C258" s="102"/>
      <c r="D258" s="103" t="s">
        <v>344</v>
      </c>
      <c r="E258" s="104" t="s">
        <v>580</v>
      </c>
      <c r="F258" s="105">
        <v>196</v>
      </c>
      <c r="G258" s="104"/>
      <c r="H258" s="104">
        <v>299</v>
      </c>
      <c r="I258" s="122">
        <v>299</v>
      </c>
      <c r="J258" s="123" t="s">
        <v>639</v>
      </c>
      <c r="K258" s="124">
        <v>103</v>
      </c>
      <c r="L258" s="125">
        <v>0.52551020408163296</v>
      </c>
      <c r="M258" s="126" t="s">
        <v>556</v>
      </c>
      <c r="N258" s="127">
        <v>42620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4">
        <v>55</v>
      </c>
      <c r="B259" s="102">
        <v>42473</v>
      </c>
      <c r="C259" s="102"/>
      <c r="D259" s="103" t="s">
        <v>713</v>
      </c>
      <c r="E259" s="104" t="s">
        <v>580</v>
      </c>
      <c r="F259" s="105">
        <v>88</v>
      </c>
      <c r="G259" s="104"/>
      <c r="H259" s="104">
        <v>103</v>
      </c>
      <c r="I259" s="122">
        <v>103</v>
      </c>
      <c r="J259" s="123" t="s">
        <v>639</v>
      </c>
      <c r="K259" s="124">
        <v>15</v>
      </c>
      <c r="L259" s="125">
        <v>0.170454545454545</v>
      </c>
      <c r="M259" s="126" t="s">
        <v>556</v>
      </c>
      <c r="N259" s="127">
        <v>42530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4">
        <v>56</v>
      </c>
      <c r="B260" s="102">
        <v>42492</v>
      </c>
      <c r="C260" s="102"/>
      <c r="D260" s="103" t="s">
        <v>656</v>
      </c>
      <c r="E260" s="104" t="s">
        <v>580</v>
      </c>
      <c r="F260" s="105">
        <v>127.5</v>
      </c>
      <c r="G260" s="104"/>
      <c r="H260" s="104">
        <v>148</v>
      </c>
      <c r="I260" s="122" t="s">
        <v>657</v>
      </c>
      <c r="J260" s="123" t="s">
        <v>639</v>
      </c>
      <c r="K260" s="124">
        <f>H260-F260</f>
        <v>20.5</v>
      </c>
      <c r="L260" s="125">
        <f>K260/F260</f>
        <v>0.16078431372549021</v>
      </c>
      <c r="M260" s="126" t="s">
        <v>556</v>
      </c>
      <c r="N260" s="127">
        <v>42564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4">
        <v>57</v>
      </c>
      <c r="B261" s="102">
        <v>42493</v>
      </c>
      <c r="C261" s="102"/>
      <c r="D261" s="103" t="s">
        <v>658</v>
      </c>
      <c r="E261" s="104" t="s">
        <v>580</v>
      </c>
      <c r="F261" s="105">
        <v>675</v>
      </c>
      <c r="G261" s="104"/>
      <c r="H261" s="104">
        <v>815</v>
      </c>
      <c r="I261" s="122" t="s">
        <v>659</v>
      </c>
      <c r="J261" s="123" t="s">
        <v>639</v>
      </c>
      <c r="K261" s="124">
        <f>H261-F261</f>
        <v>140</v>
      </c>
      <c r="L261" s="125">
        <f>K261/F261</f>
        <v>0.2074074074074074</v>
      </c>
      <c r="M261" s="126" t="s">
        <v>556</v>
      </c>
      <c r="N261" s="127">
        <v>43154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5">
        <v>58</v>
      </c>
      <c r="B262" s="106">
        <v>42522</v>
      </c>
      <c r="C262" s="106"/>
      <c r="D262" s="107" t="s">
        <v>714</v>
      </c>
      <c r="E262" s="108" t="s">
        <v>580</v>
      </c>
      <c r="F262" s="109">
        <v>500</v>
      </c>
      <c r="G262" s="109"/>
      <c r="H262" s="110">
        <v>232.5</v>
      </c>
      <c r="I262" s="128" t="s">
        <v>715</v>
      </c>
      <c r="J262" s="129" t="s">
        <v>716</v>
      </c>
      <c r="K262" s="130">
        <f>H262-F262</f>
        <v>-267.5</v>
      </c>
      <c r="L262" s="131">
        <f>K262/F262</f>
        <v>-0.53500000000000003</v>
      </c>
      <c r="M262" s="132" t="s">
        <v>620</v>
      </c>
      <c r="N262" s="133">
        <v>43735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4">
        <v>59</v>
      </c>
      <c r="B263" s="102">
        <v>42527</v>
      </c>
      <c r="C263" s="102"/>
      <c r="D263" s="103" t="s">
        <v>660</v>
      </c>
      <c r="E263" s="104" t="s">
        <v>580</v>
      </c>
      <c r="F263" s="105">
        <v>110</v>
      </c>
      <c r="G263" s="104"/>
      <c r="H263" s="104">
        <v>126.5</v>
      </c>
      <c r="I263" s="122">
        <v>125</v>
      </c>
      <c r="J263" s="123" t="s">
        <v>589</v>
      </c>
      <c r="K263" s="124">
        <f>H263-F263</f>
        <v>16.5</v>
      </c>
      <c r="L263" s="125">
        <f>K263/F263</f>
        <v>0.15</v>
      </c>
      <c r="M263" s="126" t="s">
        <v>556</v>
      </c>
      <c r="N263" s="127">
        <v>42552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4">
        <v>60</v>
      </c>
      <c r="B264" s="102">
        <v>42538</v>
      </c>
      <c r="C264" s="102"/>
      <c r="D264" s="103" t="s">
        <v>661</v>
      </c>
      <c r="E264" s="104" t="s">
        <v>580</v>
      </c>
      <c r="F264" s="105">
        <v>44</v>
      </c>
      <c r="G264" s="104"/>
      <c r="H264" s="104">
        <v>69.5</v>
      </c>
      <c r="I264" s="122">
        <v>69.5</v>
      </c>
      <c r="J264" s="123" t="s">
        <v>662</v>
      </c>
      <c r="K264" s="124">
        <f>H264-F264</f>
        <v>25.5</v>
      </c>
      <c r="L264" s="125">
        <f>K264/F264</f>
        <v>0.57954545454545459</v>
      </c>
      <c r="M264" s="126" t="s">
        <v>556</v>
      </c>
      <c r="N264" s="127">
        <v>42977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4">
        <v>61</v>
      </c>
      <c r="B265" s="102">
        <v>42549</v>
      </c>
      <c r="C265" s="102"/>
      <c r="D265" s="144" t="s">
        <v>717</v>
      </c>
      <c r="E265" s="104" t="s">
        <v>580</v>
      </c>
      <c r="F265" s="105">
        <v>262.5</v>
      </c>
      <c r="G265" s="104"/>
      <c r="H265" s="104">
        <v>340</v>
      </c>
      <c r="I265" s="122">
        <v>333</v>
      </c>
      <c r="J265" s="123" t="s">
        <v>718</v>
      </c>
      <c r="K265" s="124">
        <v>77.5</v>
      </c>
      <c r="L265" s="125">
        <v>0.29523809523809502</v>
      </c>
      <c r="M265" s="126" t="s">
        <v>556</v>
      </c>
      <c r="N265" s="127">
        <v>43017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4">
        <v>62</v>
      </c>
      <c r="B266" s="102">
        <v>42549</v>
      </c>
      <c r="C266" s="102"/>
      <c r="D266" s="144" t="s">
        <v>719</v>
      </c>
      <c r="E266" s="104" t="s">
        <v>580</v>
      </c>
      <c r="F266" s="105">
        <v>840</v>
      </c>
      <c r="G266" s="104"/>
      <c r="H266" s="104">
        <v>1230</v>
      </c>
      <c r="I266" s="122">
        <v>1230</v>
      </c>
      <c r="J266" s="123" t="s">
        <v>639</v>
      </c>
      <c r="K266" s="124">
        <v>390</v>
      </c>
      <c r="L266" s="125">
        <v>0.46428571428571402</v>
      </c>
      <c r="M266" s="126" t="s">
        <v>556</v>
      </c>
      <c r="N266" s="127">
        <v>42649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340">
        <v>63</v>
      </c>
      <c r="B267" s="139">
        <v>42556</v>
      </c>
      <c r="C267" s="139"/>
      <c r="D267" s="140" t="s">
        <v>663</v>
      </c>
      <c r="E267" s="141" t="s">
        <v>580</v>
      </c>
      <c r="F267" s="142">
        <v>395</v>
      </c>
      <c r="G267" s="143"/>
      <c r="H267" s="143">
        <f>(468.5+342.5)/2</f>
        <v>405.5</v>
      </c>
      <c r="I267" s="143">
        <v>510</v>
      </c>
      <c r="J267" s="166" t="s">
        <v>664</v>
      </c>
      <c r="K267" s="167">
        <f t="shared" ref="K267:K273" si="172">H267-F267</f>
        <v>10.5</v>
      </c>
      <c r="L267" s="168">
        <f t="shared" ref="L267:L273" si="173">K267/F267</f>
        <v>2.6582278481012658E-2</v>
      </c>
      <c r="M267" s="169" t="s">
        <v>665</v>
      </c>
      <c r="N267" s="170">
        <v>43606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5">
        <v>64</v>
      </c>
      <c r="B268" s="106">
        <v>42584</v>
      </c>
      <c r="C268" s="106"/>
      <c r="D268" s="107" t="s">
        <v>666</v>
      </c>
      <c r="E268" s="108" t="s">
        <v>557</v>
      </c>
      <c r="F268" s="109">
        <f>169.5-12.8</f>
        <v>156.69999999999999</v>
      </c>
      <c r="G268" s="109"/>
      <c r="H268" s="110">
        <v>77</v>
      </c>
      <c r="I268" s="128" t="s">
        <v>667</v>
      </c>
      <c r="J268" s="359" t="s">
        <v>795</v>
      </c>
      <c r="K268" s="130">
        <f t="shared" si="172"/>
        <v>-79.699999999999989</v>
      </c>
      <c r="L268" s="131">
        <f t="shared" si="173"/>
        <v>-0.50861518825781749</v>
      </c>
      <c r="M268" s="132" t="s">
        <v>620</v>
      </c>
      <c r="N268" s="133">
        <v>43522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5">
        <v>65</v>
      </c>
      <c r="B269" s="106">
        <v>42586</v>
      </c>
      <c r="C269" s="106"/>
      <c r="D269" s="107" t="s">
        <v>668</v>
      </c>
      <c r="E269" s="108" t="s">
        <v>580</v>
      </c>
      <c r="F269" s="109">
        <v>400</v>
      </c>
      <c r="G269" s="109"/>
      <c r="H269" s="110">
        <v>305</v>
      </c>
      <c r="I269" s="128">
        <v>475</v>
      </c>
      <c r="J269" s="129" t="s">
        <v>669</v>
      </c>
      <c r="K269" s="130">
        <f t="shared" si="172"/>
        <v>-95</v>
      </c>
      <c r="L269" s="131">
        <f t="shared" si="173"/>
        <v>-0.23749999999999999</v>
      </c>
      <c r="M269" s="132" t="s">
        <v>620</v>
      </c>
      <c r="N269" s="133">
        <v>43606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4">
        <v>66</v>
      </c>
      <c r="B270" s="102">
        <v>42593</v>
      </c>
      <c r="C270" s="102"/>
      <c r="D270" s="103" t="s">
        <v>670</v>
      </c>
      <c r="E270" s="104" t="s">
        <v>580</v>
      </c>
      <c r="F270" s="105">
        <v>86.5</v>
      </c>
      <c r="G270" s="104"/>
      <c r="H270" s="104">
        <v>130</v>
      </c>
      <c r="I270" s="122">
        <v>130</v>
      </c>
      <c r="J270" s="137" t="s">
        <v>671</v>
      </c>
      <c r="K270" s="124">
        <f t="shared" si="172"/>
        <v>43.5</v>
      </c>
      <c r="L270" s="125">
        <f t="shared" si="173"/>
        <v>0.50289017341040465</v>
      </c>
      <c r="M270" s="126" t="s">
        <v>556</v>
      </c>
      <c r="N270" s="127">
        <v>43091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95">
        <v>67</v>
      </c>
      <c r="B271" s="106">
        <v>42600</v>
      </c>
      <c r="C271" s="106"/>
      <c r="D271" s="107" t="s">
        <v>367</v>
      </c>
      <c r="E271" s="108" t="s">
        <v>580</v>
      </c>
      <c r="F271" s="109">
        <v>133.5</v>
      </c>
      <c r="G271" s="109"/>
      <c r="H271" s="110">
        <v>126.5</v>
      </c>
      <c r="I271" s="128">
        <v>178</v>
      </c>
      <c r="J271" s="129" t="s">
        <v>672</v>
      </c>
      <c r="K271" s="130">
        <f t="shared" si="172"/>
        <v>-7</v>
      </c>
      <c r="L271" s="131">
        <f t="shared" si="173"/>
        <v>-5.2434456928838954E-2</v>
      </c>
      <c r="M271" s="132" t="s">
        <v>620</v>
      </c>
      <c r="N271" s="133">
        <v>42615</v>
      </c>
      <c r="O271" s="54"/>
      <c r="P271" s="13"/>
      <c r="Q271" s="13"/>
      <c r="R271" s="14"/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94">
        <v>68</v>
      </c>
      <c r="B272" s="102">
        <v>42613</v>
      </c>
      <c r="C272" s="102"/>
      <c r="D272" s="103" t="s">
        <v>673</v>
      </c>
      <c r="E272" s="104" t="s">
        <v>580</v>
      </c>
      <c r="F272" s="105">
        <v>560</v>
      </c>
      <c r="G272" s="104"/>
      <c r="H272" s="104">
        <v>725</v>
      </c>
      <c r="I272" s="122">
        <v>725</v>
      </c>
      <c r="J272" s="123" t="s">
        <v>582</v>
      </c>
      <c r="K272" s="124">
        <f t="shared" si="172"/>
        <v>165</v>
      </c>
      <c r="L272" s="125">
        <f t="shared" si="173"/>
        <v>0.29464285714285715</v>
      </c>
      <c r="M272" s="126" t="s">
        <v>556</v>
      </c>
      <c r="N272" s="127">
        <v>42456</v>
      </c>
      <c r="O272" s="54"/>
      <c r="P272" s="13"/>
      <c r="Q272" s="13"/>
      <c r="R272" s="14"/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94">
        <v>69</v>
      </c>
      <c r="B273" s="102">
        <v>42614</v>
      </c>
      <c r="C273" s="102"/>
      <c r="D273" s="103" t="s">
        <v>674</v>
      </c>
      <c r="E273" s="104" t="s">
        <v>580</v>
      </c>
      <c r="F273" s="105">
        <v>160.5</v>
      </c>
      <c r="G273" s="104"/>
      <c r="H273" s="104">
        <v>210</v>
      </c>
      <c r="I273" s="122">
        <v>210</v>
      </c>
      <c r="J273" s="123" t="s">
        <v>582</v>
      </c>
      <c r="K273" s="124">
        <f t="shared" si="172"/>
        <v>49.5</v>
      </c>
      <c r="L273" s="125">
        <f t="shared" si="173"/>
        <v>0.30841121495327101</v>
      </c>
      <c r="M273" s="126" t="s">
        <v>556</v>
      </c>
      <c r="N273" s="127">
        <v>42871</v>
      </c>
      <c r="O273" s="54"/>
      <c r="P273" s="13"/>
      <c r="Q273" s="13"/>
      <c r="R273" s="14"/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4">
        <v>70</v>
      </c>
      <c r="B274" s="102">
        <v>42646</v>
      </c>
      <c r="C274" s="102"/>
      <c r="D274" s="144" t="s">
        <v>390</v>
      </c>
      <c r="E274" s="104" t="s">
        <v>580</v>
      </c>
      <c r="F274" s="105">
        <v>430</v>
      </c>
      <c r="G274" s="104"/>
      <c r="H274" s="104">
        <v>596</v>
      </c>
      <c r="I274" s="122">
        <v>575</v>
      </c>
      <c r="J274" s="123" t="s">
        <v>720</v>
      </c>
      <c r="K274" s="124">
        <v>166</v>
      </c>
      <c r="L274" s="125">
        <v>0.38604651162790699</v>
      </c>
      <c r="M274" s="126" t="s">
        <v>556</v>
      </c>
      <c r="N274" s="127">
        <v>42769</v>
      </c>
      <c r="O274" s="54"/>
      <c r="P274" s="13"/>
      <c r="Q274" s="13"/>
      <c r="R274" s="14"/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4">
        <v>71</v>
      </c>
      <c r="B275" s="102">
        <v>42657</v>
      </c>
      <c r="C275" s="102"/>
      <c r="D275" s="103" t="s">
        <v>675</v>
      </c>
      <c r="E275" s="104" t="s">
        <v>580</v>
      </c>
      <c r="F275" s="105">
        <v>280</v>
      </c>
      <c r="G275" s="104"/>
      <c r="H275" s="104">
        <v>345</v>
      </c>
      <c r="I275" s="122">
        <v>345</v>
      </c>
      <c r="J275" s="123" t="s">
        <v>582</v>
      </c>
      <c r="K275" s="124">
        <f t="shared" ref="K275:K280" si="174">H275-F275</f>
        <v>65</v>
      </c>
      <c r="L275" s="125">
        <f>K275/F275</f>
        <v>0.23214285714285715</v>
      </c>
      <c r="M275" s="126" t="s">
        <v>556</v>
      </c>
      <c r="N275" s="127">
        <v>42814</v>
      </c>
      <c r="O275" s="54"/>
      <c r="P275" s="13"/>
      <c r="Q275" s="13"/>
      <c r="R275" s="14"/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4">
        <v>72</v>
      </c>
      <c r="B276" s="102">
        <v>42657</v>
      </c>
      <c r="C276" s="102"/>
      <c r="D276" s="103" t="s">
        <v>676</v>
      </c>
      <c r="E276" s="104" t="s">
        <v>580</v>
      </c>
      <c r="F276" s="105">
        <v>245</v>
      </c>
      <c r="G276" s="104"/>
      <c r="H276" s="104">
        <v>325.5</v>
      </c>
      <c r="I276" s="122">
        <v>330</v>
      </c>
      <c r="J276" s="123" t="s">
        <v>677</v>
      </c>
      <c r="K276" s="124">
        <f t="shared" si="174"/>
        <v>80.5</v>
      </c>
      <c r="L276" s="125">
        <f>K276/F276</f>
        <v>0.32857142857142857</v>
      </c>
      <c r="M276" s="126" t="s">
        <v>556</v>
      </c>
      <c r="N276" s="127">
        <v>42769</v>
      </c>
      <c r="O276" s="54"/>
      <c r="P276" s="13"/>
      <c r="Q276" s="13"/>
      <c r="R276" s="14"/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94">
        <v>73</v>
      </c>
      <c r="B277" s="102">
        <v>42660</v>
      </c>
      <c r="C277" s="102"/>
      <c r="D277" s="103" t="s">
        <v>340</v>
      </c>
      <c r="E277" s="104" t="s">
        <v>580</v>
      </c>
      <c r="F277" s="105">
        <v>125</v>
      </c>
      <c r="G277" s="104"/>
      <c r="H277" s="104">
        <v>160</v>
      </c>
      <c r="I277" s="122">
        <v>160</v>
      </c>
      <c r="J277" s="123" t="s">
        <v>639</v>
      </c>
      <c r="K277" s="124">
        <f t="shared" si="174"/>
        <v>35</v>
      </c>
      <c r="L277" s="125">
        <v>0.28000000000000003</v>
      </c>
      <c r="M277" s="126" t="s">
        <v>556</v>
      </c>
      <c r="N277" s="127">
        <v>42803</v>
      </c>
      <c r="O277" s="54"/>
      <c r="P277" s="13"/>
      <c r="Q277" s="13"/>
      <c r="R277" s="14"/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94">
        <v>74</v>
      </c>
      <c r="B278" s="102">
        <v>42660</v>
      </c>
      <c r="C278" s="102"/>
      <c r="D278" s="103" t="s">
        <v>455</v>
      </c>
      <c r="E278" s="104" t="s">
        <v>580</v>
      </c>
      <c r="F278" s="105">
        <v>114</v>
      </c>
      <c r="G278" s="104"/>
      <c r="H278" s="104">
        <v>145</v>
      </c>
      <c r="I278" s="122">
        <v>145</v>
      </c>
      <c r="J278" s="123" t="s">
        <v>639</v>
      </c>
      <c r="K278" s="124">
        <f t="shared" si="174"/>
        <v>31</v>
      </c>
      <c r="L278" s="125">
        <f>K278/F278</f>
        <v>0.27192982456140352</v>
      </c>
      <c r="M278" s="126" t="s">
        <v>556</v>
      </c>
      <c r="N278" s="127">
        <v>42859</v>
      </c>
      <c r="O278" s="54"/>
      <c r="P278" s="13"/>
      <c r="Q278" s="13"/>
      <c r="R278" s="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4">
        <v>75</v>
      </c>
      <c r="B279" s="102">
        <v>42660</v>
      </c>
      <c r="C279" s="102"/>
      <c r="D279" s="103" t="s">
        <v>678</v>
      </c>
      <c r="E279" s="104" t="s">
        <v>580</v>
      </c>
      <c r="F279" s="105">
        <v>212</v>
      </c>
      <c r="G279" s="104"/>
      <c r="H279" s="104">
        <v>280</v>
      </c>
      <c r="I279" s="122">
        <v>276</v>
      </c>
      <c r="J279" s="123" t="s">
        <v>679</v>
      </c>
      <c r="K279" s="124">
        <f t="shared" si="174"/>
        <v>68</v>
      </c>
      <c r="L279" s="125">
        <f>K279/F279</f>
        <v>0.32075471698113206</v>
      </c>
      <c r="M279" s="126" t="s">
        <v>556</v>
      </c>
      <c r="N279" s="127">
        <v>42858</v>
      </c>
      <c r="O279" s="54"/>
      <c r="P279" s="13"/>
      <c r="Q279" s="13"/>
      <c r="R279" s="14"/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94">
        <v>76</v>
      </c>
      <c r="B280" s="102">
        <v>42678</v>
      </c>
      <c r="C280" s="102"/>
      <c r="D280" s="103" t="s">
        <v>149</v>
      </c>
      <c r="E280" s="104" t="s">
        <v>580</v>
      </c>
      <c r="F280" s="105">
        <v>155</v>
      </c>
      <c r="G280" s="104"/>
      <c r="H280" s="104">
        <v>210</v>
      </c>
      <c r="I280" s="122">
        <v>210</v>
      </c>
      <c r="J280" s="123" t="s">
        <v>680</v>
      </c>
      <c r="K280" s="124">
        <f t="shared" si="174"/>
        <v>55</v>
      </c>
      <c r="L280" s="125">
        <f>K280/F280</f>
        <v>0.35483870967741937</v>
      </c>
      <c r="M280" s="126" t="s">
        <v>556</v>
      </c>
      <c r="N280" s="127">
        <v>42944</v>
      </c>
      <c r="O280" s="54"/>
      <c r="P280" s="13"/>
      <c r="Q280" s="13"/>
      <c r="R280" s="14"/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5">
        <v>77</v>
      </c>
      <c r="B281" s="106">
        <v>42710</v>
      </c>
      <c r="C281" s="106"/>
      <c r="D281" s="107" t="s">
        <v>721</v>
      </c>
      <c r="E281" s="108" t="s">
        <v>580</v>
      </c>
      <c r="F281" s="109">
        <v>150.5</v>
      </c>
      <c r="G281" s="109"/>
      <c r="H281" s="110">
        <v>72.5</v>
      </c>
      <c r="I281" s="128">
        <v>174</v>
      </c>
      <c r="J281" s="129" t="s">
        <v>722</v>
      </c>
      <c r="K281" s="130">
        <v>-78</v>
      </c>
      <c r="L281" s="131">
        <v>-0.51827242524916906</v>
      </c>
      <c r="M281" s="132" t="s">
        <v>620</v>
      </c>
      <c r="N281" s="133">
        <v>43333</v>
      </c>
      <c r="O281" s="54"/>
      <c r="P281" s="13"/>
      <c r="Q281" s="13"/>
      <c r="R281" s="14"/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94">
        <v>78</v>
      </c>
      <c r="B282" s="102">
        <v>42712</v>
      </c>
      <c r="C282" s="102"/>
      <c r="D282" s="103" t="s">
        <v>123</v>
      </c>
      <c r="E282" s="104" t="s">
        <v>580</v>
      </c>
      <c r="F282" s="105">
        <v>380</v>
      </c>
      <c r="G282" s="104"/>
      <c r="H282" s="104">
        <v>478</v>
      </c>
      <c r="I282" s="122">
        <v>468</v>
      </c>
      <c r="J282" s="123" t="s">
        <v>639</v>
      </c>
      <c r="K282" s="124">
        <f>H282-F282</f>
        <v>98</v>
      </c>
      <c r="L282" s="125">
        <f>K282/F282</f>
        <v>0.25789473684210529</v>
      </c>
      <c r="M282" s="126" t="s">
        <v>556</v>
      </c>
      <c r="N282" s="127">
        <v>43025</v>
      </c>
      <c r="O282" s="54"/>
      <c r="P282" s="13"/>
      <c r="Q282" s="13"/>
      <c r="R282" s="14"/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94">
        <v>79</v>
      </c>
      <c r="B283" s="102">
        <v>42734</v>
      </c>
      <c r="C283" s="102"/>
      <c r="D283" s="103" t="s">
        <v>244</v>
      </c>
      <c r="E283" s="104" t="s">
        <v>580</v>
      </c>
      <c r="F283" s="105">
        <v>305</v>
      </c>
      <c r="G283" s="104"/>
      <c r="H283" s="104">
        <v>375</v>
      </c>
      <c r="I283" s="122">
        <v>375</v>
      </c>
      <c r="J283" s="123" t="s">
        <v>639</v>
      </c>
      <c r="K283" s="124">
        <f>H283-F283</f>
        <v>70</v>
      </c>
      <c r="L283" s="125">
        <f>K283/F283</f>
        <v>0.22950819672131148</v>
      </c>
      <c r="M283" s="126" t="s">
        <v>556</v>
      </c>
      <c r="N283" s="127">
        <v>42768</v>
      </c>
      <c r="O283" s="54"/>
      <c r="P283" s="13"/>
      <c r="Q283" s="13"/>
      <c r="R283" s="14"/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94">
        <v>80</v>
      </c>
      <c r="B284" s="102">
        <v>42739</v>
      </c>
      <c r="C284" s="102"/>
      <c r="D284" s="103" t="s">
        <v>342</v>
      </c>
      <c r="E284" s="104" t="s">
        <v>580</v>
      </c>
      <c r="F284" s="105">
        <v>99.5</v>
      </c>
      <c r="G284" s="104"/>
      <c r="H284" s="104">
        <v>158</v>
      </c>
      <c r="I284" s="122">
        <v>158</v>
      </c>
      <c r="J284" s="123" t="s">
        <v>639</v>
      </c>
      <c r="K284" s="124">
        <f>H284-F284</f>
        <v>58.5</v>
      </c>
      <c r="L284" s="125">
        <f>K284/F284</f>
        <v>0.5879396984924623</v>
      </c>
      <c r="M284" s="126" t="s">
        <v>556</v>
      </c>
      <c r="N284" s="127">
        <v>42898</v>
      </c>
      <c r="O284" s="54"/>
      <c r="P284" s="13"/>
      <c r="Q284" s="13"/>
      <c r="R284" s="14"/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94">
        <v>81</v>
      </c>
      <c r="B285" s="102">
        <v>42739</v>
      </c>
      <c r="C285" s="102"/>
      <c r="D285" s="103" t="s">
        <v>342</v>
      </c>
      <c r="E285" s="104" t="s">
        <v>580</v>
      </c>
      <c r="F285" s="105">
        <v>99.5</v>
      </c>
      <c r="G285" s="104"/>
      <c r="H285" s="104">
        <v>158</v>
      </c>
      <c r="I285" s="122">
        <v>158</v>
      </c>
      <c r="J285" s="123" t="s">
        <v>639</v>
      </c>
      <c r="K285" s="124">
        <v>58.5</v>
      </c>
      <c r="L285" s="125">
        <v>0.58793969849246197</v>
      </c>
      <c r="M285" s="126" t="s">
        <v>556</v>
      </c>
      <c r="N285" s="127">
        <v>42898</v>
      </c>
      <c r="O285" s="54"/>
      <c r="P285" s="13"/>
      <c r="Q285" s="13"/>
      <c r="R285" s="14"/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94">
        <v>82</v>
      </c>
      <c r="B286" s="102">
        <v>42786</v>
      </c>
      <c r="C286" s="102"/>
      <c r="D286" s="103" t="s">
        <v>166</v>
      </c>
      <c r="E286" s="104" t="s">
        <v>580</v>
      </c>
      <c r="F286" s="105">
        <v>140.5</v>
      </c>
      <c r="G286" s="104"/>
      <c r="H286" s="104">
        <v>220</v>
      </c>
      <c r="I286" s="122">
        <v>220</v>
      </c>
      <c r="J286" s="123" t="s">
        <v>639</v>
      </c>
      <c r="K286" s="124">
        <f>H286-F286</f>
        <v>79.5</v>
      </c>
      <c r="L286" s="125">
        <f>K286/F286</f>
        <v>0.5658362989323843</v>
      </c>
      <c r="M286" s="126" t="s">
        <v>556</v>
      </c>
      <c r="N286" s="127">
        <v>42864</v>
      </c>
      <c r="O286" s="54"/>
      <c r="P286" s="13"/>
      <c r="Q286" s="13"/>
      <c r="R286" s="14"/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94">
        <v>83</v>
      </c>
      <c r="B287" s="102">
        <v>42786</v>
      </c>
      <c r="C287" s="102"/>
      <c r="D287" s="103" t="s">
        <v>723</v>
      </c>
      <c r="E287" s="104" t="s">
        <v>580</v>
      </c>
      <c r="F287" s="105">
        <v>202.5</v>
      </c>
      <c r="G287" s="104"/>
      <c r="H287" s="104">
        <v>234</v>
      </c>
      <c r="I287" s="122">
        <v>234</v>
      </c>
      <c r="J287" s="123" t="s">
        <v>639</v>
      </c>
      <c r="K287" s="124">
        <v>31.5</v>
      </c>
      <c r="L287" s="125">
        <v>0.155555555555556</v>
      </c>
      <c r="M287" s="126" t="s">
        <v>556</v>
      </c>
      <c r="N287" s="127">
        <v>42836</v>
      </c>
      <c r="O287" s="54"/>
      <c r="P287" s="13"/>
      <c r="Q287" s="13"/>
      <c r="R287" s="14"/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94">
        <v>84</v>
      </c>
      <c r="B288" s="102">
        <v>42818</v>
      </c>
      <c r="C288" s="102"/>
      <c r="D288" s="103" t="s">
        <v>517</v>
      </c>
      <c r="E288" s="104" t="s">
        <v>580</v>
      </c>
      <c r="F288" s="105">
        <v>300.5</v>
      </c>
      <c r="G288" s="104"/>
      <c r="H288" s="104">
        <v>417.5</v>
      </c>
      <c r="I288" s="122">
        <v>420</v>
      </c>
      <c r="J288" s="123" t="s">
        <v>681</v>
      </c>
      <c r="K288" s="124">
        <f>H288-F288</f>
        <v>117</v>
      </c>
      <c r="L288" s="125">
        <f>K288/F288</f>
        <v>0.38935108153078202</v>
      </c>
      <c r="M288" s="126" t="s">
        <v>556</v>
      </c>
      <c r="N288" s="127">
        <v>43070</v>
      </c>
      <c r="O288" s="54"/>
      <c r="P288" s="13"/>
      <c r="Q288" s="13"/>
      <c r="R288" s="14"/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94">
        <v>85</v>
      </c>
      <c r="B289" s="102">
        <v>42818</v>
      </c>
      <c r="C289" s="102"/>
      <c r="D289" s="103" t="s">
        <v>719</v>
      </c>
      <c r="E289" s="104" t="s">
        <v>580</v>
      </c>
      <c r="F289" s="105">
        <v>850</v>
      </c>
      <c r="G289" s="104"/>
      <c r="H289" s="104">
        <v>1042.5</v>
      </c>
      <c r="I289" s="122">
        <v>1023</v>
      </c>
      <c r="J289" s="123" t="s">
        <v>724</v>
      </c>
      <c r="K289" s="124">
        <v>192.5</v>
      </c>
      <c r="L289" s="125">
        <v>0.22647058823529401</v>
      </c>
      <c r="M289" s="126" t="s">
        <v>556</v>
      </c>
      <c r="N289" s="127">
        <v>42830</v>
      </c>
      <c r="O289" s="54"/>
      <c r="P289" s="13"/>
      <c r="Q289" s="13"/>
      <c r="R289" s="14"/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94">
        <v>86</v>
      </c>
      <c r="B290" s="102">
        <v>42830</v>
      </c>
      <c r="C290" s="102"/>
      <c r="D290" s="103" t="s">
        <v>471</v>
      </c>
      <c r="E290" s="104" t="s">
        <v>580</v>
      </c>
      <c r="F290" s="105">
        <v>785</v>
      </c>
      <c r="G290" s="104"/>
      <c r="H290" s="104">
        <v>930</v>
      </c>
      <c r="I290" s="122">
        <v>920</v>
      </c>
      <c r="J290" s="123" t="s">
        <v>682</v>
      </c>
      <c r="K290" s="124">
        <f>H290-F290</f>
        <v>145</v>
      </c>
      <c r="L290" s="125">
        <f>K290/F290</f>
        <v>0.18471337579617833</v>
      </c>
      <c r="M290" s="126" t="s">
        <v>556</v>
      </c>
      <c r="N290" s="127">
        <v>42976</v>
      </c>
      <c r="O290" s="54"/>
      <c r="P290" s="13"/>
      <c r="Q290" s="13"/>
      <c r="R290" s="14"/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95">
        <v>87</v>
      </c>
      <c r="B291" s="106">
        <v>42831</v>
      </c>
      <c r="C291" s="106"/>
      <c r="D291" s="107" t="s">
        <v>725</v>
      </c>
      <c r="E291" s="108" t="s">
        <v>580</v>
      </c>
      <c r="F291" s="109">
        <v>40</v>
      </c>
      <c r="G291" s="109"/>
      <c r="H291" s="110">
        <v>13.1</v>
      </c>
      <c r="I291" s="128">
        <v>60</v>
      </c>
      <c r="J291" s="134" t="s">
        <v>726</v>
      </c>
      <c r="K291" s="130">
        <v>-26.9</v>
      </c>
      <c r="L291" s="131">
        <v>-0.67249999999999999</v>
      </c>
      <c r="M291" s="132" t="s">
        <v>620</v>
      </c>
      <c r="N291" s="133">
        <v>43138</v>
      </c>
      <c r="O291" s="54"/>
      <c r="P291" s="13"/>
      <c r="Q291" s="13"/>
      <c r="R291" s="14"/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94">
        <v>88</v>
      </c>
      <c r="B292" s="102">
        <v>42837</v>
      </c>
      <c r="C292" s="102"/>
      <c r="D292" s="103" t="s">
        <v>87</v>
      </c>
      <c r="E292" s="104" t="s">
        <v>580</v>
      </c>
      <c r="F292" s="105">
        <v>289.5</v>
      </c>
      <c r="G292" s="104"/>
      <c r="H292" s="104">
        <v>354</v>
      </c>
      <c r="I292" s="122">
        <v>360</v>
      </c>
      <c r="J292" s="123" t="s">
        <v>683</v>
      </c>
      <c r="K292" s="124">
        <f t="shared" ref="K292:K300" si="175">H292-F292</f>
        <v>64.5</v>
      </c>
      <c r="L292" s="125">
        <f t="shared" ref="L292:L300" si="176">K292/F292</f>
        <v>0.22279792746113988</v>
      </c>
      <c r="M292" s="126" t="s">
        <v>556</v>
      </c>
      <c r="N292" s="127">
        <v>43040</v>
      </c>
      <c r="O292" s="54"/>
      <c r="P292" s="13"/>
      <c r="Q292" s="13"/>
      <c r="R292" s="14"/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94">
        <v>89</v>
      </c>
      <c r="B293" s="102">
        <v>42845</v>
      </c>
      <c r="C293" s="102"/>
      <c r="D293" s="103" t="s">
        <v>416</v>
      </c>
      <c r="E293" s="104" t="s">
        <v>580</v>
      </c>
      <c r="F293" s="105">
        <v>700</v>
      </c>
      <c r="G293" s="104"/>
      <c r="H293" s="104">
        <v>840</v>
      </c>
      <c r="I293" s="122">
        <v>840</v>
      </c>
      <c r="J293" s="123" t="s">
        <v>684</v>
      </c>
      <c r="K293" s="124">
        <f t="shared" si="175"/>
        <v>140</v>
      </c>
      <c r="L293" s="125">
        <f t="shared" si="176"/>
        <v>0.2</v>
      </c>
      <c r="M293" s="126" t="s">
        <v>556</v>
      </c>
      <c r="N293" s="127">
        <v>42893</v>
      </c>
      <c r="O293" s="54"/>
      <c r="P293" s="13"/>
      <c r="Q293" s="13"/>
      <c r="R293" s="14"/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94">
        <v>90</v>
      </c>
      <c r="B294" s="102">
        <v>42887</v>
      </c>
      <c r="C294" s="102"/>
      <c r="D294" s="144" t="s">
        <v>353</v>
      </c>
      <c r="E294" s="104" t="s">
        <v>580</v>
      </c>
      <c r="F294" s="105">
        <v>130</v>
      </c>
      <c r="G294" s="104"/>
      <c r="H294" s="104">
        <v>144.25</v>
      </c>
      <c r="I294" s="122">
        <v>170</v>
      </c>
      <c r="J294" s="123" t="s">
        <v>685</v>
      </c>
      <c r="K294" s="124">
        <f t="shared" si="175"/>
        <v>14.25</v>
      </c>
      <c r="L294" s="125">
        <f t="shared" si="176"/>
        <v>0.10961538461538461</v>
      </c>
      <c r="M294" s="126" t="s">
        <v>556</v>
      </c>
      <c r="N294" s="127">
        <v>43675</v>
      </c>
      <c r="O294" s="54"/>
      <c r="P294" s="13"/>
      <c r="Q294" s="13"/>
      <c r="R294" s="14"/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94">
        <v>91</v>
      </c>
      <c r="B295" s="102">
        <v>42901</v>
      </c>
      <c r="C295" s="102"/>
      <c r="D295" s="144" t="s">
        <v>686</v>
      </c>
      <c r="E295" s="104" t="s">
        <v>580</v>
      </c>
      <c r="F295" s="105">
        <v>214.5</v>
      </c>
      <c r="G295" s="104"/>
      <c r="H295" s="104">
        <v>262</v>
      </c>
      <c r="I295" s="122">
        <v>262</v>
      </c>
      <c r="J295" s="123" t="s">
        <v>687</v>
      </c>
      <c r="K295" s="124">
        <f t="shared" si="175"/>
        <v>47.5</v>
      </c>
      <c r="L295" s="125">
        <f t="shared" si="176"/>
        <v>0.22144522144522144</v>
      </c>
      <c r="M295" s="126" t="s">
        <v>556</v>
      </c>
      <c r="N295" s="127">
        <v>42977</v>
      </c>
      <c r="O295" s="54"/>
      <c r="P295" s="13"/>
      <c r="Q295" s="13"/>
      <c r="R295" s="14"/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96">
        <v>92</v>
      </c>
      <c r="B296" s="150">
        <v>42933</v>
      </c>
      <c r="C296" s="150"/>
      <c r="D296" s="151" t="s">
        <v>688</v>
      </c>
      <c r="E296" s="152" t="s">
        <v>580</v>
      </c>
      <c r="F296" s="153">
        <v>370</v>
      </c>
      <c r="G296" s="152"/>
      <c r="H296" s="152">
        <v>447.5</v>
      </c>
      <c r="I296" s="174">
        <v>450</v>
      </c>
      <c r="J296" s="218" t="s">
        <v>639</v>
      </c>
      <c r="K296" s="124">
        <f t="shared" si="175"/>
        <v>77.5</v>
      </c>
      <c r="L296" s="176">
        <f t="shared" si="176"/>
        <v>0.20945945945945946</v>
      </c>
      <c r="M296" s="177" t="s">
        <v>556</v>
      </c>
      <c r="N296" s="178">
        <v>43035</v>
      </c>
      <c r="O296" s="54"/>
      <c r="P296" s="13"/>
      <c r="Q296" s="13"/>
      <c r="R296" s="14"/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96">
        <v>93</v>
      </c>
      <c r="B297" s="150">
        <v>42943</v>
      </c>
      <c r="C297" s="150"/>
      <c r="D297" s="151" t="s">
        <v>164</v>
      </c>
      <c r="E297" s="152" t="s">
        <v>580</v>
      </c>
      <c r="F297" s="153">
        <v>657.5</v>
      </c>
      <c r="G297" s="152"/>
      <c r="H297" s="152">
        <v>825</v>
      </c>
      <c r="I297" s="174">
        <v>820</v>
      </c>
      <c r="J297" s="218" t="s">
        <v>639</v>
      </c>
      <c r="K297" s="124">
        <f t="shared" si="175"/>
        <v>167.5</v>
      </c>
      <c r="L297" s="176">
        <f t="shared" si="176"/>
        <v>0.25475285171102663</v>
      </c>
      <c r="M297" s="177" t="s">
        <v>556</v>
      </c>
      <c r="N297" s="178">
        <v>43090</v>
      </c>
      <c r="O297" s="54"/>
      <c r="P297" s="13"/>
      <c r="Q297" s="13"/>
      <c r="R297" s="14"/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194">
        <v>94</v>
      </c>
      <c r="B298" s="102">
        <v>42964</v>
      </c>
      <c r="C298" s="102"/>
      <c r="D298" s="103" t="s">
        <v>357</v>
      </c>
      <c r="E298" s="104" t="s">
        <v>580</v>
      </c>
      <c r="F298" s="105">
        <v>605</v>
      </c>
      <c r="G298" s="104"/>
      <c r="H298" s="104">
        <v>750</v>
      </c>
      <c r="I298" s="122">
        <v>750</v>
      </c>
      <c r="J298" s="123" t="s">
        <v>682</v>
      </c>
      <c r="K298" s="124">
        <f t="shared" si="175"/>
        <v>145</v>
      </c>
      <c r="L298" s="125">
        <f t="shared" si="176"/>
        <v>0.23966942148760331</v>
      </c>
      <c r="M298" s="126" t="s">
        <v>556</v>
      </c>
      <c r="N298" s="127">
        <v>43027</v>
      </c>
      <c r="O298" s="54"/>
      <c r="P298" s="13"/>
      <c r="Q298" s="13"/>
      <c r="R298" s="14"/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341">
        <v>95</v>
      </c>
      <c r="B299" s="145">
        <v>42979</v>
      </c>
      <c r="C299" s="145"/>
      <c r="D299" s="146" t="s">
        <v>475</v>
      </c>
      <c r="E299" s="147" t="s">
        <v>580</v>
      </c>
      <c r="F299" s="148">
        <v>255</v>
      </c>
      <c r="G299" s="149"/>
      <c r="H299" s="149">
        <v>217.25</v>
      </c>
      <c r="I299" s="149">
        <v>320</v>
      </c>
      <c r="J299" s="171" t="s">
        <v>689</v>
      </c>
      <c r="K299" s="130">
        <f t="shared" si="175"/>
        <v>-37.75</v>
      </c>
      <c r="L299" s="172">
        <f t="shared" si="176"/>
        <v>-0.14803921568627451</v>
      </c>
      <c r="M299" s="132" t="s">
        <v>620</v>
      </c>
      <c r="N299" s="173">
        <v>43661</v>
      </c>
      <c r="O299" s="54"/>
      <c r="P299" s="13"/>
      <c r="Q299" s="13"/>
      <c r="R299" s="14"/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194">
        <v>96</v>
      </c>
      <c r="B300" s="102">
        <v>42997</v>
      </c>
      <c r="C300" s="102"/>
      <c r="D300" s="103" t="s">
        <v>690</v>
      </c>
      <c r="E300" s="104" t="s">
        <v>580</v>
      </c>
      <c r="F300" s="105">
        <v>215</v>
      </c>
      <c r="G300" s="104"/>
      <c r="H300" s="104">
        <v>258</v>
      </c>
      <c r="I300" s="122">
        <v>258</v>
      </c>
      <c r="J300" s="123" t="s">
        <v>639</v>
      </c>
      <c r="K300" s="124">
        <f t="shared" si="175"/>
        <v>43</v>
      </c>
      <c r="L300" s="125">
        <f t="shared" si="176"/>
        <v>0.2</v>
      </c>
      <c r="M300" s="126" t="s">
        <v>556</v>
      </c>
      <c r="N300" s="127">
        <v>43040</v>
      </c>
      <c r="O300" s="54"/>
      <c r="P300" s="13"/>
      <c r="Q300" s="13"/>
      <c r="R300" s="14"/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194">
        <v>97</v>
      </c>
      <c r="B301" s="102">
        <v>42997</v>
      </c>
      <c r="C301" s="102"/>
      <c r="D301" s="103" t="s">
        <v>690</v>
      </c>
      <c r="E301" s="104" t="s">
        <v>580</v>
      </c>
      <c r="F301" s="105">
        <v>215</v>
      </c>
      <c r="G301" s="104"/>
      <c r="H301" s="104">
        <v>258</v>
      </c>
      <c r="I301" s="122">
        <v>258</v>
      </c>
      <c r="J301" s="218" t="s">
        <v>639</v>
      </c>
      <c r="K301" s="124">
        <v>43</v>
      </c>
      <c r="L301" s="125">
        <v>0.2</v>
      </c>
      <c r="M301" s="126" t="s">
        <v>556</v>
      </c>
      <c r="N301" s="127">
        <v>43040</v>
      </c>
      <c r="O301" s="54"/>
      <c r="P301" s="13"/>
      <c r="Q301" s="13"/>
      <c r="R301" s="14"/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197">
        <v>98</v>
      </c>
      <c r="B302" s="198">
        <v>42998</v>
      </c>
      <c r="C302" s="198"/>
      <c r="D302" s="350" t="s">
        <v>780</v>
      </c>
      <c r="E302" s="199" t="s">
        <v>580</v>
      </c>
      <c r="F302" s="200">
        <v>75</v>
      </c>
      <c r="G302" s="199"/>
      <c r="H302" s="199">
        <v>90</v>
      </c>
      <c r="I302" s="219">
        <v>90</v>
      </c>
      <c r="J302" s="123" t="s">
        <v>691</v>
      </c>
      <c r="K302" s="124">
        <f t="shared" ref="K302:K307" si="177">H302-F302</f>
        <v>15</v>
      </c>
      <c r="L302" s="125">
        <f t="shared" ref="L302:L307" si="178">K302/F302</f>
        <v>0.2</v>
      </c>
      <c r="M302" s="126" t="s">
        <v>556</v>
      </c>
      <c r="N302" s="127">
        <v>43019</v>
      </c>
      <c r="O302" s="54"/>
      <c r="P302" s="13"/>
      <c r="Q302" s="13"/>
      <c r="R302" s="14"/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96">
        <v>99</v>
      </c>
      <c r="B303" s="150">
        <v>43011</v>
      </c>
      <c r="C303" s="150"/>
      <c r="D303" s="151" t="s">
        <v>692</v>
      </c>
      <c r="E303" s="152" t="s">
        <v>580</v>
      </c>
      <c r="F303" s="153">
        <v>315</v>
      </c>
      <c r="G303" s="152"/>
      <c r="H303" s="152">
        <v>392</v>
      </c>
      <c r="I303" s="174">
        <v>384</v>
      </c>
      <c r="J303" s="218" t="s">
        <v>693</v>
      </c>
      <c r="K303" s="124">
        <f t="shared" si="177"/>
        <v>77</v>
      </c>
      <c r="L303" s="176">
        <f t="shared" si="178"/>
        <v>0.24444444444444444</v>
      </c>
      <c r="M303" s="177" t="s">
        <v>556</v>
      </c>
      <c r="N303" s="178">
        <v>43017</v>
      </c>
      <c r="O303" s="54"/>
      <c r="P303" s="13"/>
      <c r="Q303" s="13"/>
      <c r="R303" s="14"/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196">
        <v>100</v>
      </c>
      <c r="B304" s="150">
        <v>43013</v>
      </c>
      <c r="C304" s="150"/>
      <c r="D304" s="151" t="s">
        <v>694</v>
      </c>
      <c r="E304" s="152" t="s">
        <v>580</v>
      </c>
      <c r="F304" s="153">
        <v>145</v>
      </c>
      <c r="G304" s="152"/>
      <c r="H304" s="152">
        <v>179</v>
      </c>
      <c r="I304" s="174">
        <v>180</v>
      </c>
      <c r="J304" s="218" t="s">
        <v>570</v>
      </c>
      <c r="K304" s="124">
        <f t="shared" si="177"/>
        <v>34</v>
      </c>
      <c r="L304" s="176">
        <f t="shared" si="178"/>
        <v>0.23448275862068965</v>
      </c>
      <c r="M304" s="177" t="s">
        <v>556</v>
      </c>
      <c r="N304" s="178">
        <v>43025</v>
      </c>
      <c r="O304" s="54"/>
      <c r="P304" s="13"/>
      <c r="Q304" s="13"/>
      <c r="R304" s="14"/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196">
        <v>101</v>
      </c>
      <c r="B305" s="150">
        <v>43014</v>
      </c>
      <c r="C305" s="150"/>
      <c r="D305" s="151" t="s">
        <v>330</v>
      </c>
      <c r="E305" s="152" t="s">
        <v>580</v>
      </c>
      <c r="F305" s="153">
        <v>256</v>
      </c>
      <c r="G305" s="152"/>
      <c r="H305" s="152">
        <v>323</v>
      </c>
      <c r="I305" s="174">
        <v>320</v>
      </c>
      <c r="J305" s="218" t="s">
        <v>639</v>
      </c>
      <c r="K305" s="124">
        <f t="shared" si="177"/>
        <v>67</v>
      </c>
      <c r="L305" s="176">
        <f t="shared" si="178"/>
        <v>0.26171875</v>
      </c>
      <c r="M305" s="177" t="s">
        <v>556</v>
      </c>
      <c r="N305" s="178">
        <v>43067</v>
      </c>
      <c r="O305" s="54"/>
      <c r="P305" s="13"/>
      <c r="Q305" s="13"/>
      <c r="R305" s="14"/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196">
        <v>102</v>
      </c>
      <c r="B306" s="150">
        <v>43017</v>
      </c>
      <c r="C306" s="150"/>
      <c r="D306" s="151" t="s">
        <v>350</v>
      </c>
      <c r="E306" s="152" t="s">
        <v>580</v>
      </c>
      <c r="F306" s="153">
        <v>137.5</v>
      </c>
      <c r="G306" s="152"/>
      <c r="H306" s="152">
        <v>184</v>
      </c>
      <c r="I306" s="174">
        <v>183</v>
      </c>
      <c r="J306" s="175" t="s">
        <v>695</v>
      </c>
      <c r="K306" s="124">
        <f t="shared" si="177"/>
        <v>46.5</v>
      </c>
      <c r="L306" s="176">
        <f t="shared" si="178"/>
        <v>0.33818181818181819</v>
      </c>
      <c r="M306" s="177" t="s">
        <v>556</v>
      </c>
      <c r="N306" s="178">
        <v>43108</v>
      </c>
      <c r="O306" s="54"/>
      <c r="P306" s="13"/>
      <c r="Q306" s="13"/>
      <c r="R306" s="14"/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196">
        <v>103</v>
      </c>
      <c r="B307" s="150">
        <v>43018</v>
      </c>
      <c r="C307" s="150"/>
      <c r="D307" s="151" t="s">
        <v>696</v>
      </c>
      <c r="E307" s="152" t="s">
        <v>580</v>
      </c>
      <c r="F307" s="153">
        <v>125.5</v>
      </c>
      <c r="G307" s="152"/>
      <c r="H307" s="152">
        <v>158</v>
      </c>
      <c r="I307" s="174">
        <v>155</v>
      </c>
      <c r="J307" s="175" t="s">
        <v>697</v>
      </c>
      <c r="K307" s="124">
        <f t="shared" si="177"/>
        <v>32.5</v>
      </c>
      <c r="L307" s="176">
        <f t="shared" si="178"/>
        <v>0.25896414342629481</v>
      </c>
      <c r="M307" s="177" t="s">
        <v>556</v>
      </c>
      <c r="N307" s="178">
        <v>43067</v>
      </c>
      <c r="O307" s="54"/>
      <c r="P307" s="13"/>
      <c r="Q307" s="13"/>
      <c r="R307" s="14"/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196">
        <v>104</v>
      </c>
      <c r="B308" s="150">
        <v>43018</v>
      </c>
      <c r="C308" s="150"/>
      <c r="D308" s="151" t="s">
        <v>727</v>
      </c>
      <c r="E308" s="152" t="s">
        <v>580</v>
      </c>
      <c r="F308" s="153">
        <v>895</v>
      </c>
      <c r="G308" s="152"/>
      <c r="H308" s="152">
        <v>1122.5</v>
      </c>
      <c r="I308" s="174">
        <v>1078</v>
      </c>
      <c r="J308" s="175" t="s">
        <v>728</v>
      </c>
      <c r="K308" s="124">
        <v>227.5</v>
      </c>
      <c r="L308" s="176">
        <v>0.25418994413407803</v>
      </c>
      <c r="M308" s="177" t="s">
        <v>556</v>
      </c>
      <c r="N308" s="178">
        <v>43117</v>
      </c>
      <c r="O308" s="54"/>
      <c r="P308" s="13"/>
      <c r="Q308" s="13"/>
      <c r="R308" s="14"/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196">
        <v>105</v>
      </c>
      <c r="B309" s="150">
        <v>43020</v>
      </c>
      <c r="C309" s="150"/>
      <c r="D309" s="151" t="s">
        <v>338</v>
      </c>
      <c r="E309" s="152" t="s">
        <v>580</v>
      </c>
      <c r="F309" s="153">
        <v>525</v>
      </c>
      <c r="G309" s="152"/>
      <c r="H309" s="152">
        <v>629</v>
      </c>
      <c r="I309" s="174">
        <v>629</v>
      </c>
      <c r="J309" s="218" t="s">
        <v>639</v>
      </c>
      <c r="K309" s="124">
        <v>104</v>
      </c>
      <c r="L309" s="176">
        <v>0.19809523809523799</v>
      </c>
      <c r="M309" s="177" t="s">
        <v>556</v>
      </c>
      <c r="N309" s="178">
        <v>43119</v>
      </c>
      <c r="O309" s="54"/>
      <c r="P309" s="13"/>
      <c r="Q309" s="13"/>
      <c r="R309" s="14"/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196">
        <v>106</v>
      </c>
      <c r="B310" s="150">
        <v>43046</v>
      </c>
      <c r="C310" s="150"/>
      <c r="D310" s="151" t="s">
        <v>379</v>
      </c>
      <c r="E310" s="152" t="s">
        <v>580</v>
      </c>
      <c r="F310" s="153">
        <v>740</v>
      </c>
      <c r="G310" s="152"/>
      <c r="H310" s="152">
        <v>892.5</v>
      </c>
      <c r="I310" s="174">
        <v>900</v>
      </c>
      <c r="J310" s="175" t="s">
        <v>698</v>
      </c>
      <c r="K310" s="124">
        <f>H310-F310</f>
        <v>152.5</v>
      </c>
      <c r="L310" s="176">
        <f>K310/F310</f>
        <v>0.20608108108108109</v>
      </c>
      <c r="M310" s="177" t="s">
        <v>556</v>
      </c>
      <c r="N310" s="178">
        <v>43052</v>
      </c>
      <c r="O310" s="54"/>
      <c r="P310" s="13"/>
      <c r="Q310" s="13"/>
      <c r="R310" s="14"/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194">
        <v>107</v>
      </c>
      <c r="B311" s="102">
        <v>43073</v>
      </c>
      <c r="C311" s="102"/>
      <c r="D311" s="103" t="s">
        <v>699</v>
      </c>
      <c r="E311" s="104" t="s">
        <v>580</v>
      </c>
      <c r="F311" s="105">
        <v>118.5</v>
      </c>
      <c r="G311" s="104"/>
      <c r="H311" s="104">
        <v>143.5</v>
      </c>
      <c r="I311" s="122">
        <v>145</v>
      </c>
      <c r="J311" s="137" t="s">
        <v>700</v>
      </c>
      <c r="K311" s="124">
        <f>H311-F311</f>
        <v>25</v>
      </c>
      <c r="L311" s="125">
        <f>K311/F311</f>
        <v>0.2109704641350211</v>
      </c>
      <c r="M311" s="126" t="s">
        <v>556</v>
      </c>
      <c r="N311" s="127">
        <v>43097</v>
      </c>
      <c r="O311" s="54"/>
      <c r="P311" s="13"/>
      <c r="Q311" s="13"/>
      <c r="R311" s="14"/>
      <c r="S311" s="13"/>
      <c r="T311" s="13"/>
      <c r="U311" s="13"/>
      <c r="V311" s="13"/>
      <c r="W311" s="13"/>
      <c r="X311" s="13"/>
      <c r="Y311" s="13"/>
      <c r="Z311" s="13"/>
    </row>
    <row r="312" spans="1:26">
      <c r="A312" s="195">
        <v>108</v>
      </c>
      <c r="B312" s="106">
        <v>43090</v>
      </c>
      <c r="C312" s="106"/>
      <c r="D312" s="154" t="s">
        <v>420</v>
      </c>
      <c r="E312" s="108" t="s">
        <v>580</v>
      </c>
      <c r="F312" s="109">
        <v>715</v>
      </c>
      <c r="G312" s="109"/>
      <c r="H312" s="110">
        <v>500</v>
      </c>
      <c r="I312" s="128">
        <v>872</v>
      </c>
      <c r="J312" s="134" t="s">
        <v>701</v>
      </c>
      <c r="K312" s="130">
        <f>H312-F312</f>
        <v>-215</v>
      </c>
      <c r="L312" s="131">
        <f>K312/F312</f>
        <v>-0.30069930069930068</v>
      </c>
      <c r="M312" s="132" t="s">
        <v>620</v>
      </c>
      <c r="N312" s="133">
        <v>43670</v>
      </c>
      <c r="O312" s="54"/>
      <c r="P312" s="13"/>
      <c r="Q312" s="13"/>
      <c r="R312" s="14"/>
      <c r="S312" s="13"/>
      <c r="T312" s="13"/>
      <c r="U312" s="13"/>
      <c r="V312" s="13"/>
      <c r="W312" s="13"/>
      <c r="X312" s="13"/>
      <c r="Y312" s="13"/>
      <c r="Z312" s="13"/>
    </row>
    <row r="313" spans="1:26">
      <c r="A313" s="194">
        <v>109</v>
      </c>
      <c r="B313" s="102">
        <v>43098</v>
      </c>
      <c r="C313" s="102"/>
      <c r="D313" s="103" t="s">
        <v>692</v>
      </c>
      <c r="E313" s="104" t="s">
        <v>580</v>
      </c>
      <c r="F313" s="105">
        <v>435</v>
      </c>
      <c r="G313" s="104"/>
      <c r="H313" s="104">
        <v>542.5</v>
      </c>
      <c r="I313" s="122">
        <v>539</v>
      </c>
      <c r="J313" s="137" t="s">
        <v>639</v>
      </c>
      <c r="K313" s="124">
        <v>107.5</v>
      </c>
      <c r="L313" s="125">
        <v>0.247126436781609</v>
      </c>
      <c r="M313" s="126" t="s">
        <v>556</v>
      </c>
      <c r="N313" s="127">
        <v>43206</v>
      </c>
      <c r="O313" s="54"/>
      <c r="P313" s="13"/>
      <c r="Q313" s="13"/>
      <c r="R313" s="14"/>
      <c r="S313" s="13"/>
      <c r="T313" s="13"/>
      <c r="U313" s="13"/>
      <c r="V313" s="13"/>
      <c r="W313" s="13"/>
      <c r="X313" s="13"/>
      <c r="Y313" s="13"/>
      <c r="Z313" s="13"/>
    </row>
    <row r="314" spans="1:26">
      <c r="A314" s="194">
        <v>110</v>
      </c>
      <c r="B314" s="102">
        <v>43098</v>
      </c>
      <c r="C314" s="102"/>
      <c r="D314" s="103" t="s">
        <v>530</v>
      </c>
      <c r="E314" s="104" t="s">
        <v>580</v>
      </c>
      <c r="F314" s="105">
        <v>885</v>
      </c>
      <c r="G314" s="104"/>
      <c r="H314" s="104">
        <v>1090</v>
      </c>
      <c r="I314" s="122">
        <v>1084</v>
      </c>
      <c r="J314" s="137" t="s">
        <v>639</v>
      </c>
      <c r="K314" s="124">
        <v>205</v>
      </c>
      <c r="L314" s="125">
        <v>0.23163841807909599</v>
      </c>
      <c r="M314" s="126" t="s">
        <v>556</v>
      </c>
      <c r="N314" s="127">
        <v>43213</v>
      </c>
      <c r="O314" s="54"/>
      <c r="P314" s="13"/>
      <c r="Q314" s="13"/>
      <c r="R314" s="14"/>
      <c r="S314" s="13"/>
      <c r="T314" s="13"/>
      <c r="U314" s="13"/>
      <c r="V314" s="13"/>
      <c r="W314" s="13"/>
      <c r="X314" s="13"/>
      <c r="Y314" s="13"/>
      <c r="Z314" s="13"/>
    </row>
    <row r="315" spans="1:26">
      <c r="A315" s="342">
        <v>111</v>
      </c>
      <c r="B315" s="328">
        <v>43192</v>
      </c>
      <c r="C315" s="328"/>
      <c r="D315" s="112" t="s">
        <v>709</v>
      </c>
      <c r="E315" s="330" t="s">
        <v>580</v>
      </c>
      <c r="F315" s="332">
        <v>478.5</v>
      </c>
      <c r="G315" s="330"/>
      <c r="H315" s="330">
        <v>442</v>
      </c>
      <c r="I315" s="334">
        <v>613</v>
      </c>
      <c r="J315" s="359" t="s">
        <v>797</v>
      </c>
      <c r="K315" s="130">
        <f>H315-F315</f>
        <v>-36.5</v>
      </c>
      <c r="L315" s="131">
        <f>K315/F315</f>
        <v>-7.6280041797283177E-2</v>
      </c>
      <c r="M315" s="132" t="s">
        <v>620</v>
      </c>
      <c r="N315" s="133">
        <v>43762</v>
      </c>
      <c r="O315" s="54"/>
      <c r="P315" s="13"/>
      <c r="Q315" s="13"/>
      <c r="R315" s="14"/>
      <c r="S315" s="13"/>
      <c r="T315" s="13"/>
      <c r="U315" s="13"/>
      <c r="V315" s="13"/>
      <c r="W315" s="13"/>
      <c r="X315" s="13"/>
      <c r="Y315" s="13"/>
      <c r="Z315" s="13"/>
    </row>
    <row r="316" spans="1:26">
      <c r="A316" s="195">
        <v>112</v>
      </c>
      <c r="B316" s="106">
        <v>43194</v>
      </c>
      <c r="C316" s="106"/>
      <c r="D316" s="349" t="s">
        <v>779</v>
      </c>
      <c r="E316" s="108" t="s">
        <v>580</v>
      </c>
      <c r="F316" s="109">
        <f>141.5-7.3</f>
        <v>134.19999999999999</v>
      </c>
      <c r="G316" s="109"/>
      <c r="H316" s="110">
        <v>77</v>
      </c>
      <c r="I316" s="128">
        <v>180</v>
      </c>
      <c r="J316" s="359" t="s">
        <v>796</v>
      </c>
      <c r="K316" s="130">
        <f>H316-F316</f>
        <v>-57.199999999999989</v>
      </c>
      <c r="L316" s="131">
        <f>K316/F316</f>
        <v>-0.42622950819672129</v>
      </c>
      <c r="M316" s="132" t="s">
        <v>620</v>
      </c>
      <c r="N316" s="133">
        <v>43522</v>
      </c>
      <c r="O316" s="54"/>
      <c r="P316" s="13"/>
      <c r="Q316" s="13"/>
      <c r="R316" s="14"/>
      <c r="S316" s="13"/>
      <c r="T316" s="13"/>
      <c r="U316" s="13"/>
      <c r="V316" s="13"/>
      <c r="W316" s="13"/>
      <c r="X316" s="13"/>
      <c r="Y316" s="13"/>
      <c r="Z316" s="13"/>
    </row>
    <row r="317" spans="1:26">
      <c r="A317" s="195">
        <v>113</v>
      </c>
      <c r="B317" s="106">
        <v>43209</v>
      </c>
      <c r="C317" s="106"/>
      <c r="D317" s="107" t="s">
        <v>702</v>
      </c>
      <c r="E317" s="108" t="s">
        <v>580</v>
      </c>
      <c r="F317" s="109">
        <v>430</v>
      </c>
      <c r="G317" s="109"/>
      <c r="H317" s="110">
        <v>220</v>
      </c>
      <c r="I317" s="128">
        <v>537</v>
      </c>
      <c r="J317" s="134" t="s">
        <v>703</v>
      </c>
      <c r="K317" s="130">
        <f>H317-F317</f>
        <v>-210</v>
      </c>
      <c r="L317" s="131">
        <f>K317/F317</f>
        <v>-0.48837209302325579</v>
      </c>
      <c r="M317" s="132" t="s">
        <v>620</v>
      </c>
      <c r="N317" s="133">
        <v>43252</v>
      </c>
      <c r="O317" s="54"/>
      <c r="P317" s="13"/>
      <c r="Q317" s="13"/>
      <c r="R317" s="14"/>
      <c r="S317" s="13"/>
      <c r="T317" s="13"/>
      <c r="U317" s="13"/>
      <c r="V317" s="13"/>
      <c r="W317" s="13"/>
      <c r="X317" s="13"/>
      <c r="Y317" s="13"/>
      <c r="Z317" s="13"/>
    </row>
    <row r="318" spans="1:26">
      <c r="A318" s="343">
        <v>114</v>
      </c>
      <c r="B318" s="155">
        <v>43220</v>
      </c>
      <c r="C318" s="155"/>
      <c r="D318" s="156" t="s">
        <v>380</v>
      </c>
      <c r="E318" s="157" t="s">
        <v>580</v>
      </c>
      <c r="F318" s="159">
        <v>153.5</v>
      </c>
      <c r="G318" s="159"/>
      <c r="H318" s="159">
        <v>196</v>
      </c>
      <c r="I318" s="159">
        <v>196</v>
      </c>
      <c r="J318" s="336" t="s">
        <v>813</v>
      </c>
      <c r="K318" s="179">
        <f>H318-F318</f>
        <v>42.5</v>
      </c>
      <c r="L318" s="180">
        <f>K318/F318</f>
        <v>0.27687296416938112</v>
      </c>
      <c r="M318" s="158" t="s">
        <v>556</v>
      </c>
      <c r="N318" s="181">
        <v>43605</v>
      </c>
      <c r="O318" s="54"/>
      <c r="P318" s="13"/>
      <c r="Q318" s="13"/>
      <c r="R318" s="14"/>
      <c r="S318" s="13"/>
      <c r="T318" s="13"/>
      <c r="U318" s="13"/>
      <c r="V318" s="13"/>
      <c r="W318" s="13"/>
      <c r="X318" s="13"/>
      <c r="Y318" s="13"/>
      <c r="Z318" s="13"/>
    </row>
    <row r="319" spans="1:26">
      <c r="A319" s="195">
        <v>115</v>
      </c>
      <c r="B319" s="106">
        <v>43306</v>
      </c>
      <c r="C319" s="106"/>
      <c r="D319" s="107" t="s">
        <v>725</v>
      </c>
      <c r="E319" s="108" t="s">
        <v>580</v>
      </c>
      <c r="F319" s="109">
        <v>27.5</v>
      </c>
      <c r="G319" s="109"/>
      <c r="H319" s="110">
        <v>13.1</v>
      </c>
      <c r="I319" s="128">
        <v>60</v>
      </c>
      <c r="J319" s="134" t="s">
        <v>729</v>
      </c>
      <c r="K319" s="130">
        <v>-14.4</v>
      </c>
      <c r="L319" s="131">
        <v>-0.52363636363636401</v>
      </c>
      <c r="M319" s="132" t="s">
        <v>620</v>
      </c>
      <c r="N319" s="133">
        <v>43138</v>
      </c>
      <c r="O319" s="54"/>
      <c r="P319" s="13"/>
      <c r="Q319" s="13"/>
      <c r="R319" s="14"/>
      <c r="S319" s="13"/>
      <c r="T319" s="13"/>
      <c r="U319" s="13"/>
      <c r="V319" s="13"/>
      <c r="W319" s="13"/>
      <c r="X319" s="13"/>
      <c r="Y319" s="13"/>
      <c r="Z319" s="13"/>
    </row>
    <row r="320" spans="1:26">
      <c r="A320" s="342">
        <v>116</v>
      </c>
      <c r="B320" s="328">
        <v>43318</v>
      </c>
      <c r="C320" s="328"/>
      <c r="D320" s="112" t="s">
        <v>704</v>
      </c>
      <c r="E320" s="330" t="s">
        <v>580</v>
      </c>
      <c r="F320" s="330">
        <v>148.5</v>
      </c>
      <c r="G320" s="330"/>
      <c r="H320" s="330">
        <v>102</v>
      </c>
      <c r="I320" s="334">
        <v>182</v>
      </c>
      <c r="J320" s="134" t="s">
        <v>812</v>
      </c>
      <c r="K320" s="130">
        <f>H320-F320</f>
        <v>-46.5</v>
      </c>
      <c r="L320" s="131">
        <f>K320/F320</f>
        <v>-0.31313131313131315</v>
      </c>
      <c r="M320" s="132" t="s">
        <v>620</v>
      </c>
      <c r="N320" s="133">
        <v>43661</v>
      </c>
      <c r="O320" s="54"/>
      <c r="P320" s="13"/>
      <c r="Q320" s="13"/>
      <c r="R320" s="14"/>
      <c r="S320" s="13"/>
      <c r="T320" s="13"/>
      <c r="U320" s="13"/>
      <c r="V320" s="13"/>
      <c r="W320" s="13"/>
      <c r="X320" s="13"/>
      <c r="Y320" s="13"/>
      <c r="Z320" s="13"/>
    </row>
    <row r="321" spans="1:26">
      <c r="A321" s="194">
        <v>117</v>
      </c>
      <c r="B321" s="102">
        <v>43335</v>
      </c>
      <c r="C321" s="102"/>
      <c r="D321" s="103" t="s">
        <v>730</v>
      </c>
      <c r="E321" s="104" t="s">
        <v>580</v>
      </c>
      <c r="F321" s="152">
        <v>285</v>
      </c>
      <c r="G321" s="104"/>
      <c r="H321" s="104">
        <v>355</v>
      </c>
      <c r="I321" s="122">
        <v>364</v>
      </c>
      <c r="J321" s="137" t="s">
        <v>731</v>
      </c>
      <c r="K321" s="124">
        <v>70</v>
      </c>
      <c r="L321" s="125">
        <v>0.24561403508771901</v>
      </c>
      <c r="M321" s="126" t="s">
        <v>556</v>
      </c>
      <c r="N321" s="127">
        <v>43455</v>
      </c>
      <c r="O321" s="54"/>
      <c r="P321" s="13"/>
      <c r="Q321" s="13"/>
      <c r="R321" s="14"/>
      <c r="S321" s="13"/>
      <c r="T321" s="13"/>
      <c r="U321" s="13"/>
      <c r="V321" s="13"/>
      <c r="W321" s="13"/>
      <c r="X321" s="13"/>
      <c r="Y321" s="13"/>
      <c r="Z321" s="13"/>
    </row>
    <row r="322" spans="1:26">
      <c r="A322" s="194">
        <v>118</v>
      </c>
      <c r="B322" s="102">
        <v>43341</v>
      </c>
      <c r="C322" s="102"/>
      <c r="D322" s="103" t="s">
        <v>370</v>
      </c>
      <c r="E322" s="104" t="s">
        <v>580</v>
      </c>
      <c r="F322" s="152">
        <v>525</v>
      </c>
      <c r="G322" s="104"/>
      <c r="H322" s="104">
        <v>585</v>
      </c>
      <c r="I322" s="122">
        <v>635</v>
      </c>
      <c r="J322" s="137" t="s">
        <v>705</v>
      </c>
      <c r="K322" s="124">
        <f t="shared" ref="K322:K334" si="179">H322-F322</f>
        <v>60</v>
      </c>
      <c r="L322" s="125">
        <f t="shared" ref="L322:L334" si="180">K322/F322</f>
        <v>0.11428571428571428</v>
      </c>
      <c r="M322" s="126" t="s">
        <v>556</v>
      </c>
      <c r="N322" s="127">
        <v>43662</v>
      </c>
      <c r="O322" s="54"/>
      <c r="P322" s="13"/>
      <c r="Q322" s="13"/>
      <c r="R322" s="14"/>
      <c r="S322" s="13"/>
      <c r="T322" s="13"/>
      <c r="U322" s="13"/>
      <c r="V322" s="13"/>
      <c r="W322" s="13"/>
      <c r="X322" s="13"/>
      <c r="Y322" s="13"/>
      <c r="Z322" s="13"/>
    </row>
    <row r="323" spans="1:26">
      <c r="A323" s="194">
        <v>119</v>
      </c>
      <c r="B323" s="102">
        <v>43395</v>
      </c>
      <c r="C323" s="102"/>
      <c r="D323" s="103" t="s">
        <v>357</v>
      </c>
      <c r="E323" s="104" t="s">
        <v>580</v>
      </c>
      <c r="F323" s="152">
        <v>475</v>
      </c>
      <c r="G323" s="104"/>
      <c r="H323" s="104">
        <v>574</v>
      </c>
      <c r="I323" s="122">
        <v>570</v>
      </c>
      <c r="J323" s="137" t="s">
        <v>639</v>
      </c>
      <c r="K323" s="124">
        <f t="shared" si="179"/>
        <v>99</v>
      </c>
      <c r="L323" s="125">
        <f t="shared" si="180"/>
        <v>0.20842105263157895</v>
      </c>
      <c r="M323" s="126" t="s">
        <v>556</v>
      </c>
      <c r="N323" s="127">
        <v>43403</v>
      </c>
      <c r="O323" s="54"/>
      <c r="P323" s="13"/>
      <c r="Q323" s="13"/>
      <c r="R323" s="14"/>
      <c r="S323" s="13"/>
      <c r="T323" s="13"/>
      <c r="U323" s="13"/>
      <c r="V323" s="13"/>
      <c r="W323" s="13"/>
      <c r="X323" s="13"/>
      <c r="Y323" s="13"/>
      <c r="Z323" s="13"/>
    </row>
    <row r="324" spans="1:26">
      <c r="A324" s="196">
        <v>120</v>
      </c>
      <c r="B324" s="150">
        <v>43397</v>
      </c>
      <c r="C324" s="150"/>
      <c r="D324" s="376" t="s">
        <v>377</v>
      </c>
      <c r="E324" s="152" t="s">
        <v>580</v>
      </c>
      <c r="F324" s="152">
        <v>707.5</v>
      </c>
      <c r="G324" s="152"/>
      <c r="H324" s="152">
        <v>872</v>
      </c>
      <c r="I324" s="174">
        <v>872</v>
      </c>
      <c r="J324" s="175" t="s">
        <v>639</v>
      </c>
      <c r="K324" s="124">
        <f t="shared" si="179"/>
        <v>164.5</v>
      </c>
      <c r="L324" s="176">
        <f t="shared" si="180"/>
        <v>0.23250883392226149</v>
      </c>
      <c r="M324" s="177" t="s">
        <v>556</v>
      </c>
      <c r="N324" s="178">
        <v>43482</v>
      </c>
      <c r="O324" s="54"/>
      <c r="P324" s="13"/>
      <c r="Q324" s="13"/>
      <c r="R324" s="14"/>
      <c r="S324" s="13"/>
      <c r="T324" s="13"/>
      <c r="U324" s="13"/>
      <c r="V324" s="13"/>
      <c r="W324" s="13"/>
      <c r="X324" s="13"/>
      <c r="Y324" s="13"/>
      <c r="Z324" s="13"/>
    </row>
    <row r="325" spans="1:26">
      <c r="A325" s="196">
        <v>121</v>
      </c>
      <c r="B325" s="150">
        <v>43398</v>
      </c>
      <c r="C325" s="150"/>
      <c r="D325" s="376" t="s">
        <v>339</v>
      </c>
      <c r="E325" s="152" t="s">
        <v>580</v>
      </c>
      <c r="F325" s="152">
        <v>162</v>
      </c>
      <c r="G325" s="152"/>
      <c r="H325" s="152">
        <v>204</v>
      </c>
      <c r="I325" s="174">
        <v>209</v>
      </c>
      <c r="J325" s="175" t="s">
        <v>811</v>
      </c>
      <c r="K325" s="124">
        <f t="shared" si="179"/>
        <v>42</v>
      </c>
      <c r="L325" s="176">
        <f t="shared" si="180"/>
        <v>0.25925925925925924</v>
      </c>
      <c r="M325" s="177" t="s">
        <v>556</v>
      </c>
      <c r="N325" s="178">
        <v>43539</v>
      </c>
      <c r="O325" s="54"/>
      <c r="P325" s="13"/>
      <c r="Q325" s="13"/>
      <c r="R325" s="14"/>
      <c r="S325" s="13"/>
      <c r="T325" s="13"/>
      <c r="U325" s="13"/>
      <c r="V325" s="13"/>
      <c r="W325" s="13"/>
      <c r="X325" s="13"/>
      <c r="Y325" s="13"/>
      <c r="Z325" s="13"/>
    </row>
    <row r="326" spans="1:26">
      <c r="A326" s="197">
        <v>122</v>
      </c>
      <c r="B326" s="198">
        <v>43399</v>
      </c>
      <c r="C326" s="198"/>
      <c r="D326" s="151" t="s">
        <v>465</v>
      </c>
      <c r="E326" s="199" t="s">
        <v>580</v>
      </c>
      <c r="F326" s="199">
        <v>240</v>
      </c>
      <c r="G326" s="199"/>
      <c r="H326" s="199">
        <v>297</v>
      </c>
      <c r="I326" s="219">
        <v>297</v>
      </c>
      <c r="J326" s="175" t="s">
        <v>639</v>
      </c>
      <c r="K326" s="220">
        <f t="shared" si="179"/>
        <v>57</v>
      </c>
      <c r="L326" s="221">
        <f t="shared" si="180"/>
        <v>0.23749999999999999</v>
      </c>
      <c r="M326" s="222" t="s">
        <v>556</v>
      </c>
      <c r="N326" s="223">
        <v>43417</v>
      </c>
      <c r="O326" s="54"/>
      <c r="P326" s="13"/>
      <c r="Q326" s="13"/>
      <c r="R326" s="14"/>
      <c r="S326" s="13"/>
      <c r="T326" s="13"/>
      <c r="U326" s="13"/>
      <c r="V326" s="13"/>
      <c r="W326" s="13"/>
      <c r="X326" s="13"/>
      <c r="Y326" s="13"/>
      <c r="Z326" s="13"/>
    </row>
    <row r="327" spans="1:26">
      <c r="A327" s="194">
        <v>123</v>
      </c>
      <c r="B327" s="102">
        <v>43439</v>
      </c>
      <c r="C327" s="102"/>
      <c r="D327" s="144" t="s">
        <v>706</v>
      </c>
      <c r="E327" s="104" t="s">
        <v>580</v>
      </c>
      <c r="F327" s="104">
        <v>202.5</v>
      </c>
      <c r="G327" s="104"/>
      <c r="H327" s="104">
        <v>255</v>
      </c>
      <c r="I327" s="122">
        <v>252</v>
      </c>
      <c r="J327" s="137" t="s">
        <v>639</v>
      </c>
      <c r="K327" s="124">
        <f t="shared" si="179"/>
        <v>52.5</v>
      </c>
      <c r="L327" s="125">
        <f t="shared" si="180"/>
        <v>0.25925925925925924</v>
      </c>
      <c r="M327" s="126" t="s">
        <v>556</v>
      </c>
      <c r="N327" s="127">
        <v>43542</v>
      </c>
      <c r="O327" s="54"/>
      <c r="P327" s="13"/>
      <c r="Q327" s="13"/>
      <c r="R327" s="90" t="s">
        <v>708</v>
      </c>
      <c r="S327" s="13"/>
      <c r="T327" s="13"/>
      <c r="U327" s="13"/>
      <c r="V327" s="13"/>
      <c r="W327" s="13"/>
      <c r="X327" s="13"/>
      <c r="Y327" s="13"/>
      <c r="Z327" s="13"/>
    </row>
    <row r="328" spans="1:26">
      <c r="A328" s="197">
        <v>124</v>
      </c>
      <c r="B328" s="198">
        <v>43465</v>
      </c>
      <c r="C328" s="102"/>
      <c r="D328" s="376" t="s">
        <v>402</v>
      </c>
      <c r="E328" s="199" t="s">
        <v>580</v>
      </c>
      <c r="F328" s="199">
        <v>710</v>
      </c>
      <c r="G328" s="199"/>
      <c r="H328" s="199">
        <v>866</v>
      </c>
      <c r="I328" s="219">
        <v>866</v>
      </c>
      <c r="J328" s="175" t="s">
        <v>639</v>
      </c>
      <c r="K328" s="124">
        <f t="shared" si="179"/>
        <v>156</v>
      </c>
      <c r="L328" s="125">
        <f t="shared" si="180"/>
        <v>0.21971830985915494</v>
      </c>
      <c r="M328" s="126" t="s">
        <v>556</v>
      </c>
      <c r="N328" s="338">
        <v>43553</v>
      </c>
      <c r="O328" s="54"/>
      <c r="P328" s="13"/>
      <c r="Q328" s="13"/>
      <c r="R328" s="14" t="s">
        <v>708</v>
      </c>
      <c r="S328" s="13"/>
      <c r="T328" s="13"/>
      <c r="U328" s="13"/>
      <c r="V328" s="13"/>
      <c r="W328" s="13"/>
      <c r="X328" s="13"/>
      <c r="Y328" s="13"/>
      <c r="Z328" s="13"/>
    </row>
    <row r="329" spans="1:26">
      <c r="A329" s="197">
        <v>125</v>
      </c>
      <c r="B329" s="198">
        <v>43522</v>
      </c>
      <c r="C329" s="198"/>
      <c r="D329" s="376" t="s">
        <v>139</v>
      </c>
      <c r="E329" s="199" t="s">
        <v>580</v>
      </c>
      <c r="F329" s="199">
        <v>337.25</v>
      </c>
      <c r="G329" s="199"/>
      <c r="H329" s="199">
        <v>398.5</v>
      </c>
      <c r="I329" s="219">
        <v>411</v>
      </c>
      <c r="J329" s="137" t="s">
        <v>810</v>
      </c>
      <c r="K329" s="124">
        <f t="shared" si="179"/>
        <v>61.25</v>
      </c>
      <c r="L329" s="125">
        <f t="shared" si="180"/>
        <v>0.1816160118606375</v>
      </c>
      <c r="M329" s="126" t="s">
        <v>556</v>
      </c>
      <c r="N329" s="338">
        <v>43760</v>
      </c>
      <c r="O329" s="54"/>
      <c r="P329" s="13"/>
      <c r="Q329" s="13"/>
      <c r="R329" s="90" t="s">
        <v>708</v>
      </c>
      <c r="S329" s="13"/>
      <c r="T329" s="13"/>
      <c r="U329" s="13"/>
      <c r="V329" s="13"/>
      <c r="W329" s="13"/>
      <c r="X329" s="13"/>
      <c r="Y329" s="13"/>
      <c r="Z329" s="13"/>
    </row>
    <row r="330" spans="1:26">
      <c r="A330" s="344">
        <v>126</v>
      </c>
      <c r="B330" s="160">
        <v>43559</v>
      </c>
      <c r="C330" s="160"/>
      <c r="D330" s="161" t="s">
        <v>394</v>
      </c>
      <c r="E330" s="162" t="s">
        <v>580</v>
      </c>
      <c r="F330" s="162">
        <v>130</v>
      </c>
      <c r="G330" s="162"/>
      <c r="H330" s="162">
        <v>65</v>
      </c>
      <c r="I330" s="182">
        <v>158</v>
      </c>
      <c r="J330" s="134" t="s">
        <v>707</v>
      </c>
      <c r="K330" s="130">
        <f t="shared" si="179"/>
        <v>-65</v>
      </c>
      <c r="L330" s="131">
        <f t="shared" si="180"/>
        <v>-0.5</v>
      </c>
      <c r="M330" s="132" t="s">
        <v>620</v>
      </c>
      <c r="N330" s="133">
        <v>43726</v>
      </c>
      <c r="O330" s="54"/>
      <c r="P330" s="13"/>
      <c r="Q330" s="13"/>
      <c r="R330" s="14" t="s">
        <v>710</v>
      </c>
      <c r="S330" s="13"/>
      <c r="T330" s="13"/>
      <c r="U330" s="13"/>
      <c r="V330" s="13"/>
      <c r="W330" s="13"/>
      <c r="X330" s="13"/>
      <c r="Y330" s="13"/>
      <c r="Z330" s="13"/>
    </row>
    <row r="331" spans="1:26">
      <c r="A331" s="345">
        <v>127</v>
      </c>
      <c r="B331" s="183">
        <v>43017</v>
      </c>
      <c r="C331" s="183"/>
      <c r="D331" s="184" t="s">
        <v>166</v>
      </c>
      <c r="E331" s="185" t="s">
        <v>580</v>
      </c>
      <c r="F331" s="186">
        <v>141.5</v>
      </c>
      <c r="G331" s="187"/>
      <c r="H331" s="187">
        <v>183.5</v>
      </c>
      <c r="I331" s="187">
        <v>210</v>
      </c>
      <c r="J331" s="208" t="s">
        <v>801</v>
      </c>
      <c r="K331" s="209">
        <f t="shared" si="179"/>
        <v>42</v>
      </c>
      <c r="L331" s="210">
        <f t="shared" si="180"/>
        <v>0.29681978798586572</v>
      </c>
      <c r="M331" s="186" t="s">
        <v>556</v>
      </c>
      <c r="N331" s="211">
        <v>43042</v>
      </c>
      <c r="O331" s="54"/>
      <c r="P331" s="13"/>
      <c r="Q331" s="13"/>
      <c r="R331" s="90" t="s">
        <v>710</v>
      </c>
      <c r="S331" s="13"/>
      <c r="T331" s="13"/>
      <c r="U331" s="13"/>
      <c r="V331" s="13"/>
      <c r="W331" s="13"/>
      <c r="X331" s="13"/>
      <c r="Y331" s="13"/>
      <c r="Z331" s="13"/>
    </row>
    <row r="332" spans="1:26">
      <c r="A332" s="344">
        <v>128</v>
      </c>
      <c r="B332" s="160">
        <v>43074</v>
      </c>
      <c r="C332" s="160"/>
      <c r="D332" s="161" t="s">
        <v>295</v>
      </c>
      <c r="E332" s="162" t="s">
        <v>580</v>
      </c>
      <c r="F332" s="163">
        <v>172</v>
      </c>
      <c r="G332" s="162"/>
      <c r="H332" s="162">
        <v>155.25</v>
      </c>
      <c r="I332" s="182">
        <v>230</v>
      </c>
      <c r="J332" s="359" t="s">
        <v>794</v>
      </c>
      <c r="K332" s="130">
        <f t="shared" ref="K332" si="181">H332-F332</f>
        <v>-16.75</v>
      </c>
      <c r="L332" s="131">
        <f t="shared" ref="L332" si="182">K332/F332</f>
        <v>-9.7383720930232565E-2</v>
      </c>
      <c r="M332" s="132" t="s">
        <v>620</v>
      </c>
      <c r="N332" s="133">
        <v>43787</v>
      </c>
      <c r="O332" s="54"/>
      <c r="P332" s="13"/>
      <c r="Q332" s="13"/>
      <c r="R332" s="14" t="s">
        <v>710</v>
      </c>
      <c r="S332" s="13"/>
      <c r="T332" s="13"/>
      <c r="U332" s="13"/>
      <c r="V332" s="13"/>
      <c r="W332" s="13"/>
      <c r="X332" s="13"/>
      <c r="Y332" s="13"/>
      <c r="Z332" s="13"/>
    </row>
    <row r="333" spans="1:26">
      <c r="A333" s="345">
        <v>129</v>
      </c>
      <c r="B333" s="183">
        <v>43398</v>
      </c>
      <c r="C333" s="183"/>
      <c r="D333" s="184" t="s">
        <v>103</v>
      </c>
      <c r="E333" s="185" t="s">
        <v>580</v>
      </c>
      <c r="F333" s="187">
        <v>698.5</v>
      </c>
      <c r="G333" s="187"/>
      <c r="H333" s="187">
        <v>850</v>
      </c>
      <c r="I333" s="187">
        <v>890</v>
      </c>
      <c r="J333" s="212" t="s">
        <v>807</v>
      </c>
      <c r="K333" s="209">
        <f t="shared" si="179"/>
        <v>151.5</v>
      </c>
      <c r="L333" s="210">
        <f t="shared" si="180"/>
        <v>0.21689334287759485</v>
      </c>
      <c r="M333" s="186" t="s">
        <v>556</v>
      </c>
      <c r="N333" s="211">
        <v>43453</v>
      </c>
      <c r="O333" s="54"/>
      <c r="P333" s="13"/>
      <c r="Q333" s="13"/>
      <c r="R333" s="14" t="s">
        <v>708</v>
      </c>
      <c r="S333" s="13"/>
      <c r="T333" s="13"/>
      <c r="U333" s="13"/>
      <c r="V333" s="13"/>
      <c r="W333" s="13"/>
      <c r="X333" s="13"/>
      <c r="Y333" s="13"/>
      <c r="Z333" s="13"/>
    </row>
    <row r="334" spans="1:26">
      <c r="A334" s="197">
        <v>130</v>
      </c>
      <c r="B334" s="155">
        <v>42877</v>
      </c>
      <c r="C334" s="155"/>
      <c r="D334" s="156" t="s">
        <v>369</v>
      </c>
      <c r="E334" s="157" t="s">
        <v>580</v>
      </c>
      <c r="F334" s="158">
        <v>127.6</v>
      </c>
      <c r="G334" s="159"/>
      <c r="H334" s="159">
        <v>138</v>
      </c>
      <c r="I334" s="159">
        <v>190</v>
      </c>
      <c r="J334" s="360" t="s">
        <v>798</v>
      </c>
      <c r="K334" s="179">
        <f t="shared" si="179"/>
        <v>10.400000000000006</v>
      </c>
      <c r="L334" s="180">
        <f t="shared" si="180"/>
        <v>8.1504702194357417E-2</v>
      </c>
      <c r="M334" s="158" t="s">
        <v>556</v>
      </c>
      <c r="N334" s="181">
        <v>43774</v>
      </c>
      <c r="O334" s="54"/>
      <c r="P334" s="13"/>
      <c r="Q334" s="13"/>
      <c r="R334" s="90" t="s">
        <v>710</v>
      </c>
      <c r="S334" s="13"/>
      <c r="T334" s="13"/>
      <c r="U334" s="13"/>
      <c r="V334" s="13"/>
      <c r="W334" s="13"/>
      <c r="X334" s="13"/>
      <c r="Y334" s="13"/>
      <c r="Z334" s="13"/>
    </row>
    <row r="335" spans="1:26">
      <c r="A335" s="197">
        <v>131</v>
      </c>
      <c r="B335" s="155">
        <v>43158</v>
      </c>
      <c r="C335" s="155"/>
      <c r="D335" s="156" t="s">
        <v>711</v>
      </c>
      <c r="E335" s="157" t="s">
        <v>580</v>
      </c>
      <c r="F335" s="158">
        <v>317</v>
      </c>
      <c r="G335" s="159"/>
      <c r="H335" s="159">
        <v>382.5</v>
      </c>
      <c r="I335" s="159">
        <v>398</v>
      </c>
      <c r="J335" s="360" t="s">
        <v>842</v>
      </c>
      <c r="K335" s="179">
        <f t="shared" ref="K335" si="183">H335-F335</f>
        <v>65.5</v>
      </c>
      <c r="L335" s="180">
        <f t="shared" ref="L335" si="184">K335/F335</f>
        <v>0.20662460567823343</v>
      </c>
      <c r="M335" s="158" t="s">
        <v>556</v>
      </c>
      <c r="N335" s="181">
        <v>44238</v>
      </c>
      <c r="O335" s="54"/>
      <c r="P335" s="13"/>
      <c r="Q335" s="13"/>
      <c r="R335" s="322" t="s">
        <v>710</v>
      </c>
      <c r="S335" s="13"/>
      <c r="T335" s="13"/>
      <c r="U335" s="13"/>
      <c r="V335" s="13"/>
      <c r="W335" s="13"/>
      <c r="X335" s="13"/>
      <c r="Y335" s="13"/>
      <c r="Z335" s="13"/>
    </row>
    <row r="336" spans="1:26">
      <c r="A336" s="344">
        <v>132</v>
      </c>
      <c r="B336" s="160">
        <v>43164</v>
      </c>
      <c r="C336" s="160"/>
      <c r="D336" s="161" t="s">
        <v>133</v>
      </c>
      <c r="E336" s="162" t="s">
        <v>580</v>
      </c>
      <c r="F336" s="163">
        <f>510-14.4</f>
        <v>495.6</v>
      </c>
      <c r="G336" s="162"/>
      <c r="H336" s="162">
        <v>350</v>
      </c>
      <c r="I336" s="182">
        <v>672</v>
      </c>
      <c r="J336" s="359" t="s">
        <v>803</v>
      </c>
      <c r="K336" s="130">
        <f t="shared" ref="K336" si="185">H336-F336</f>
        <v>-145.60000000000002</v>
      </c>
      <c r="L336" s="131">
        <f t="shared" ref="L336" si="186">K336/F336</f>
        <v>-0.29378531073446329</v>
      </c>
      <c r="M336" s="132" t="s">
        <v>620</v>
      </c>
      <c r="N336" s="133">
        <v>43887</v>
      </c>
      <c r="O336" s="54"/>
      <c r="P336" s="13"/>
      <c r="Q336" s="13"/>
      <c r="R336" s="14" t="s">
        <v>708</v>
      </c>
      <c r="S336" s="13"/>
      <c r="T336" s="13"/>
      <c r="U336" s="13"/>
      <c r="V336" s="13"/>
      <c r="W336" s="13"/>
      <c r="X336" s="13"/>
      <c r="Y336" s="13"/>
      <c r="Z336" s="13"/>
    </row>
    <row r="337" spans="1:26">
      <c r="A337" s="344">
        <v>133</v>
      </c>
      <c r="B337" s="160">
        <v>43237</v>
      </c>
      <c r="C337" s="160"/>
      <c r="D337" s="161" t="s">
        <v>459</v>
      </c>
      <c r="E337" s="162" t="s">
        <v>580</v>
      </c>
      <c r="F337" s="163">
        <v>230.3</v>
      </c>
      <c r="G337" s="162"/>
      <c r="H337" s="162">
        <v>102.5</v>
      </c>
      <c r="I337" s="182">
        <v>348</v>
      </c>
      <c r="J337" s="359" t="s">
        <v>805</v>
      </c>
      <c r="K337" s="130">
        <f t="shared" ref="K337:K338" si="187">H337-F337</f>
        <v>-127.80000000000001</v>
      </c>
      <c r="L337" s="131">
        <f t="shared" ref="L337:L338" si="188">K337/F337</f>
        <v>-0.55492835432045162</v>
      </c>
      <c r="M337" s="132" t="s">
        <v>620</v>
      </c>
      <c r="N337" s="133">
        <v>43896</v>
      </c>
      <c r="O337" s="54"/>
      <c r="P337" s="13"/>
      <c r="Q337" s="13"/>
      <c r="R337" s="324" t="s">
        <v>708</v>
      </c>
      <c r="S337" s="13"/>
      <c r="T337" s="13"/>
      <c r="U337" s="13"/>
      <c r="V337" s="13"/>
      <c r="W337" s="13"/>
      <c r="X337" s="13"/>
      <c r="Y337" s="13"/>
      <c r="Z337" s="13"/>
    </row>
    <row r="338" spans="1:26">
      <c r="A338" s="197">
        <v>134</v>
      </c>
      <c r="B338" s="155">
        <v>43258</v>
      </c>
      <c r="C338" s="155"/>
      <c r="D338" s="156" t="s">
        <v>426</v>
      </c>
      <c r="E338" s="157" t="s">
        <v>580</v>
      </c>
      <c r="F338" s="158">
        <f>342.5-5.1</f>
        <v>337.4</v>
      </c>
      <c r="G338" s="159"/>
      <c r="H338" s="159">
        <v>412.5</v>
      </c>
      <c r="I338" s="159">
        <v>439</v>
      </c>
      <c r="J338" s="360" t="s">
        <v>839</v>
      </c>
      <c r="K338" s="179">
        <f t="shared" si="187"/>
        <v>75.100000000000023</v>
      </c>
      <c r="L338" s="180">
        <f t="shared" si="188"/>
        <v>0.22258446947243635</v>
      </c>
      <c r="M338" s="158" t="s">
        <v>556</v>
      </c>
      <c r="N338" s="181">
        <v>44230</v>
      </c>
      <c r="O338" s="54"/>
      <c r="P338" s="13"/>
      <c r="Q338" s="13"/>
      <c r="R338" s="90" t="s">
        <v>710</v>
      </c>
      <c r="S338" s="13"/>
      <c r="T338" s="13"/>
      <c r="U338" s="13"/>
      <c r="V338" s="13"/>
      <c r="W338" s="13"/>
      <c r="X338" s="13"/>
      <c r="Y338" s="13"/>
      <c r="Z338" s="13"/>
    </row>
    <row r="339" spans="1:26">
      <c r="A339" s="205">
        <v>135</v>
      </c>
      <c r="B339" s="190">
        <v>43285</v>
      </c>
      <c r="C339" s="190"/>
      <c r="D339" s="193" t="s">
        <v>48</v>
      </c>
      <c r="E339" s="191" t="s">
        <v>580</v>
      </c>
      <c r="F339" s="189">
        <f>127.5-5.53</f>
        <v>121.97</v>
      </c>
      <c r="G339" s="191"/>
      <c r="H339" s="191"/>
      <c r="I339" s="213">
        <v>170</v>
      </c>
      <c r="J339" s="225" t="s">
        <v>558</v>
      </c>
      <c r="K339" s="215"/>
      <c r="L339" s="216"/>
      <c r="M339" s="214" t="s">
        <v>558</v>
      </c>
      <c r="N339" s="217"/>
      <c r="O339" s="54"/>
      <c r="P339" s="13"/>
      <c r="Q339" s="13"/>
      <c r="R339" s="14" t="s">
        <v>708</v>
      </c>
      <c r="S339" s="13"/>
      <c r="T339" s="13"/>
      <c r="U339" s="13"/>
      <c r="V339" s="13"/>
      <c r="W339" s="13"/>
      <c r="X339" s="13"/>
      <c r="Y339" s="13"/>
      <c r="Z339" s="13"/>
    </row>
    <row r="340" spans="1:26">
      <c r="A340" s="344">
        <v>136</v>
      </c>
      <c r="B340" s="160">
        <v>43294</v>
      </c>
      <c r="C340" s="160"/>
      <c r="D340" s="161" t="s">
        <v>239</v>
      </c>
      <c r="E340" s="162" t="s">
        <v>580</v>
      </c>
      <c r="F340" s="163">
        <v>46.5</v>
      </c>
      <c r="G340" s="162"/>
      <c r="H340" s="162">
        <v>17</v>
      </c>
      <c r="I340" s="182">
        <v>59</v>
      </c>
      <c r="J340" s="359" t="s">
        <v>802</v>
      </c>
      <c r="K340" s="130">
        <f t="shared" ref="K340" si="189">H340-F340</f>
        <v>-29.5</v>
      </c>
      <c r="L340" s="131">
        <f t="shared" ref="L340" si="190">K340/F340</f>
        <v>-0.63440860215053763</v>
      </c>
      <c r="M340" s="132" t="s">
        <v>620</v>
      </c>
      <c r="N340" s="133">
        <v>43887</v>
      </c>
      <c r="O340" s="54"/>
      <c r="P340" s="13"/>
      <c r="Q340" s="13"/>
      <c r="R340" s="14" t="s">
        <v>708</v>
      </c>
      <c r="S340" s="13"/>
      <c r="T340" s="13"/>
      <c r="U340" s="13"/>
      <c r="V340" s="13"/>
      <c r="W340" s="13"/>
      <c r="X340" s="13"/>
      <c r="Y340" s="13"/>
      <c r="Z340" s="13"/>
    </row>
    <row r="341" spans="1:26">
      <c r="A341" s="346">
        <v>137</v>
      </c>
      <c r="B341" s="188">
        <v>43396</v>
      </c>
      <c r="C341" s="188"/>
      <c r="D341" s="193" t="s">
        <v>404</v>
      </c>
      <c r="E341" s="191" t="s">
        <v>580</v>
      </c>
      <c r="F341" s="192">
        <v>156.5</v>
      </c>
      <c r="G341" s="191"/>
      <c r="H341" s="191"/>
      <c r="I341" s="213">
        <v>191</v>
      </c>
      <c r="J341" s="225" t="s">
        <v>558</v>
      </c>
      <c r="K341" s="215"/>
      <c r="L341" s="216"/>
      <c r="M341" s="214" t="s">
        <v>558</v>
      </c>
      <c r="N341" s="217"/>
      <c r="O341" s="54"/>
      <c r="P341" s="13"/>
      <c r="Q341" s="13"/>
      <c r="R341" s="14" t="s">
        <v>708</v>
      </c>
      <c r="S341" s="13"/>
      <c r="T341" s="13"/>
      <c r="U341" s="13"/>
      <c r="V341" s="13"/>
      <c r="W341" s="13"/>
      <c r="X341" s="13"/>
      <c r="Y341" s="13"/>
      <c r="Z341" s="13"/>
    </row>
    <row r="342" spans="1:26">
      <c r="A342" s="346">
        <v>138</v>
      </c>
      <c r="B342" s="188">
        <v>43439</v>
      </c>
      <c r="C342" s="188"/>
      <c r="D342" s="193" t="s">
        <v>321</v>
      </c>
      <c r="E342" s="191" t="s">
        <v>580</v>
      </c>
      <c r="F342" s="192">
        <v>259.5</v>
      </c>
      <c r="G342" s="191"/>
      <c r="H342" s="191"/>
      <c r="I342" s="213">
        <v>321</v>
      </c>
      <c r="J342" s="225" t="s">
        <v>558</v>
      </c>
      <c r="K342" s="215"/>
      <c r="L342" s="216"/>
      <c r="M342" s="214" t="s">
        <v>558</v>
      </c>
      <c r="N342" s="217"/>
      <c r="O342" s="13"/>
      <c r="P342" s="13"/>
      <c r="Q342" s="13"/>
      <c r="R342" s="14" t="s">
        <v>708</v>
      </c>
      <c r="S342" s="13"/>
      <c r="T342" s="13"/>
      <c r="U342" s="13"/>
      <c r="V342" s="13"/>
      <c r="W342" s="13"/>
      <c r="X342" s="13"/>
      <c r="Y342" s="13"/>
      <c r="Z342" s="13"/>
    </row>
    <row r="343" spans="1:26">
      <c r="A343" s="344">
        <v>139</v>
      </c>
      <c r="B343" s="160">
        <v>43439</v>
      </c>
      <c r="C343" s="160"/>
      <c r="D343" s="161" t="s">
        <v>732</v>
      </c>
      <c r="E343" s="162" t="s">
        <v>580</v>
      </c>
      <c r="F343" s="162">
        <v>715</v>
      </c>
      <c r="G343" s="162"/>
      <c r="H343" s="162">
        <v>445</v>
      </c>
      <c r="I343" s="182">
        <v>840</v>
      </c>
      <c r="J343" s="134" t="s">
        <v>782</v>
      </c>
      <c r="K343" s="130">
        <f t="shared" ref="K343:K346" si="191">H343-F343</f>
        <v>-270</v>
      </c>
      <c r="L343" s="131">
        <f t="shared" ref="L343:L346" si="192">K343/F343</f>
        <v>-0.3776223776223776</v>
      </c>
      <c r="M343" s="132" t="s">
        <v>620</v>
      </c>
      <c r="N343" s="133">
        <v>43800</v>
      </c>
      <c r="O343" s="54"/>
      <c r="P343" s="13"/>
      <c r="Q343" s="13"/>
      <c r="R343" s="14" t="s">
        <v>708</v>
      </c>
      <c r="S343" s="13"/>
      <c r="T343" s="13"/>
      <c r="U343" s="13"/>
      <c r="V343" s="13"/>
      <c r="W343" s="13"/>
      <c r="X343" s="13"/>
      <c r="Y343" s="13"/>
      <c r="Z343" s="13"/>
    </row>
    <row r="344" spans="1:26">
      <c r="A344" s="197">
        <v>140</v>
      </c>
      <c r="B344" s="198">
        <v>43469</v>
      </c>
      <c r="C344" s="198"/>
      <c r="D344" s="151" t="s">
        <v>143</v>
      </c>
      <c r="E344" s="199" t="s">
        <v>580</v>
      </c>
      <c r="F344" s="199">
        <v>875</v>
      </c>
      <c r="G344" s="199"/>
      <c r="H344" s="199">
        <v>1165</v>
      </c>
      <c r="I344" s="219">
        <v>1185</v>
      </c>
      <c r="J344" s="137" t="s">
        <v>808</v>
      </c>
      <c r="K344" s="124">
        <f t="shared" si="191"/>
        <v>290</v>
      </c>
      <c r="L344" s="125">
        <f t="shared" si="192"/>
        <v>0.33142857142857141</v>
      </c>
      <c r="M344" s="126" t="s">
        <v>556</v>
      </c>
      <c r="N344" s="338">
        <v>43847</v>
      </c>
      <c r="O344" s="54"/>
      <c r="P344" s="13"/>
      <c r="Q344" s="13"/>
      <c r="R344" s="324" t="s">
        <v>708</v>
      </c>
      <c r="S344" s="13"/>
      <c r="T344" s="13"/>
      <c r="U344" s="13"/>
      <c r="V344" s="13"/>
      <c r="W344" s="13"/>
      <c r="X344" s="13"/>
      <c r="Y344" s="13"/>
      <c r="Z344" s="13"/>
    </row>
    <row r="345" spans="1:26">
      <c r="A345" s="197">
        <v>141</v>
      </c>
      <c r="B345" s="198">
        <v>43559</v>
      </c>
      <c r="C345" s="198"/>
      <c r="D345" s="376" t="s">
        <v>336</v>
      </c>
      <c r="E345" s="199" t="s">
        <v>580</v>
      </c>
      <c r="F345" s="199">
        <f>387-14.63</f>
        <v>372.37</v>
      </c>
      <c r="G345" s="199"/>
      <c r="H345" s="199">
        <v>490</v>
      </c>
      <c r="I345" s="219">
        <v>490</v>
      </c>
      <c r="J345" s="137" t="s">
        <v>639</v>
      </c>
      <c r="K345" s="124">
        <f t="shared" si="191"/>
        <v>117.63</v>
      </c>
      <c r="L345" s="125">
        <f t="shared" si="192"/>
        <v>0.31589548030185027</v>
      </c>
      <c r="M345" s="126" t="s">
        <v>556</v>
      </c>
      <c r="N345" s="338">
        <v>43850</v>
      </c>
      <c r="O345" s="54"/>
      <c r="P345" s="13"/>
      <c r="Q345" s="13"/>
      <c r="R345" s="324" t="s">
        <v>708</v>
      </c>
      <c r="S345" s="13"/>
      <c r="T345" s="13"/>
      <c r="U345" s="13"/>
      <c r="V345" s="13"/>
      <c r="W345" s="13"/>
      <c r="X345" s="13"/>
      <c r="Y345" s="13"/>
      <c r="Z345" s="13"/>
    </row>
    <row r="346" spans="1:26">
      <c r="A346" s="344">
        <v>142</v>
      </c>
      <c r="B346" s="160">
        <v>43578</v>
      </c>
      <c r="C346" s="160"/>
      <c r="D346" s="161" t="s">
        <v>733</v>
      </c>
      <c r="E346" s="162" t="s">
        <v>557</v>
      </c>
      <c r="F346" s="162">
        <v>220</v>
      </c>
      <c r="G346" s="162"/>
      <c r="H346" s="162">
        <v>127.5</v>
      </c>
      <c r="I346" s="182">
        <v>284</v>
      </c>
      <c r="J346" s="359" t="s">
        <v>806</v>
      </c>
      <c r="K346" s="130">
        <f t="shared" si="191"/>
        <v>-92.5</v>
      </c>
      <c r="L346" s="131">
        <f t="shared" si="192"/>
        <v>-0.42045454545454547</v>
      </c>
      <c r="M346" s="132" t="s">
        <v>620</v>
      </c>
      <c r="N346" s="133">
        <v>43896</v>
      </c>
      <c r="O346" s="54"/>
      <c r="P346" s="13"/>
      <c r="Q346" s="13"/>
      <c r="R346" s="14" t="s">
        <v>708</v>
      </c>
      <c r="S346" s="13"/>
      <c r="T346" s="13"/>
      <c r="U346" s="13"/>
      <c r="V346" s="13"/>
      <c r="W346" s="13"/>
      <c r="X346" s="13"/>
      <c r="Y346" s="13"/>
      <c r="Z346" s="13"/>
    </row>
    <row r="347" spans="1:26">
      <c r="A347" s="197">
        <v>143</v>
      </c>
      <c r="B347" s="198">
        <v>43622</v>
      </c>
      <c r="C347" s="198"/>
      <c r="D347" s="376" t="s">
        <v>466</v>
      </c>
      <c r="E347" s="199" t="s">
        <v>557</v>
      </c>
      <c r="F347" s="199">
        <v>332.8</v>
      </c>
      <c r="G347" s="199"/>
      <c r="H347" s="199">
        <v>405</v>
      </c>
      <c r="I347" s="219">
        <v>419</v>
      </c>
      <c r="J347" s="137" t="s">
        <v>809</v>
      </c>
      <c r="K347" s="124">
        <f t="shared" ref="K347" si="193">H347-F347</f>
        <v>72.199999999999989</v>
      </c>
      <c r="L347" s="125">
        <f t="shared" ref="L347" si="194">K347/F347</f>
        <v>0.21694711538461534</v>
      </c>
      <c r="M347" s="126" t="s">
        <v>556</v>
      </c>
      <c r="N347" s="338">
        <v>43860</v>
      </c>
      <c r="O347" s="54"/>
      <c r="P347" s="13"/>
      <c r="Q347" s="13"/>
      <c r="R347" s="14" t="s">
        <v>710</v>
      </c>
      <c r="S347" s="13"/>
      <c r="T347" s="13"/>
      <c r="U347" s="13"/>
      <c r="V347" s="13"/>
      <c r="W347" s="13"/>
      <c r="X347" s="13"/>
      <c r="Y347" s="13"/>
      <c r="Z347" s="13"/>
    </row>
    <row r="348" spans="1:26">
      <c r="A348" s="140">
        <v>144</v>
      </c>
      <c r="B348" s="139">
        <v>43641</v>
      </c>
      <c r="C348" s="139"/>
      <c r="D348" s="140" t="s">
        <v>137</v>
      </c>
      <c r="E348" s="141" t="s">
        <v>580</v>
      </c>
      <c r="F348" s="142">
        <v>386</v>
      </c>
      <c r="G348" s="143"/>
      <c r="H348" s="143">
        <v>395</v>
      </c>
      <c r="I348" s="143">
        <v>452</v>
      </c>
      <c r="J348" s="166" t="s">
        <v>799</v>
      </c>
      <c r="K348" s="167">
        <f t="shared" ref="K348" si="195">H348-F348</f>
        <v>9</v>
      </c>
      <c r="L348" s="168">
        <f t="shared" ref="L348" si="196">K348/F348</f>
        <v>2.3316062176165803E-2</v>
      </c>
      <c r="M348" s="169" t="s">
        <v>665</v>
      </c>
      <c r="N348" s="170">
        <v>43868</v>
      </c>
      <c r="O348" s="13"/>
      <c r="P348" s="13"/>
      <c r="Q348" s="13"/>
      <c r="R348" s="14" t="s">
        <v>710</v>
      </c>
      <c r="S348" s="13"/>
      <c r="T348" s="13"/>
      <c r="U348" s="13"/>
      <c r="V348" s="13"/>
      <c r="W348" s="13"/>
      <c r="X348" s="13"/>
      <c r="Y348" s="13"/>
      <c r="Z348" s="13"/>
    </row>
    <row r="349" spans="1:26">
      <c r="A349" s="347">
        <v>145</v>
      </c>
      <c r="B349" s="188">
        <v>43707</v>
      </c>
      <c r="C349" s="188"/>
      <c r="D349" s="193" t="s">
        <v>255</v>
      </c>
      <c r="E349" s="191" t="s">
        <v>580</v>
      </c>
      <c r="F349" s="191" t="s">
        <v>712</v>
      </c>
      <c r="G349" s="191"/>
      <c r="H349" s="191"/>
      <c r="I349" s="213">
        <v>190</v>
      </c>
      <c r="J349" s="225" t="s">
        <v>558</v>
      </c>
      <c r="K349" s="215"/>
      <c r="L349" s="216"/>
      <c r="M349" s="335" t="s">
        <v>558</v>
      </c>
      <c r="N349" s="217"/>
      <c r="O349" s="13"/>
      <c r="P349" s="13"/>
      <c r="Q349" s="13"/>
      <c r="R349" s="324" t="s">
        <v>708</v>
      </c>
      <c r="S349" s="13"/>
      <c r="T349" s="13"/>
      <c r="U349" s="13"/>
      <c r="V349" s="13"/>
      <c r="W349" s="13"/>
      <c r="X349" s="13"/>
      <c r="Y349" s="13"/>
      <c r="Z349" s="13"/>
    </row>
    <row r="350" spans="1:26">
      <c r="A350" s="197">
        <v>146</v>
      </c>
      <c r="B350" s="198">
        <v>43731</v>
      </c>
      <c r="C350" s="198"/>
      <c r="D350" s="151" t="s">
        <v>418</v>
      </c>
      <c r="E350" s="199" t="s">
        <v>580</v>
      </c>
      <c r="F350" s="199">
        <v>235</v>
      </c>
      <c r="G350" s="199"/>
      <c r="H350" s="199">
        <v>295</v>
      </c>
      <c r="I350" s="219">
        <v>296</v>
      </c>
      <c r="J350" s="137" t="s">
        <v>787</v>
      </c>
      <c r="K350" s="124">
        <f t="shared" ref="K350" si="197">H350-F350</f>
        <v>60</v>
      </c>
      <c r="L350" s="125">
        <f t="shared" ref="L350" si="198">K350/F350</f>
        <v>0.25531914893617019</v>
      </c>
      <c r="M350" s="126" t="s">
        <v>556</v>
      </c>
      <c r="N350" s="338">
        <v>43844</v>
      </c>
      <c r="O350" s="54"/>
      <c r="P350" s="13"/>
      <c r="Q350" s="13"/>
      <c r="R350" s="14" t="s">
        <v>710</v>
      </c>
      <c r="S350" s="13"/>
      <c r="T350" s="13"/>
      <c r="U350" s="13"/>
      <c r="V350" s="13"/>
      <c r="W350" s="13"/>
      <c r="X350" s="13"/>
      <c r="Y350" s="13"/>
      <c r="Z350" s="13"/>
    </row>
    <row r="351" spans="1:26">
      <c r="A351" s="197">
        <v>147</v>
      </c>
      <c r="B351" s="198">
        <v>43752</v>
      </c>
      <c r="C351" s="198"/>
      <c r="D351" s="151" t="s">
        <v>778</v>
      </c>
      <c r="E351" s="199" t="s">
        <v>580</v>
      </c>
      <c r="F351" s="199">
        <v>277.5</v>
      </c>
      <c r="G351" s="199"/>
      <c r="H351" s="199">
        <v>333</v>
      </c>
      <c r="I351" s="219">
        <v>333</v>
      </c>
      <c r="J351" s="137" t="s">
        <v>788</v>
      </c>
      <c r="K351" s="124">
        <f t="shared" ref="K351" si="199">H351-F351</f>
        <v>55.5</v>
      </c>
      <c r="L351" s="125">
        <f t="shared" ref="L351" si="200">K351/F351</f>
        <v>0.2</v>
      </c>
      <c r="M351" s="126" t="s">
        <v>556</v>
      </c>
      <c r="N351" s="338">
        <v>43846</v>
      </c>
      <c r="O351" s="54"/>
      <c r="P351" s="13"/>
      <c r="Q351" s="13"/>
      <c r="R351" s="324" t="s">
        <v>708</v>
      </c>
      <c r="S351" s="13"/>
      <c r="T351" s="13"/>
      <c r="U351" s="13"/>
      <c r="V351" s="13"/>
      <c r="W351" s="13"/>
      <c r="X351" s="13"/>
      <c r="Y351" s="13"/>
      <c r="Z351" s="13"/>
    </row>
    <row r="352" spans="1:26">
      <c r="A352" s="197">
        <v>148</v>
      </c>
      <c r="B352" s="198">
        <v>43752</v>
      </c>
      <c r="C352" s="198"/>
      <c r="D352" s="151" t="s">
        <v>777</v>
      </c>
      <c r="E352" s="199" t="s">
        <v>580</v>
      </c>
      <c r="F352" s="199">
        <v>930</v>
      </c>
      <c r="G352" s="199"/>
      <c r="H352" s="199">
        <v>1165</v>
      </c>
      <c r="I352" s="219">
        <v>1200</v>
      </c>
      <c r="J352" s="137" t="s">
        <v>789</v>
      </c>
      <c r="K352" s="124">
        <f t="shared" ref="K352" si="201">H352-F352</f>
        <v>235</v>
      </c>
      <c r="L352" s="125">
        <f t="shared" ref="L352" si="202">K352/F352</f>
        <v>0.25268817204301075</v>
      </c>
      <c r="M352" s="126" t="s">
        <v>556</v>
      </c>
      <c r="N352" s="338">
        <v>43847</v>
      </c>
      <c r="O352" s="54"/>
      <c r="P352" s="13"/>
      <c r="Q352" s="13"/>
      <c r="R352" s="324" t="s">
        <v>710</v>
      </c>
      <c r="S352" s="13"/>
      <c r="T352" s="13"/>
      <c r="U352" s="13"/>
      <c r="V352" s="13"/>
      <c r="W352" s="13"/>
      <c r="X352" s="13"/>
      <c r="Y352" s="13"/>
      <c r="Z352" s="13"/>
    </row>
    <row r="353" spans="1:26">
      <c r="A353" s="346">
        <v>149</v>
      </c>
      <c r="B353" s="327">
        <v>43753</v>
      </c>
      <c r="C353" s="202"/>
      <c r="D353" s="348" t="s">
        <v>776</v>
      </c>
      <c r="E353" s="329" t="s">
        <v>580</v>
      </c>
      <c r="F353" s="331">
        <v>111</v>
      </c>
      <c r="G353" s="329"/>
      <c r="H353" s="329"/>
      <c r="I353" s="333">
        <v>141</v>
      </c>
      <c r="J353" s="225" t="s">
        <v>558</v>
      </c>
      <c r="K353" s="225"/>
      <c r="L353" s="119"/>
      <c r="M353" s="337" t="s">
        <v>558</v>
      </c>
      <c r="N353" s="227"/>
      <c r="O353" s="13"/>
      <c r="P353" s="13"/>
      <c r="Q353" s="13"/>
      <c r="R353" s="324" t="s">
        <v>710</v>
      </c>
      <c r="S353" s="13"/>
      <c r="T353" s="13"/>
      <c r="U353" s="13"/>
      <c r="V353" s="13"/>
      <c r="W353" s="13"/>
      <c r="X353" s="13"/>
      <c r="Y353" s="13"/>
      <c r="Z353" s="13"/>
    </row>
    <row r="354" spans="1:26">
      <c r="A354" s="197">
        <v>150</v>
      </c>
      <c r="B354" s="198">
        <v>43753</v>
      </c>
      <c r="C354" s="198"/>
      <c r="D354" s="151" t="s">
        <v>775</v>
      </c>
      <c r="E354" s="199" t="s">
        <v>580</v>
      </c>
      <c r="F354" s="200">
        <v>296</v>
      </c>
      <c r="G354" s="199"/>
      <c r="H354" s="199">
        <v>370</v>
      </c>
      <c r="I354" s="219">
        <v>370</v>
      </c>
      <c r="J354" s="137" t="s">
        <v>639</v>
      </c>
      <c r="K354" s="124">
        <f t="shared" ref="K354:K355" si="203">H354-F354</f>
        <v>74</v>
      </c>
      <c r="L354" s="125">
        <f t="shared" ref="L354:L355" si="204">K354/F354</f>
        <v>0.25</v>
      </c>
      <c r="M354" s="126" t="s">
        <v>556</v>
      </c>
      <c r="N354" s="338">
        <v>43853</v>
      </c>
      <c r="O354" s="54"/>
      <c r="P354" s="13"/>
      <c r="Q354" s="13"/>
      <c r="R354" s="324" t="s">
        <v>710</v>
      </c>
      <c r="S354" s="13"/>
      <c r="T354" s="13"/>
      <c r="U354" s="13"/>
      <c r="V354" s="13"/>
      <c r="W354" s="13"/>
      <c r="X354" s="13"/>
      <c r="Y354" s="13"/>
      <c r="Z354" s="13"/>
    </row>
    <row r="355" spans="1:26">
      <c r="A355" s="197">
        <v>151</v>
      </c>
      <c r="B355" s="198">
        <v>43754</v>
      </c>
      <c r="C355" s="198"/>
      <c r="D355" s="151" t="s">
        <v>774</v>
      </c>
      <c r="E355" s="199" t="s">
        <v>580</v>
      </c>
      <c r="F355" s="200">
        <v>300</v>
      </c>
      <c r="G355" s="199"/>
      <c r="H355" s="199">
        <v>382.5</v>
      </c>
      <c r="I355" s="219">
        <v>344</v>
      </c>
      <c r="J355" s="465" t="s">
        <v>843</v>
      </c>
      <c r="K355" s="124">
        <f t="shared" si="203"/>
        <v>82.5</v>
      </c>
      <c r="L355" s="125">
        <f t="shared" si="204"/>
        <v>0.27500000000000002</v>
      </c>
      <c r="M355" s="126" t="s">
        <v>556</v>
      </c>
      <c r="N355" s="338">
        <v>44238</v>
      </c>
      <c r="O355" s="13"/>
      <c r="P355" s="13"/>
      <c r="Q355" s="13"/>
      <c r="R355" s="324" t="s">
        <v>710</v>
      </c>
      <c r="S355" s="13"/>
      <c r="T355" s="13"/>
      <c r="U355" s="13"/>
      <c r="V355" s="13"/>
      <c r="W355" s="13"/>
      <c r="X355" s="13"/>
      <c r="Y355" s="13"/>
      <c r="Z355" s="13"/>
    </row>
    <row r="356" spans="1:26">
      <c r="A356" s="326">
        <v>152</v>
      </c>
      <c r="B356" s="202">
        <v>43832</v>
      </c>
      <c r="C356" s="202"/>
      <c r="D356" s="206" t="s">
        <v>758</v>
      </c>
      <c r="E356" s="203" t="s">
        <v>580</v>
      </c>
      <c r="F356" s="204" t="s">
        <v>786</v>
      </c>
      <c r="G356" s="203"/>
      <c r="H356" s="203"/>
      <c r="I356" s="224">
        <v>590</v>
      </c>
      <c r="J356" s="225" t="s">
        <v>558</v>
      </c>
      <c r="K356" s="225"/>
      <c r="L356" s="119"/>
      <c r="M356" s="323" t="s">
        <v>558</v>
      </c>
      <c r="N356" s="227"/>
      <c r="O356" s="13"/>
      <c r="P356" s="13"/>
      <c r="Q356" s="13"/>
      <c r="R356" s="324" t="s">
        <v>710</v>
      </c>
      <c r="S356" s="13"/>
      <c r="T356" s="13"/>
      <c r="U356" s="13"/>
      <c r="V356" s="13"/>
      <c r="W356" s="13"/>
      <c r="X356" s="13"/>
      <c r="Y356" s="13"/>
      <c r="Z356" s="13"/>
    </row>
    <row r="357" spans="1:26">
      <c r="A357" s="197">
        <v>153</v>
      </c>
      <c r="B357" s="198">
        <v>43966</v>
      </c>
      <c r="C357" s="198"/>
      <c r="D357" s="151" t="s">
        <v>64</v>
      </c>
      <c r="E357" s="199" t="s">
        <v>580</v>
      </c>
      <c r="F357" s="200">
        <v>67.5</v>
      </c>
      <c r="G357" s="199"/>
      <c r="H357" s="199">
        <v>86</v>
      </c>
      <c r="I357" s="219">
        <v>86</v>
      </c>
      <c r="J357" s="137" t="s">
        <v>818</v>
      </c>
      <c r="K357" s="124">
        <f t="shared" ref="K357" si="205">H357-F357</f>
        <v>18.5</v>
      </c>
      <c r="L357" s="125">
        <f t="shared" ref="L357" si="206">K357/F357</f>
        <v>0.27407407407407408</v>
      </c>
      <c r="M357" s="126" t="s">
        <v>556</v>
      </c>
      <c r="N357" s="338">
        <v>44008</v>
      </c>
      <c r="O357" s="54"/>
      <c r="P357" s="13"/>
      <c r="Q357" s="13"/>
      <c r="R357" s="324" t="s">
        <v>710</v>
      </c>
      <c r="S357" s="13"/>
      <c r="T357" s="13"/>
      <c r="U357" s="13"/>
      <c r="V357" s="13"/>
      <c r="W357" s="13"/>
      <c r="X357" s="13"/>
      <c r="Y357" s="13"/>
      <c r="Z357" s="13"/>
    </row>
    <row r="358" spans="1:26">
      <c r="A358" s="201">
        <v>154</v>
      </c>
      <c r="B358" s="202">
        <v>44035</v>
      </c>
      <c r="C358" s="202"/>
      <c r="D358" s="206" t="s">
        <v>465</v>
      </c>
      <c r="E358" s="203" t="s">
        <v>580</v>
      </c>
      <c r="F358" s="204" t="s">
        <v>821</v>
      </c>
      <c r="G358" s="203"/>
      <c r="H358" s="203"/>
      <c r="I358" s="224">
        <v>296</v>
      </c>
      <c r="J358" s="225" t="s">
        <v>558</v>
      </c>
      <c r="K358" s="225"/>
      <c r="L358" s="119"/>
      <c r="M358" s="226"/>
      <c r="N358" s="227"/>
      <c r="O358" s="13"/>
      <c r="P358" s="13"/>
      <c r="Q358" s="13"/>
      <c r="R358" s="324" t="s">
        <v>710</v>
      </c>
      <c r="S358" s="13"/>
      <c r="T358" s="13"/>
      <c r="U358" s="13"/>
      <c r="V358" s="13"/>
      <c r="W358" s="13"/>
      <c r="X358" s="13"/>
      <c r="Y358" s="13"/>
      <c r="Z358" s="13"/>
    </row>
    <row r="359" spans="1:26">
      <c r="A359" s="197">
        <v>155</v>
      </c>
      <c r="B359" s="198">
        <v>44092</v>
      </c>
      <c r="C359" s="198"/>
      <c r="D359" s="151" t="s">
        <v>398</v>
      </c>
      <c r="E359" s="199" t="s">
        <v>580</v>
      </c>
      <c r="F359" s="199">
        <v>206</v>
      </c>
      <c r="G359" s="199"/>
      <c r="H359" s="199">
        <v>248</v>
      </c>
      <c r="I359" s="219">
        <v>248</v>
      </c>
      <c r="J359" s="137" t="s">
        <v>639</v>
      </c>
      <c r="K359" s="124">
        <f t="shared" ref="K359:K360" si="207">H359-F359</f>
        <v>42</v>
      </c>
      <c r="L359" s="125">
        <f t="shared" ref="L359:L360" si="208">K359/F359</f>
        <v>0.20388349514563106</v>
      </c>
      <c r="M359" s="126" t="s">
        <v>556</v>
      </c>
      <c r="N359" s="338">
        <v>44214</v>
      </c>
      <c r="O359" s="54"/>
      <c r="P359" s="13"/>
      <c r="Q359" s="13"/>
      <c r="R359" s="324" t="s">
        <v>710</v>
      </c>
      <c r="S359" s="13"/>
      <c r="T359" s="13"/>
      <c r="U359" s="13"/>
      <c r="V359" s="13"/>
      <c r="W359" s="13"/>
      <c r="X359" s="13"/>
      <c r="Y359" s="13"/>
      <c r="Z359" s="13"/>
    </row>
    <row r="360" spans="1:26">
      <c r="A360" s="197">
        <v>156</v>
      </c>
      <c r="B360" s="198">
        <v>44140</v>
      </c>
      <c r="C360" s="198"/>
      <c r="D360" s="151" t="s">
        <v>398</v>
      </c>
      <c r="E360" s="199" t="s">
        <v>580</v>
      </c>
      <c r="F360" s="199">
        <v>182.5</v>
      </c>
      <c r="G360" s="199"/>
      <c r="H360" s="199">
        <v>248</v>
      </c>
      <c r="I360" s="219">
        <v>248</v>
      </c>
      <c r="J360" s="137" t="s">
        <v>639</v>
      </c>
      <c r="K360" s="124">
        <f t="shared" si="207"/>
        <v>65.5</v>
      </c>
      <c r="L360" s="125">
        <f t="shared" si="208"/>
        <v>0.35890410958904112</v>
      </c>
      <c r="M360" s="126" t="s">
        <v>556</v>
      </c>
      <c r="N360" s="338">
        <v>44214</v>
      </c>
      <c r="O360" s="54"/>
      <c r="P360" s="13"/>
      <c r="Q360" s="13"/>
      <c r="R360" s="324" t="s">
        <v>710</v>
      </c>
      <c r="S360" s="13"/>
      <c r="T360" s="13"/>
      <c r="U360" s="13"/>
      <c r="V360" s="13"/>
      <c r="W360" s="13"/>
      <c r="X360" s="13"/>
      <c r="Y360" s="13"/>
      <c r="Z360" s="13"/>
    </row>
    <row r="361" spans="1:26">
      <c r="A361" s="201">
        <v>157</v>
      </c>
      <c r="B361" s="202">
        <v>44140</v>
      </c>
      <c r="C361" s="202"/>
      <c r="D361" s="206" t="s">
        <v>321</v>
      </c>
      <c r="E361" s="203" t="s">
        <v>580</v>
      </c>
      <c r="F361" s="204" t="s">
        <v>825</v>
      </c>
      <c r="G361" s="203"/>
      <c r="H361" s="203"/>
      <c r="I361" s="224">
        <v>320</v>
      </c>
      <c r="J361" s="225" t="s">
        <v>558</v>
      </c>
      <c r="K361" s="225"/>
      <c r="L361" s="119"/>
      <c r="M361" s="226"/>
      <c r="N361" s="227"/>
      <c r="O361" s="13"/>
      <c r="P361" s="13"/>
      <c r="Q361" s="13"/>
      <c r="R361" s="324" t="s">
        <v>710</v>
      </c>
      <c r="S361" s="13"/>
      <c r="T361" s="13"/>
      <c r="U361" s="13"/>
      <c r="V361" s="13"/>
      <c r="W361" s="13"/>
      <c r="X361" s="13"/>
      <c r="Y361" s="13"/>
      <c r="Z361" s="13"/>
    </row>
    <row r="362" spans="1:26">
      <c r="A362" s="197">
        <v>158</v>
      </c>
      <c r="B362" s="198">
        <v>44140</v>
      </c>
      <c r="C362" s="198"/>
      <c r="D362" s="151" t="s">
        <v>461</v>
      </c>
      <c r="E362" s="199" t="s">
        <v>580</v>
      </c>
      <c r="F362" s="200">
        <v>925</v>
      </c>
      <c r="G362" s="199"/>
      <c r="H362" s="199">
        <v>1095</v>
      </c>
      <c r="I362" s="219">
        <v>1093</v>
      </c>
      <c r="J362" s="465" t="s">
        <v>829</v>
      </c>
      <c r="K362" s="124">
        <f t="shared" ref="K362" si="209">H362-F362</f>
        <v>170</v>
      </c>
      <c r="L362" s="125">
        <f t="shared" ref="L362" si="210">K362/F362</f>
        <v>0.18378378378378379</v>
      </c>
      <c r="M362" s="126" t="s">
        <v>556</v>
      </c>
      <c r="N362" s="338">
        <v>44201</v>
      </c>
      <c r="O362" s="13"/>
      <c r="P362" s="13"/>
      <c r="Q362" s="13"/>
      <c r="R362" s="324" t="s">
        <v>710</v>
      </c>
      <c r="S362" s="13"/>
      <c r="T362" s="13"/>
      <c r="U362" s="13"/>
      <c r="V362" s="13"/>
      <c r="W362" s="13"/>
      <c r="X362" s="13"/>
      <c r="Y362" s="13"/>
      <c r="Z362" s="13"/>
    </row>
    <row r="363" spans="1:26">
      <c r="A363" s="197">
        <v>159</v>
      </c>
      <c r="B363" s="198">
        <v>44140</v>
      </c>
      <c r="C363" s="198"/>
      <c r="D363" s="151" t="s">
        <v>336</v>
      </c>
      <c r="E363" s="199" t="s">
        <v>580</v>
      </c>
      <c r="F363" s="200">
        <v>332.5</v>
      </c>
      <c r="G363" s="199"/>
      <c r="H363" s="199">
        <v>393</v>
      </c>
      <c r="I363" s="219">
        <v>406</v>
      </c>
      <c r="J363" s="465" t="s">
        <v>888</v>
      </c>
      <c r="K363" s="124">
        <f t="shared" ref="K363" si="211">H363-F363</f>
        <v>60.5</v>
      </c>
      <c r="L363" s="125">
        <f t="shared" ref="L363" si="212">K363/F363</f>
        <v>0.18195488721804512</v>
      </c>
      <c r="M363" s="126" t="s">
        <v>556</v>
      </c>
      <c r="N363" s="338">
        <v>44256</v>
      </c>
      <c r="O363" s="13"/>
      <c r="P363" s="13"/>
      <c r="Q363" s="13"/>
      <c r="R363" s="324" t="s">
        <v>710</v>
      </c>
      <c r="S363" s="13"/>
      <c r="T363" s="13"/>
      <c r="U363" s="13"/>
      <c r="V363" s="13"/>
      <c r="W363" s="13"/>
      <c r="X363" s="13"/>
      <c r="Y363" s="13"/>
      <c r="Z363" s="13"/>
    </row>
    <row r="364" spans="1:26">
      <c r="A364" s="201">
        <v>160</v>
      </c>
      <c r="B364" s="202">
        <v>44141</v>
      </c>
      <c r="C364" s="202"/>
      <c r="D364" s="206" t="s">
        <v>465</v>
      </c>
      <c r="E364" s="203" t="s">
        <v>580</v>
      </c>
      <c r="F364" s="204" t="s">
        <v>826</v>
      </c>
      <c r="G364" s="203"/>
      <c r="H364" s="203"/>
      <c r="I364" s="224">
        <v>290</v>
      </c>
      <c r="J364" s="225" t="s">
        <v>558</v>
      </c>
      <c r="K364" s="225"/>
      <c r="L364" s="119"/>
      <c r="M364" s="226"/>
      <c r="N364" s="227"/>
      <c r="O364" s="13"/>
      <c r="P364" s="13"/>
      <c r="Q364" s="13"/>
      <c r="R364" s="324" t="s">
        <v>710</v>
      </c>
      <c r="S364" s="13"/>
      <c r="T364" s="13"/>
      <c r="U364" s="13"/>
      <c r="V364" s="13"/>
      <c r="W364" s="13"/>
      <c r="X364" s="13"/>
      <c r="Y364" s="13"/>
      <c r="Z364" s="13"/>
    </row>
    <row r="365" spans="1:26">
      <c r="A365" s="201">
        <v>161</v>
      </c>
      <c r="B365" s="202">
        <v>44187</v>
      </c>
      <c r="C365" s="202"/>
      <c r="D365" s="206" t="s">
        <v>754</v>
      </c>
      <c r="E365" s="203" t="s">
        <v>580</v>
      </c>
      <c r="F365" s="458" t="s">
        <v>828</v>
      </c>
      <c r="G365" s="203"/>
      <c r="H365" s="203"/>
      <c r="I365" s="224">
        <v>239</v>
      </c>
      <c r="J365" s="459" t="s">
        <v>558</v>
      </c>
      <c r="K365" s="225"/>
      <c r="L365" s="119"/>
      <c r="M365" s="226"/>
      <c r="N365" s="227"/>
      <c r="O365" s="13"/>
      <c r="P365" s="13"/>
      <c r="Q365" s="13"/>
      <c r="R365" s="324" t="s">
        <v>710</v>
      </c>
      <c r="S365" s="13"/>
      <c r="T365" s="13"/>
      <c r="U365" s="13"/>
      <c r="V365" s="13"/>
      <c r="W365" s="13"/>
      <c r="X365" s="13"/>
      <c r="Y365" s="13"/>
      <c r="Z365" s="13"/>
    </row>
    <row r="366" spans="1:26">
      <c r="A366" s="201">
        <v>162</v>
      </c>
      <c r="B366" s="202">
        <v>44258</v>
      </c>
      <c r="C366" s="202"/>
      <c r="D366" s="206" t="s">
        <v>758</v>
      </c>
      <c r="E366" s="203" t="s">
        <v>580</v>
      </c>
      <c r="F366" s="204" t="s">
        <v>786</v>
      </c>
      <c r="G366" s="203"/>
      <c r="H366" s="203"/>
      <c r="I366" s="224">
        <v>590</v>
      </c>
      <c r="J366" s="225" t="s">
        <v>558</v>
      </c>
      <c r="K366" s="225"/>
      <c r="L366" s="119"/>
      <c r="M366" s="323"/>
      <c r="N366" s="227"/>
      <c r="O366" s="13"/>
      <c r="P366" s="13"/>
      <c r="R366" s="324" t="s">
        <v>710</v>
      </c>
    </row>
    <row r="367" spans="1:26">
      <c r="A367" s="201">
        <v>163</v>
      </c>
      <c r="B367" s="202">
        <v>44274</v>
      </c>
      <c r="C367" s="202"/>
      <c r="D367" s="206" t="s">
        <v>336</v>
      </c>
      <c r="E367" s="561" t="s">
        <v>580</v>
      </c>
      <c r="F367" s="458" t="s">
        <v>1024</v>
      </c>
      <c r="G367" s="203"/>
      <c r="H367" s="203"/>
      <c r="I367" s="224">
        <v>420</v>
      </c>
      <c r="J367" s="459" t="s">
        <v>558</v>
      </c>
      <c r="K367" s="225"/>
      <c r="L367" s="119"/>
      <c r="M367" s="226"/>
      <c r="N367" s="227"/>
      <c r="O367" s="13"/>
      <c r="R367" s="562" t="s">
        <v>710</v>
      </c>
    </row>
    <row r="368" spans="1:26">
      <c r="A368" s="201"/>
      <c r="B368" s="202"/>
      <c r="C368" s="202"/>
      <c r="D368" s="206"/>
      <c r="E368" s="203"/>
      <c r="F368" s="204"/>
      <c r="G368" s="203"/>
      <c r="H368" s="203"/>
      <c r="I368" s="224"/>
      <c r="J368" s="225"/>
      <c r="K368" s="225"/>
      <c r="L368" s="119"/>
      <c r="M368" s="226"/>
      <c r="N368" s="227"/>
      <c r="O368" s="13"/>
      <c r="R368" s="228"/>
    </row>
    <row r="369" spans="1:18">
      <c r="A369" s="201"/>
      <c r="B369" s="202"/>
      <c r="C369" s="202"/>
      <c r="D369" s="206"/>
      <c r="E369" s="203"/>
      <c r="F369" s="204"/>
      <c r="G369" s="203"/>
      <c r="H369" s="203"/>
      <c r="I369" s="224"/>
      <c r="J369" s="225"/>
      <c r="K369" s="225"/>
      <c r="L369" s="119"/>
      <c r="M369" s="226"/>
      <c r="N369" s="227"/>
      <c r="O369" s="13"/>
      <c r="R369" s="228"/>
    </row>
    <row r="370" spans="1:18">
      <c r="A370" s="201"/>
      <c r="B370" s="192" t="s">
        <v>781</v>
      </c>
      <c r="O370" s="13"/>
      <c r="R370" s="228"/>
    </row>
    <row r="371" spans="1:18">
      <c r="R371" s="228"/>
    </row>
    <row r="372" spans="1:18">
      <c r="R372" s="228"/>
    </row>
    <row r="373" spans="1:18">
      <c r="R373" s="228"/>
    </row>
    <row r="374" spans="1:18">
      <c r="R374" s="228"/>
    </row>
    <row r="375" spans="1:18">
      <c r="R375" s="228"/>
    </row>
    <row r="376" spans="1:18">
      <c r="R376" s="228"/>
    </row>
    <row r="377" spans="1:18">
      <c r="R377" s="228"/>
    </row>
    <row r="387" spans="1:6">
      <c r="A387" s="207"/>
    </row>
    <row r="388" spans="1:6">
      <c r="A388" s="207"/>
      <c r="F388" s="460"/>
    </row>
    <row r="389" spans="1:6">
      <c r="A389" s="203"/>
    </row>
  </sheetData>
  <autoFilter ref="R1:R385"/>
  <mergeCells count="24">
    <mergeCell ref="N164:N165"/>
    <mergeCell ref="O164:O165"/>
    <mergeCell ref="P164:P165"/>
    <mergeCell ref="M166:M167"/>
    <mergeCell ref="N166:N167"/>
    <mergeCell ref="O166:O167"/>
    <mergeCell ref="P166:P167"/>
    <mergeCell ref="A166:A167"/>
    <mergeCell ref="B166:B167"/>
    <mergeCell ref="J166:J167"/>
    <mergeCell ref="M164:M165"/>
    <mergeCell ref="A164:A165"/>
    <mergeCell ref="B164:B165"/>
    <mergeCell ref="J164:J165"/>
    <mergeCell ref="A134:A135"/>
    <mergeCell ref="B134:B135"/>
    <mergeCell ref="J134:J135"/>
    <mergeCell ref="P84:P85"/>
    <mergeCell ref="A84:A85"/>
    <mergeCell ref="B84:B85"/>
    <mergeCell ref="J84:J85"/>
    <mergeCell ref="M84:M85"/>
    <mergeCell ref="N84:N85"/>
    <mergeCell ref="O84:O85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2021-03-24T02:15:57Z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