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F&amp;O)'!$R$1:$R$345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3" i="6"/>
  <c r="M133" s="1"/>
  <c r="L92"/>
  <c r="K92"/>
  <c r="L11"/>
  <c r="K11"/>
  <c r="L21"/>
  <c r="M21" s="1"/>
  <c r="K21"/>
  <c r="K132"/>
  <c r="M132" s="1"/>
  <c r="K131"/>
  <c r="M131" s="1"/>
  <c r="K130"/>
  <c r="M130" s="1"/>
  <c r="K129"/>
  <c r="M129" s="1"/>
  <c r="K128"/>
  <c r="M128" s="1"/>
  <c r="K127"/>
  <c r="M127" s="1"/>
  <c r="P25"/>
  <c r="L84"/>
  <c r="K84"/>
  <c r="L80"/>
  <c r="K80"/>
  <c r="L55"/>
  <c r="K55"/>
  <c r="P24"/>
  <c r="K126"/>
  <c r="M126" s="1"/>
  <c r="K125"/>
  <c r="M125" s="1"/>
  <c r="K124"/>
  <c r="M124" s="1"/>
  <c r="L54"/>
  <c r="K54"/>
  <c r="L90"/>
  <c r="K90"/>
  <c r="L88"/>
  <c r="K88"/>
  <c r="L87"/>
  <c r="K87"/>
  <c r="M87" s="1"/>
  <c r="L85"/>
  <c r="K85"/>
  <c r="L86"/>
  <c r="K86"/>
  <c r="M11" l="1"/>
  <c r="M84"/>
  <c r="M80"/>
  <c r="M92"/>
  <c r="M55"/>
  <c r="M54"/>
  <c r="M90"/>
  <c r="M88"/>
  <c r="M85"/>
  <c r="M86"/>
  <c r="L18" l="1"/>
  <c r="M18" s="1"/>
  <c r="K18"/>
  <c r="K123"/>
  <c r="M123" s="1"/>
  <c r="L89"/>
  <c r="K89"/>
  <c r="K122"/>
  <c r="M122" s="1"/>
  <c r="K121"/>
  <c r="M121" s="1"/>
  <c r="K119"/>
  <c r="M119" s="1"/>
  <c r="K120"/>
  <c r="M120" s="1"/>
  <c r="L19"/>
  <c r="M19" s="1"/>
  <c r="K19"/>
  <c r="L81"/>
  <c r="K81"/>
  <c r="K333"/>
  <c r="L333" s="1"/>
  <c r="K118"/>
  <c r="M118" s="1"/>
  <c r="K117"/>
  <c r="M117" s="1"/>
  <c r="K116"/>
  <c r="M116" s="1"/>
  <c r="M115"/>
  <c r="K115"/>
  <c r="L83"/>
  <c r="K83"/>
  <c r="L82"/>
  <c r="K82"/>
  <c r="L23"/>
  <c r="K23"/>
  <c r="K79"/>
  <c r="L79"/>
  <c r="L78"/>
  <c r="K78"/>
  <c r="P22"/>
  <c r="K110"/>
  <c r="M110" s="1"/>
  <c r="K114"/>
  <c r="M114" s="1"/>
  <c r="K113"/>
  <c r="M113" s="1"/>
  <c r="K112"/>
  <c r="M112" s="1"/>
  <c r="L53"/>
  <c r="K53"/>
  <c r="K111"/>
  <c r="M111" s="1"/>
  <c r="L52"/>
  <c r="K52"/>
  <c r="L77"/>
  <c r="K77"/>
  <c r="L76"/>
  <c r="K76"/>
  <c r="L73"/>
  <c r="K73"/>
  <c r="L75"/>
  <c r="K75"/>
  <c r="L51"/>
  <c r="K51"/>
  <c r="L50"/>
  <c r="K50"/>
  <c r="L46"/>
  <c r="K46"/>
  <c r="L74"/>
  <c r="K74"/>
  <c r="L48"/>
  <c r="K48"/>
  <c r="L44"/>
  <c r="K44"/>
  <c r="L42"/>
  <c r="K42"/>
  <c r="L72"/>
  <c r="K72"/>
  <c r="L47"/>
  <c r="K47"/>
  <c r="L20"/>
  <c r="K20"/>
  <c r="L68"/>
  <c r="K68"/>
  <c r="L71"/>
  <c r="K71"/>
  <c r="K109"/>
  <c r="M109" s="1"/>
  <c r="L45"/>
  <c r="K45"/>
  <c r="L70"/>
  <c r="K70"/>
  <c r="L69"/>
  <c r="K69"/>
  <c r="K108"/>
  <c r="M108" s="1"/>
  <c r="K101"/>
  <c r="M101" s="1"/>
  <c r="L39"/>
  <c r="K39"/>
  <c r="M66"/>
  <c r="L66"/>
  <c r="K67"/>
  <c r="K66"/>
  <c r="L65"/>
  <c r="K65"/>
  <c r="K107"/>
  <c r="M107" s="1"/>
  <c r="L14"/>
  <c r="K14"/>
  <c r="L36"/>
  <c r="K36"/>
  <c r="K106"/>
  <c r="M106" s="1"/>
  <c r="L43"/>
  <c r="K43"/>
  <c r="L41"/>
  <c r="L40"/>
  <c r="P15"/>
  <c r="K41"/>
  <c r="K40"/>
  <c r="K105"/>
  <c r="M105" s="1"/>
  <c r="L37"/>
  <c r="K37"/>
  <c r="K102"/>
  <c r="M102" s="1"/>
  <c r="L38"/>
  <c r="K38"/>
  <c r="K104"/>
  <c r="K103"/>
  <c r="K100"/>
  <c r="M100" s="1"/>
  <c r="K13"/>
  <c r="L13"/>
  <c r="L17"/>
  <c r="K17"/>
  <c r="L16"/>
  <c r="K16"/>
  <c r="L12"/>
  <c r="K12"/>
  <c r="K322"/>
  <c r="L322" s="1"/>
  <c r="K312"/>
  <c r="L312" s="1"/>
  <c r="P10"/>
  <c r="M81" l="1"/>
  <c r="M89"/>
  <c r="M23"/>
  <c r="M83"/>
  <c r="M82"/>
  <c r="M53"/>
  <c r="M78"/>
  <c r="M79"/>
  <c r="M52"/>
  <c r="M42"/>
  <c r="M76"/>
  <c r="M47"/>
  <c r="M48"/>
  <c r="M51"/>
  <c r="M50"/>
  <c r="M68"/>
  <c r="M46"/>
  <c r="M45"/>
  <c r="M71"/>
  <c r="M77"/>
  <c r="M73"/>
  <c r="M75"/>
  <c r="M39"/>
  <c r="M74"/>
  <c r="M44"/>
  <c r="M20"/>
  <c r="M70"/>
  <c r="M72"/>
  <c r="M69"/>
  <c r="M14"/>
  <c r="M43"/>
  <c r="M36"/>
  <c r="M65"/>
  <c r="M40"/>
  <c r="M41"/>
  <c r="M37"/>
  <c r="M38"/>
  <c r="M17"/>
  <c r="M13"/>
  <c r="M12"/>
  <c r="M16"/>
  <c r="K328" l="1"/>
  <c r="L328" s="1"/>
  <c r="L64" l="1"/>
  <c r="K64"/>
  <c r="M64" l="1"/>
  <c r="K329" l="1"/>
  <c r="L329" s="1"/>
  <c r="K326" l="1"/>
  <c r="L326" s="1"/>
  <c r="K305"/>
  <c r="L305" s="1"/>
  <c r="K325"/>
  <c r="L325" s="1"/>
  <c r="K324"/>
  <c r="L324" s="1"/>
  <c r="K323"/>
  <c r="L323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3"/>
  <c r="L303" s="1"/>
  <c r="K302"/>
  <c r="L302" s="1"/>
  <c r="F301"/>
  <c r="K301" s="1"/>
  <c r="L301" s="1"/>
  <c r="K300"/>
  <c r="L300" s="1"/>
  <c r="K299"/>
  <c r="L299" s="1"/>
  <c r="K298"/>
  <c r="L298" s="1"/>
  <c r="K297"/>
  <c r="L297" s="1"/>
  <c r="K296"/>
  <c r="L296" s="1"/>
  <c r="F295"/>
  <c r="K295" s="1"/>
  <c r="L295" s="1"/>
  <c r="F294"/>
  <c r="K294" s="1"/>
  <c r="L294" s="1"/>
  <c r="K293"/>
  <c r="L293" s="1"/>
  <c r="F292"/>
  <c r="K292" s="1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4"/>
  <c r="L274" s="1"/>
  <c r="K273"/>
  <c r="L273" s="1"/>
  <c r="F272"/>
  <c r="K272" s="1"/>
  <c r="L272" s="1"/>
  <c r="K271"/>
  <c r="L271" s="1"/>
  <c r="K268"/>
  <c r="L268" s="1"/>
  <c r="K267"/>
  <c r="L267" s="1"/>
  <c r="K266"/>
  <c r="L266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4"/>
  <c r="L244" s="1"/>
  <c r="K242"/>
  <c r="L242" s="1"/>
  <c r="K240"/>
  <c r="L240" s="1"/>
  <c r="K239"/>
  <c r="L239" s="1"/>
  <c r="K238"/>
  <c r="L238" s="1"/>
  <c r="K236"/>
  <c r="L236" s="1"/>
  <c r="K235"/>
  <c r="L235" s="1"/>
  <c r="K234"/>
  <c r="L234" s="1"/>
  <c r="K233"/>
  <c r="K232"/>
  <c r="L232" s="1"/>
  <c r="K231"/>
  <c r="L231" s="1"/>
  <c r="K229"/>
  <c r="L229" s="1"/>
  <c r="K228"/>
  <c r="L228" s="1"/>
  <c r="K227"/>
  <c r="L227" s="1"/>
  <c r="K226"/>
  <c r="L226" s="1"/>
  <c r="K225"/>
  <c r="L225" s="1"/>
  <c r="F224"/>
  <c r="K224" s="1"/>
  <c r="L224" s="1"/>
  <c r="H223"/>
  <c r="K223" s="1"/>
  <c r="L223" s="1"/>
  <c r="K220"/>
  <c r="L220" s="1"/>
  <c r="K219"/>
  <c r="L219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H189"/>
  <c r="K189" s="1"/>
  <c r="L189" s="1"/>
  <c r="F188"/>
  <c r="K188" s="1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M7"/>
  <c r="D7" i="5"/>
  <c r="K6" i="4"/>
  <c r="K6" i="3"/>
  <c r="L6" i="2"/>
</calcChain>
</file>

<file path=xl/sharedStrings.xml><?xml version="1.0" encoding="utf-8"?>
<sst xmlns="http://schemas.openxmlformats.org/spreadsheetml/2006/main" count="3269" uniqueCount="1233">
  <si>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</si>
  <si>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</si>
  <si>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</si>
  <si>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</si>
  <si>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</si>
  <si>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</si>
  <si>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</si>
  <si>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</si>
  <si>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</si>
  <si>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</si>
  <si>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</si>
  <si>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</si>
  <si>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</si>
  <si>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</si>
  <si>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</si>
  <si>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</si>
  <si>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</si>
  <si>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</si>
  <si>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</si>
  <si>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</si>
  <si>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</si>
  <si>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</si>
  <si>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</si>
  <si>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</si>
  <si>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</si>
  <si>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</si>
  <si>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</si>
  <si>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</si>
  <si>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</si>
  <si>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</si>
  <si>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</si>
  <si>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</si>
  <si>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</si>
  <si>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</si>
  <si>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</si>
  <si>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</si>
  <si>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</si>
  <si>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</si>
  <si>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</si>
  <si>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</si>
  <si>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</si>
  <si>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</si>
  <si>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</si>
  <si>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</si>
  <si>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</si>
  <si>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</si>
  <si>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</si>
  <si>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</si>
  <si>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</si>
  <si>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</si>
  <si>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</si>
  <si>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</si>
  <si>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</si>
  <si>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</si>
  <si>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</si>
  <si>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</si>
  <si>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</si>
  <si>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</si>
  <si>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</si>
  <si>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</si>
  <si>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</si>
  <si>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</si>
  <si>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</si>
  <si>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</si>
  <si>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</si>
  <si>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</si>
  <si>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</si>
  <si>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</si>
  <si>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</si>
  <si>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</si>
  <si>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</si>
  <si>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</si>
  <si>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</si>
  <si>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</si>
  <si>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</si>
  <si>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</si>
  <si>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</si>
  <si>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</si>
  <si>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</si>
  <si>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</si>
  <si>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</si>
  <si>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</si>
  <si>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</si>
  <si>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</si>
  <si>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</si>
  <si>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</si>
  <si>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</si>
  <si>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</si>
  <si>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</si>
  <si>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</si>
  <si>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</si>
  <si>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</si>
  <si>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</si>
  <si>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</si>
  <si>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</si>
  <si>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</si>
  <si>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</si>
  <si>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</si>
  <si>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</si>
  <si>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</si>
  <si>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</si>
  <si>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</si>
  <si>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</si>
  <si>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</si>
  <si>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</si>
  <si>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</si>
  <si>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</si>
  <si>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</si>
  <si>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</si>
  <si>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</si>
  <si>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</si>
  <si>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</si>
  <si>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</si>
  <si>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</si>
  <si>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</si>
  <si>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</si>
  <si>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</si>
  <si>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</si>
  <si>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</si>
  <si>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</si>
  <si>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</si>
  <si>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</si>
  <si>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</si>
  <si>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</si>
  <si>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</si>
  <si>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</si>
  <si>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</si>
  <si>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</si>
  <si>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</si>
  <si>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</si>
  <si>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</si>
  <si>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</si>
  <si>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</si>
  <si>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</si>
  <si>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</si>
  <si>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</si>
  <si>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</si>
  <si>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</si>
  <si>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</si>
  <si>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</si>
  <si>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</si>
  <si>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</si>
  <si>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</si>
  <si>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</si>
  <si>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</si>
  <si>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</si>
  <si>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</si>
  <si>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</si>
  <si>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</si>
  <si>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</si>
  <si>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</si>
  <si>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</si>
  <si>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</si>
  <si>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</si>
  <si>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</si>
  <si>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</si>
  <si>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</si>
  <si>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</si>
  <si>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</si>
  <si>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</si>
  <si>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</si>
  <si>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</si>
  <si>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</si>
  <si>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</si>
  <si>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</si>
  <si>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</si>
  <si>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</si>
  <si>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</si>
  <si>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</si>
  <si>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</si>
  <si>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</si>
  <si>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</si>
  <si>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</si>
  <si>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</si>
  <si>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</si>
  <si>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</si>
  <si>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</si>
  <si>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</si>
  <si>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</si>
  <si>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</si>
  <si>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</si>
  <si>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</si>
  <si>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</si>
  <si>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</si>
  <si>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</si>
  <si>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</si>
  <si>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</si>
  <si>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</si>
  <si>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</si>
  <si>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</si>
  <si>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</si>
  <si>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</si>
  <si>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</si>
  <si>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</si>
  <si>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</si>
  <si>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</si>
  <si>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</si>
  <si>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</si>
  <si>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</si>
  <si>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</si>
  <si>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</si>
  <si>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</si>
  <si>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</si>
  <si>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</si>
  <si>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</si>
  <si>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</si>
  <si>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</si>
  <si>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</si>
  <si>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</si>
  <si>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</si>
  <si>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</si>
  <si>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</si>
  <si>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</si>
  <si>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</si>
  <si>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</si>
  <si>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</si>
  <si>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</si>
  <si>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</si>
  <si>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</si>
  <si>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</si>
  <si>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</si>
  <si>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</si>
  <si>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</si>
  <si>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</si>
  <si>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</si>
  <si>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</si>
  <si>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</si>
  <si>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</si>
  <si>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</si>
  <si>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</si>
  <si>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</si>
  <si>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</si>
  <si>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</si>
  <si>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</si>
  <si>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</si>
  <si>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</si>
  <si>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</si>
  <si>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</si>
  <si>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</si>
  <si>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</si>
  <si>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</si>
  <si>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</si>
  <si>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</si>
  <si>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</si>
  <si>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</si>
  <si>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</si>
  <si>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</si>
  <si>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</si>
  <si>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</si>
  <si>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</si>
  <si>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</si>
  <si>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</si>
  <si>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</si>
  <si>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</si>
  <si>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</si>
  <si>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</si>
  <si>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</si>
  <si>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</si>
  <si>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</si>
  <si>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</si>
  <si>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</si>
  <si>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</si>
  <si>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</si>
  <si>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</si>
  <si>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</si>
  <si>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</si>
  <si>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</si>
  <si>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</si>
  <si>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</si>
  <si>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</si>
  <si>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</si>
  <si>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</si>
  <si>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</si>
  <si>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</si>
  <si>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</si>
  <si>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</si>
  <si>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</si>
  <si>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</si>
  <si>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</si>
  <si>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</si>
  <si>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</si>
  <si>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</si>
  <si>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</si>
  <si>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</si>
  <si>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</si>
  <si>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</si>
  <si>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</si>
  <si>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</si>
  <si>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</si>
  <si>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</si>
  <si>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</si>
  <si>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</si>
  <si>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</si>
  <si>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</si>
  <si>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</si>
  <si>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</si>
  <si>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</si>
  <si>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</si>
  <si>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</si>
  <si>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</si>
  <si>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</si>
  <si>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</si>
  <si>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</si>
  <si>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</si>
  <si>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</si>
  <si>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</si>
  <si>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</si>
  <si>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</si>
  <si>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</si>
  <si>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</si>
  <si>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</si>
  <si>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</si>
  <si>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</si>
  <si>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</si>
  <si>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</si>
  <si>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</si>
  <si>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</si>
  <si>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</si>
  <si>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</si>
  <si>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</si>
  <si>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</si>
  <si>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</si>
  <si>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</si>
  <si>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</si>
  <si>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</si>
  <si>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</si>
  <si>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</si>
  <si>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</si>
  <si>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</si>
  <si>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</si>
  <si>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</si>
  <si>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</si>
  <si>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</si>
  <si>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</si>
  <si>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</si>
  <si>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</si>
  <si>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</si>
  <si>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</si>
  <si>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</si>
  <si>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</si>
  <si>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</si>
  <si>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</si>
  <si>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</si>
  <si>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</si>
  <si>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</si>
  <si>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</si>
  <si>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</si>
  <si>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</si>
  <si>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</si>
  <si>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</si>
  <si>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</si>
  <si>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</si>
  <si>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</si>
  <si>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</si>
  <si>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</si>
  <si>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</si>
  <si>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</si>
  <si>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</si>
  <si>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</si>
  <si>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</si>
  <si>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</si>
  <si>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</si>
  <si>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</si>
  <si>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</si>
  <si>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</si>
  <si>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</si>
  <si>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</si>
  <si>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</si>
  <si>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</si>
  <si>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</si>
  <si>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</si>
  <si>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</si>
  <si>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</si>
  <si>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</si>
  <si>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</si>
  <si>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</si>
  <si>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</si>
  <si>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</si>
  <si>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</si>
  <si>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</si>
  <si>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</si>
  <si>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</si>
  <si>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</si>
  <si>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</si>
  <si>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</si>
  <si>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</si>
  <si>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</si>
  <si>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</si>
  <si>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</si>
  <si>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</si>
  <si>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</si>
  <si>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</si>
  <si>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</si>
  <si>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</si>
  <si>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</si>
  <si>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</si>
  <si>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</si>
  <si>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</si>
  <si>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</si>
  <si>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</si>
  <si>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</si>
  <si>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</si>
  <si>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</si>
  <si>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</si>
  <si>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</si>
  <si>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</si>
  <si>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</si>
  <si>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</si>
  <si>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</si>
  <si>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</si>
  <si>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</si>
  <si>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</si>
  <si>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</si>
  <si>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</si>
  <si>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</si>
  <si>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</si>
  <si>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</si>
  <si>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</si>
  <si>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</si>
  <si>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</si>
  <si>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</si>
  <si>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</si>
  <si>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</si>
  <si>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</si>
  <si>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</si>
  <si>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</si>
  <si>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</si>
  <si>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</si>
  <si>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</si>
  <si>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</si>
  <si>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</si>
  <si>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</si>
  <si>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</si>
  <si>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</si>
  <si>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</si>
  <si>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</si>
  <si>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</si>
  <si>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</si>
  <si>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</si>
  <si>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</si>
  <si>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</si>
  <si>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</si>
  <si>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</si>
  <si>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</si>
  <si>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</si>
  <si>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</si>
  <si>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</si>
  <si>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</si>
  <si>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</si>
  <si>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</si>
  <si>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</si>
  <si>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</si>
  <si>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</si>
  <si>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</si>
  <si>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</si>
  <si>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</si>
  <si>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</si>
  <si>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</si>
  <si>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</si>
  <si>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</si>
  <si>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</si>
  <si>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</si>
  <si>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</si>
  <si>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</si>
  <si>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</si>
  <si>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</si>
  <si>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</si>
  <si>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</si>
  <si>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</si>
  <si>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</si>
  <si>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</si>
  <si>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</si>
  <si>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</si>
  <si>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</si>
  <si>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</si>
  <si>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</si>
  <si>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</si>
  <si>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</si>
  <si>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</si>
  <si>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</si>
  <si>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</si>
  <si>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</si>
  <si>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</si>
  <si>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</si>
  <si>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</si>
  <si>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</si>
  <si>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</si>
  <si>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</si>
  <si>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</si>
  <si>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</si>
  <si>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</si>
  <si>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</si>
  <si>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</si>
  <si>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</si>
  <si>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</si>
  <si>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</si>
  <si>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</si>
  <si>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</si>
  <si>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</si>
  <si>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</si>
  <si>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</si>
  <si>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</si>
  <si>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</si>
  <si>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</si>
  <si>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</si>
  <si>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</si>
  <si>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</si>
  <si>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</si>
  <si>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</si>
  <si>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</si>
  <si>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</si>
  <si>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</si>
  <si>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</si>
  <si>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</si>
  <si>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</si>
  <si>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</si>
  <si>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</si>
  <si>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</si>
  <si>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</si>
  <si>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</si>
  <si>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</si>
  <si>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</si>
  <si>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</si>
  <si>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</si>
  <si>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</si>
  <si>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</si>
  <si>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</si>
  <si>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</si>
  <si>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</si>
  <si>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</si>
  <si>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</si>
  <si>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</si>
  <si>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</si>
  <si>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</si>
  <si>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</si>
  <si>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</si>
  <si>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</si>
  <si>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</si>
  <si>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</si>
  <si>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</si>
  <si>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</si>
  <si>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</si>
  <si>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</si>
  <si>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</si>
  <si>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</si>
  <si>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</si>
  <si>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</si>
  <si>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</si>
  <si>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</si>
  <si>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</si>
  <si>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</si>
  <si>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</si>
  <si>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</si>
  <si>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</si>
  <si>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</si>
  <si>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</si>
  <si>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</si>
  <si>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</si>
  <si>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</si>
  <si>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</si>
  <si>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</si>
  <si>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</si>
  <si>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</si>
  <si>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</si>
  <si>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</si>
  <si>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</si>
  <si>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</si>
  <si>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</si>
  <si>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</si>
  <si>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</si>
  <si>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</si>
  <si>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</si>
  <si>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</si>
  <si>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</si>
  <si>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</si>
  <si>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</si>
  <si>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</si>
  <si>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</si>
  <si>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</si>
  <si>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</si>
  <si>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</si>
  <si>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</si>
  <si>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</si>
  <si>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</si>
  <si>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</si>
  <si>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</si>
  <si>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</si>
  <si>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</si>
  <si>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</si>
  <si>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</si>
  <si>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</si>
  <si>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</si>
  <si>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</si>
  <si>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</si>
  <si>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</si>
  <si>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</si>
  <si>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</si>
  <si>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</si>
  <si>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</si>
  <si>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</si>
  <si>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</si>
  <si>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</si>
  <si>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</si>
  <si>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</si>
  <si>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</si>
  <si>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</si>
  <si>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</si>
  <si>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</si>
  <si>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</si>
  <si>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</si>
  <si>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</si>
  <si>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</si>
  <si>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</si>
  <si>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</si>
  <si>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</si>
  <si>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</si>
  <si>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</si>
  <si>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</si>
  <si>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</si>
  <si>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</si>
  <si>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</si>
  <si>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</si>
  <si>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</si>
  <si>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</si>
  <si>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</si>
  <si>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</si>
  <si>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</si>
  <si>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</si>
  <si>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</si>
  <si>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</si>
  <si>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</si>
  <si>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</si>
  <si>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</si>
  <si>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</si>
  <si>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</si>
  <si>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</si>
  <si>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</si>
  <si>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</si>
  <si>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</si>
  <si>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</si>
  <si>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</si>
  <si>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</si>
  <si>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</si>
  <si>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</si>
  <si>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</si>
  <si>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</si>
  <si>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</si>
  <si>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</si>
  <si>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</si>
  <si>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</si>
  <si>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</si>
  <si>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</si>
  <si>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</si>
  <si>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</si>
  <si>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</si>
  <si>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</si>
  <si>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</si>
  <si>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</si>
  <si>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</si>
  <si>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</si>
  <si>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</si>
  <si>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</si>
  <si>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</si>
  <si>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</si>
  <si>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</si>
  <si>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</si>
  <si>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</si>
  <si>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</si>
  <si>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</si>
  <si>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</si>
  <si>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</si>
  <si>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</si>
  <si>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</si>
  <si>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</si>
  <si>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</si>
  <si>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</si>
  <si>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</si>
  <si>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</si>
  <si>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</si>
  <si>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</si>
  <si>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</si>
  <si>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</si>
  <si>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</si>
  <si>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</si>
  <si>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</si>
  <si>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</si>
  <si>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</si>
  <si>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</si>
  <si>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</si>
  <si>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</si>
  <si>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</si>
  <si>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</si>
  <si>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</si>
  <si>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</si>
  <si>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</si>
  <si>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</si>
  <si>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</si>
  <si>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</si>
  <si>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</si>
  <si>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</si>
  <si>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</si>
  <si>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</si>
  <si>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</si>
  <si>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</si>
  <si>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</si>
  <si>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</si>
  <si>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</si>
  <si>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</si>
  <si>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</si>
  <si>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</si>
  <si>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</si>
  <si>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</si>
  <si>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</si>
  <si>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</si>
  <si>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</si>
  <si>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</si>
  <si>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</si>
  <si>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</si>
  <si>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</si>
  <si>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</si>
  <si>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</si>
  <si>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</si>
  <si>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</si>
  <si>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</si>
  <si>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</si>
  <si>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</si>
  <si>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</si>
  <si>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</si>
  <si>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</si>
  <si>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</si>
  <si>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</si>
  <si>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</si>
  <si>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</si>
  <si>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</si>
  <si>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</si>
  <si>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</si>
  <si>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</si>
  <si>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</si>
  <si>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</si>
  <si>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</si>
  <si>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</si>
  <si>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</si>
  <si>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</si>
  <si>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</si>
  <si>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</si>
  <si>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</si>
  <si>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</si>
  <si>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</si>
  <si>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</si>
  <si>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</si>
  <si>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</si>
  <si>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</si>
  <si>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</si>
  <si>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</si>
  <si>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</si>
  <si>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</si>
  <si>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</si>
  <si>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</si>
  <si>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</si>
  <si>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</si>
  <si>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</si>
  <si>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</si>
  <si>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</si>
  <si>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</si>
  <si>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</si>
  <si>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</si>
  <si>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</si>
  <si>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</si>
  <si>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</si>
  <si>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</si>
  <si>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</si>
  <si>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</si>
  <si>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</si>
  <si>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</si>
  <si>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</si>
  <si>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</si>
  <si>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</si>
  <si>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</si>
  <si>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</si>
  <si>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</si>
  <si>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</si>
  <si>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</si>
  <si>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</si>
  <si>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</si>
  <si>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</si>
  <si>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</si>
  <si>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</si>
  <si>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</si>
  <si>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</si>
  <si>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</si>
  <si>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</si>
  <si>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</si>
  <si>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</si>
  <si>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</si>
  <si>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</si>
  <si>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</si>
  <si>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</si>
  <si>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</si>
  <si>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</si>
  <si>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</si>
  <si>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</si>
  <si>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</si>
  <si>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</si>
  <si>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</si>
  <si>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</si>
  <si>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</si>
  <si>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</si>
  <si>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</si>
  <si>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</si>
  <si>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</si>
  <si>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</si>
  <si>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</si>
  <si>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</si>
  <si>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</si>
  <si>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</si>
  <si>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</si>
  <si>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</si>
  <si>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</si>
  <si>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</si>
  <si>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</si>
  <si>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</si>
  <si>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</si>
  <si>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</si>
  <si>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</si>
  <si>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</si>
  <si>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</si>
  <si>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</si>
  <si>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</si>
  <si>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</si>
  <si>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</si>
  <si>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</si>
  <si>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</si>
  <si>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</si>
  <si>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</si>
  <si>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</si>
  <si>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</si>
  <si>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</si>
  <si>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</si>
  <si>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</si>
  <si>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</si>
  <si>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</si>
  <si>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</si>
  <si>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</si>
  <si>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</si>
  <si>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</si>
  <si>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</si>
  <si>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</si>
  <si>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</si>
  <si>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</si>
  <si>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</si>
  <si>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</si>
  <si>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</si>
  <si>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</si>
  <si>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</si>
  <si>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</si>
  <si>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</si>
  <si>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</si>
  <si>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Sell</t>
  </si>
  <si>
    <t>s</t>
  </si>
  <si>
    <t>NSE</t>
  </si>
  <si>
    <t>645-655</t>
  </si>
  <si>
    <t>80-100</t>
  </si>
  <si>
    <t>Loss of Rs.50/-</t>
  </si>
  <si>
    <t>1150-1170</t>
  </si>
  <si>
    <t>1250-1300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</si>
  <si>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</si>
  <si>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</si>
  <si>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</si>
  <si>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</si>
  <si>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</si>
  <si>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</si>
  <si>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</si>
  <si>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</si>
  <si>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</si>
  <si>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</si>
  <si>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</si>
  <si>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</si>
  <si>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</si>
  <si>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</si>
  <si>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</si>
  <si>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</si>
  <si>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</si>
  <si>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</si>
  <si>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</si>
  <si>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</si>
  <si>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</si>
  <si>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</si>
  <si>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</si>
  <si>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</si>
  <si>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</si>
  <si>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</si>
  <si>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</si>
  <si>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</si>
  <si>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</si>
  <si>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</si>
  <si>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</si>
  <si>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</si>
  <si>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</si>
  <si>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</si>
  <si>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</si>
  <si>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</si>
  <si>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</si>
  <si>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</si>
  <si>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</si>
  <si>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</si>
  <si>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</si>
  <si>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</si>
  <si>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</si>
  <si>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</si>
  <si>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</si>
  <si>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</si>
  <si>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</si>
  <si>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</si>
  <si>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</si>
  <si>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</si>
  <si>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Loss of Rs.20/-</t>
  </si>
  <si>
    <t>NIFTY 17500 PE 10-FEB</t>
  </si>
  <si>
    <t>160-190</t>
  </si>
  <si>
    <t>Loss of Rs.6/-</t>
  </si>
  <si>
    <t>Loss of Rs.10/-</t>
  </si>
  <si>
    <t>Profit of Rs.50/-</t>
  </si>
  <si>
    <t>198-202</t>
  </si>
  <si>
    <t>230-240</t>
  </si>
  <si>
    <t>Loss of Rs.9.5/-</t>
  </si>
  <si>
    <t>375-380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</si>
  <si>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</si>
  <si>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</si>
  <si>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</si>
  <si>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</si>
  <si>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</si>
  <si>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</si>
  <si>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</si>
  <si>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</si>
  <si>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</si>
  <si>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</si>
  <si>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</si>
  <si>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</si>
  <si>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</si>
  <si>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</si>
  <si>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</si>
  <si>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</si>
  <si>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</si>
  <si>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</si>
  <si>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</si>
  <si>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</si>
  <si>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</si>
  <si>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</si>
  <si>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</si>
  <si>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2800-2850</t>
  </si>
  <si>
    <t>375-385</t>
  </si>
  <si>
    <t>Profit of Rs.14.5/-</t>
  </si>
  <si>
    <t>Profit of Rs.25.5/-</t>
  </si>
  <si>
    <t>GSPL FEB FUT</t>
  </si>
  <si>
    <t>313-318</t>
  </si>
  <si>
    <t>1010-1030</t>
  </si>
  <si>
    <t>Loss of Rs.27.50/-</t>
  </si>
  <si>
    <t>Loss of Rs.107.50/-</t>
  </si>
  <si>
    <t xml:space="preserve">SBILIFE </t>
  </si>
  <si>
    <t>1130-1135</t>
  </si>
  <si>
    <t>1190-1200</t>
  </si>
  <si>
    <t xml:space="preserve">MPHASIS FEB FUT </t>
  </si>
  <si>
    <t>2080-2100</t>
  </si>
  <si>
    <t>800-825</t>
  </si>
  <si>
    <t>185-200</t>
  </si>
  <si>
    <t>845-850</t>
  </si>
  <si>
    <t>920-960</t>
  </si>
  <si>
    <t xml:space="preserve">APOLLOTYRE FEB FUT </t>
  </si>
  <si>
    <t>3050-3100</t>
  </si>
  <si>
    <t>Loss of Rs.62.50/-</t>
  </si>
  <si>
    <t>Profit of Rs.52.50/-</t>
  </si>
  <si>
    <t>Loss of Rs.34/-</t>
  </si>
  <si>
    <t>Loss of Rs.85/-</t>
  </si>
  <si>
    <t>Loss of Rs.63/-</t>
  </si>
  <si>
    <t>Loss of Rs.26/-</t>
  </si>
  <si>
    <t>Loss of Rs.8/-</t>
  </si>
  <si>
    <t>Loss of Rs.5.5/-</t>
  </si>
  <si>
    <t>Loss of Rs.27/-</t>
  </si>
  <si>
    <t>2420-2450</t>
  </si>
  <si>
    <t>Profit of Rs.3/-</t>
  </si>
  <si>
    <t>TRENT 1100 CE FEB</t>
  </si>
  <si>
    <t>25-30</t>
  </si>
  <si>
    <t>NIFTY 17200 CE 17 FEB</t>
  </si>
  <si>
    <t>110-130</t>
  </si>
  <si>
    <t>630-640</t>
  </si>
  <si>
    <t>1260-1300</t>
  </si>
  <si>
    <t>Profit of Rs.27.5/-</t>
  </si>
  <si>
    <t>BHARATFORG FEB FUT</t>
  </si>
  <si>
    <t>720-730</t>
  </si>
  <si>
    <t>3000-3040</t>
  </si>
  <si>
    <t>60-80</t>
  </si>
  <si>
    <t>RELIANCE 2380 CE FEB</t>
  </si>
  <si>
    <t>HDFC 2340 CE FEB</t>
  </si>
  <si>
    <t>55-70</t>
  </si>
  <si>
    <t>RELIANCE 2360 CE FEB</t>
  </si>
  <si>
    <t>COLPAL FEB FUT</t>
  </si>
  <si>
    <t>Profit of Rs.12/-</t>
  </si>
  <si>
    <t>Profit of Rs.8/-</t>
  </si>
  <si>
    <t>Profit of Rs.11.5/-</t>
  </si>
  <si>
    <t>TATACONSUM FEB FUT</t>
  </si>
  <si>
    <t>HDFC FEB FUT</t>
  </si>
  <si>
    <t>2400-2420</t>
  </si>
  <si>
    <t>Profit of Rs.27/-</t>
  </si>
  <si>
    <t>410-420</t>
  </si>
  <si>
    <t>Loss of Rs.38/-</t>
  </si>
  <si>
    <t>Profit of Rs.48/-</t>
  </si>
  <si>
    <t>Profit of Rs.22.5/-</t>
  </si>
  <si>
    <t>3070-3120</t>
  </si>
  <si>
    <t>Profit of Rs.28/-</t>
  </si>
  <si>
    <t>ASIANPAINT FEB FUT</t>
  </si>
  <si>
    <t>3350-3400</t>
  </si>
  <si>
    <t>NIFTY 17400 CE 17 FEB</t>
  </si>
  <si>
    <t>HDFC 2380 CE FEB</t>
  </si>
  <si>
    <t>50-60</t>
  </si>
  <si>
    <t>BANKNIFTY 38000 CE 17 FEB</t>
  </si>
  <si>
    <t>RELIANCE 2400 CE FEB</t>
  </si>
  <si>
    <t>350-400</t>
  </si>
  <si>
    <t>300-308</t>
  </si>
  <si>
    <t>Part profiit of Rs.460/-</t>
  </si>
  <si>
    <t>GEMSI</t>
  </si>
  <si>
    <t>Profit of Rs.4/-</t>
  </si>
  <si>
    <t>NIFTY 17350 CE 17 FEB</t>
  </si>
  <si>
    <t>ABBOTINDIA FEB FUT</t>
  </si>
  <si>
    <t>17500-17700</t>
  </si>
  <si>
    <t>BALKRISIND FEB FUT</t>
  </si>
  <si>
    <t>2060-2100</t>
  </si>
  <si>
    <t xml:space="preserve">BANKNIFTY 37800 CE 17 FEB </t>
  </si>
  <si>
    <t>300-400</t>
  </si>
  <si>
    <t>70-90</t>
  </si>
  <si>
    <t>Loss of Rs.25.5/-</t>
  </si>
  <si>
    <t>Profit of Rs.9.5/-</t>
  </si>
  <si>
    <t>Profit of Rs.20/-</t>
  </si>
  <si>
    <t>Loss of Rs.36.5/-</t>
  </si>
  <si>
    <t>Loss of Rs.75/-</t>
  </si>
  <si>
    <t>MFSINTRCRP</t>
  </si>
  <si>
    <t>NATURAL</t>
  </si>
  <si>
    <t>LIBAS</t>
  </si>
  <si>
    <t>Libas Consu Products Ltd</t>
  </si>
  <si>
    <t>UNIVASTU</t>
  </si>
  <si>
    <t>Univastu India Limited</t>
  </si>
  <si>
    <t>TATACHEM FEB FUT</t>
  </si>
  <si>
    <t>915-920</t>
  </si>
  <si>
    <t>ULTRACEMCO MAR FUT</t>
  </si>
  <si>
    <t>7200-7250</t>
  </si>
  <si>
    <t>NIFTY 17500 CE FEB</t>
  </si>
  <si>
    <t>50-30</t>
  </si>
  <si>
    <t>Loss of Rs.13/-</t>
  </si>
  <si>
    <t>Loss of Rs.13.5/-</t>
  </si>
  <si>
    <t>AGOL</t>
  </si>
  <si>
    <t>XTX MARKETS LLP</t>
  </si>
  <si>
    <t>Loss of Rs.540/-</t>
  </si>
  <si>
    <t>Loss of Rs.55/-</t>
  </si>
  <si>
    <t>Loss of Rs.17/-</t>
  </si>
  <si>
    <t>1510-1515</t>
  </si>
  <si>
    <t>1540-1550</t>
  </si>
  <si>
    <t xml:space="preserve">MAXHEALTH </t>
  </si>
  <si>
    <t>380-385</t>
  </si>
  <si>
    <t>Profit of Rs.7.5/-</t>
  </si>
  <si>
    <t>1245-1265</t>
  </si>
  <si>
    <t>45-55</t>
  </si>
  <si>
    <t>INFY 1700 CE FEB</t>
  </si>
  <si>
    <t>TATASTEEL 1500 CE FEB</t>
  </si>
  <si>
    <t>25-35</t>
  </si>
  <si>
    <t>Profit of Rs.5/-</t>
  </si>
  <si>
    <t>2280-2310</t>
  </si>
  <si>
    <t>2450-2550</t>
  </si>
  <si>
    <t>PANTH</t>
  </si>
  <si>
    <t>KORADIYA MILE STONE PRIVATE LIMITED .</t>
  </si>
  <si>
    <t>SUPRBPA</t>
  </si>
  <si>
    <t>BANSOURYBALA GORDHANDAS</t>
  </si>
  <si>
    <t>TOKYOFIN</t>
  </si>
  <si>
    <t>KESHAVJI BHACHHU GADA</t>
  </si>
  <si>
    <t>PRITI HARESH SHAH</t>
  </si>
  <si>
    <t>P S SHETH</t>
  </si>
  <si>
    <t>Loss of Rs.35/-</t>
  </si>
  <si>
    <t>Loss of Rs.120/-</t>
  </si>
  <si>
    <t>195-197</t>
  </si>
  <si>
    <t>215-220</t>
  </si>
  <si>
    <t>45-50</t>
  </si>
  <si>
    <t>TATASTEEL 1140 CE FEB</t>
  </si>
  <si>
    <t>NIFTY 17000 CE FEB</t>
  </si>
  <si>
    <t xml:space="preserve">LT 1860 CE FEB </t>
  </si>
  <si>
    <t>20-25</t>
  </si>
  <si>
    <t>Profit of Rs.7/-</t>
  </si>
  <si>
    <t>Profit of Rs.1.5/-</t>
  </si>
  <si>
    <t>Profit of Rs.22/-</t>
  </si>
  <si>
    <t>Profit of Rs.2.5/-</t>
  </si>
  <si>
    <t xml:space="preserve">HDFC 2440 CE FEB </t>
  </si>
  <si>
    <t>GGENG</t>
  </si>
  <si>
    <t>GVFILM</t>
  </si>
  <si>
    <t>IFL</t>
  </si>
  <si>
    <t>HIRWANI JAYANTIBHAI VAGHELA</t>
  </si>
  <si>
    <t>PARESH DHIRAJLAL SHAH</t>
  </si>
  <si>
    <t>RIPALBEN DHARMIKKUMAR PARIKH</t>
  </si>
  <si>
    <t>QE SECURITIES</t>
  </si>
  <si>
    <t>RAJASTHAN GLOBAL SECURITIES PVT LTD</t>
  </si>
  <si>
    <t>MONEY GROW INVESTMENT</t>
  </si>
  <si>
    <t>VIPCLOTHNG</t>
  </si>
  <si>
    <t>Vip Clothing Ltd.</t>
  </si>
  <si>
    <t>Loss of Rs.185/-</t>
  </si>
  <si>
    <t>BHARATFORG MAR FUT</t>
  </si>
  <si>
    <t>Profit of Rs.15/-</t>
  </si>
  <si>
    <t>NIFTY 17200 CE FEB</t>
  </si>
  <si>
    <t>100-120</t>
  </si>
  <si>
    <t>BANKNIFTY 37700 CE FEB</t>
  </si>
  <si>
    <t>190-200</t>
  </si>
  <si>
    <t>Loss of Rs.23/-</t>
  </si>
  <si>
    <t>HDFCBANK MAR FUT</t>
  </si>
  <si>
    <t>ADVIKCA</t>
  </si>
  <si>
    <t>AFFLUENCE GEMS PRIVATELIMITED</t>
  </si>
  <si>
    <t>ALKA</t>
  </si>
  <si>
    <t>SHREE KRISHNA SHARANAM FINANCIALS</t>
  </si>
  <si>
    <t>SANTOSH SALEGAVKAR</t>
  </si>
  <si>
    <t>AMRAAGRI</t>
  </si>
  <si>
    <t>ANKIN</t>
  </si>
  <si>
    <t>POOJA KUMAR CHANDNA</t>
  </si>
  <si>
    <t>SOMIL HASMUKHLAL SHAH</t>
  </si>
  <si>
    <t>BCLENTERPR</t>
  </si>
  <si>
    <t>DHARMESH MALDEVBHAI GODHANIA</t>
  </si>
  <si>
    <t>BIOGEN</t>
  </si>
  <si>
    <t>TOPGAIN FINANCE PRIVATE LIMITED</t>
  </si>
  <si>
    <t>BRANDBUCKT</t>
  </si>
  <si>
    <t>ELIXIR WEALTH MANAGEMENT PRIVATE LIMITED</t>
  </si>
  <si>
    <t>CORPOCO</t>
  </si>
  <si>
    <t>NITESH MEGHRAJ JAIN</t>
  </si>
  <si>
    <t>DECCAN</t>
  </si>
  <si>
    <t>HITESH MOHANBHAI PATEL</t>
  </si>
  <si>
    <t>RITIKA BHANDARI</t>
  </si>
  <si>
    <t>DEEP</t>
  </si>
  <si>
    <t>NNM SECURITIES PVT LTD</t>
  </si>
  <si>
    <t>ELLORATRAD</t>
  </si>
  <si>
    <t>QUMIN PHARMA PRIVATE LIMITED</t>
  </si>
  <si>
    <t>JAIMIN KAILASH GUPTA</t>
  </si>
  <si>
    <t>CHANDRIKABEN SAIJA</t>
  </si>
  <si>
    <t>PRAKASH CHHAGANBHAI PRAJAPATI</t>
  </si>
  <si>
    <t>CHEVVUSREENIVASULAREDDY</t>
  </si>
  <si>
    <t>SKSE SECURITIES LIMITED CORP CM/TM PROP A/C</t>
  </si>
  <si>
    <t>DHAVAL MEHTA</t>
  </si>
  <si>
    <t>HARSHADBHAI PANCHAL</t>
  </si>
  <si>
    <t>STEPPING STONE CONSTRUCTION PRIVATE LIMITED</t>
  </si>
  <si>
    <t>KAMAL BERIWAL</t>
  </si>
  <si>
    <t>GGL</t>
  </si>
  <si>
    <t>YACOOBALI AIYUB MOHAMMED</t>
  </si>
  <si>
    <t>GTV</t>
  </si>
  <si>
    <t>NEIL INFORMATION TECHNOLOGY LIMITED .</t>
  </si>
  <si>
    <t>CARE WEALTH ADVISORS LLP</t>
  </si>
  <si>
    <t>KUNALBHAI RAMESHBHAI DANTANI</t>
  </si>
  <si>
    <t>INDINFO</t>
  </si>
  <si>
    <t>INFRATRUST</t>
  </si>
  <si>
    <t>IIFL WEALTH MANAGEMENT LIMITED</t>
  </si>
  <si>
    <t>RAPID HOLDINGS 2 PTE LIMITED</t>
  </si>
  <si>
    <t>JOHNPHARMA</t>
  </si>
  <si>
    <t>EPITOME TRADING AND INVESTMENTS</t>
  </si>
  <si>
    <t>KEDARNATHPARIDA</t>
  </si>
  <si>
    <t>KAPILCO</t>
  </si>
  <si>
    <t>PRAKASHCHANDRA MOHANLAL RATHI</t>
  </si>
  <si>
    <t>DINESH KUMAR CHOUDHARY</t>
  </si>
  <si>
    <t>SUBHMANGAL MERCHANDISE PRIVATE LIMITED</t>
  </si>
  <si>
    <t>KELLOG MERCANTILE PRIVATELIMITED</t>
  </si>
  <si>
    <t>LELAVOIR</t>
  </si>
  <si>
    <t>VAYUPUTRA SALES PVT LTD</t>
  </si>
  <si>
    <t>LUHARUKA</t>
  </si>
  <si>
    <t>MFLINDIA</t>
  </si>
  <si>
    <t>PRATIK VIJAYKUMAR PARIKH</t>
  </si>
  <si>
    <t>VIVEK SINGH</t>
  </si>
  <si>
    <t>RAJAPRATAP SINGH HANUMANSINGH RAJPUT</t>
  </si>
  <si>
    <t>MODINATUR</t>
  </si>
  <si>
    <t>OWN INFRACON PRIVATE LIMITED</t>
  </si>
  <si>
    <t>NARAYANI</t>
  </si>
  <si>
    <t>CHIRAG RAJNIKANT SHAH HUF</t>
  </si>
  <si>
    <t>SHARADA RAMDAS PAI</t>
  </si>
  <si>
    <t>RAJESHKUMAR RAMESHCHANDRA GUPTA</t>
  </si>
  <si>
    <t>NCLRESE</t>
  </si>
  <si>
    <t>NEWLIGHT</t>
  </si>
  <si>
    <t>PRAVINKUMAR WASHA</t>
  </si>
  <si>
    <t>SEJAL P PATEL</t>
  </si>
  <si>
    <t>SIPTL</t>
  </si>
  <si>
    <t>SUMEDHA</t>
  </si>
  <si>
    <t>WESSEL CONSULTANCY PRIVATE LIMITED</t>
  </si>
  <si>
    <t>HRUSHIKESHPRAMODSHINDE</t>
  </si>
  <si>
    <t>SHRUTIRAMANUJ</t>
  </si>
  <si>
    <t>STUTIMANISHSHARMA</t>
  </si>
  <si>
    <t>SURATEX</t>
  </si>
  <si>
    <t>GARDEN SILK MILLS LIMITED</t>
  </si>
  <si>
    <t>TRL</t>
  </si>
  <si>
    <t>SHREE SHIVSHAKTI PROJECT CONSULTANT PRIVATE LIMITED</t>
  </si>
  <si>
    <t>NATURLAND SECURITIES PRIVATE LIMITED</t>
  </si>
  <si>
    <t>VIRAT</t>
  </si>
  <si>
    <t>VEENA DILIP VED</t>
  </si>
  <si>
    <t>SOLI ZAL IRANI</t>
  </si>
  <si>
    <t>VISESHINFO</t>
  </si>
  <si>
    <t>OMKAM CAPITAL MARKETS PRIVATE LIMITED</t>
  </si>
  <si>
    <t>ABCOTS</t>
  </si>
  <si>
    <t>A B Cotspin India Limited</t>
  </si>
  <si>
    <t>SONALI  GARG</t>
  </si>
  <si>
    <t>AGROPHOS</t>
  </si>
  <si>
    <t>Agro Phos India Limited</t>
  </si>
  <si>
    <t>YOGENDRA TIWARI</t>
  </si>
  <si>
    <t>ANMOL</t>
  </si>
  <si>
    <t>Anmol India Limited</t>
  </si>
  <si>
    <t>ANTGRAPHIC</t>
  </si>
  <si>
    <t>Antarctica Graphics Ltd</t>
  </si>
  <si>
    <t>BUTTERFLY</t>
  </si>
  <si>
    <t>Btrfly Gandhi Appl Ltd</t>
  </si>
  <si>
    <t>GIRIRAJ</t>
  </si>
  <si>
    <t>Giriraj Civil Devp Ltd</t>
  </si>
  <si>
    <t>PRASHAM NITIN SHAH</t>
  </si>
  <si>
    <t>MADHAVBAUG</t>
  </si>
  <si>
    <t>Vaidya Sane Ayur Lab Ltd</t>
  </si>
  <si>
    <t>DHYANAM CAPITAL</t>
  </si>
  <si>
    <t>SHARAD HARLALKA</t>
  </si>
  <si>
    <t>ROHLTD</t>
  </si>
  <si>
    <t>Royal Orchid Hotels Limit</t>
  </si>
  <si>
    <t>INDRA KIRAN VENTURES</t>
  </si>
  <si>
    <t>AVIRAT ENTERPRISE</t>
  </si>
  <si>
    <t>ANANT WEALTH CONSULTANTS PRIVATE LIMITED</t>
  </si>
  <si>
    <t>MUSIGMA SECURITIES</t>
  </si>
  <si>
    <t>VAISHALI</t>
  </si>
  <si>
    <t>Vaishali Pharma Limited</t>
  </si>
  <si>
    <t>ASHISH SHARADKUMAR NEMANI</t>
  </si>
  <si>
    <t>VIKRAMKUMAR KARANRAJ SAKARIA HUF DAKSH CORPORATION</t>
  </si>
  <si>
    <t>KAILASH .</t>
  </si>
  <si>
    <t>VISHWARAJ</t>
  </si>
  <si>
    <t>Vishwaraj Sugar Ind Ltd</t>
  </si>
  <si>
    <t>SKSE SECURITIES LTD</t>
  </si>
  <si>
    <t>BEARDSELL</t>
  </si>
  <si>
    <t>Beardsell Limited</t>
  </si>
  <si>
    <t>ANUMOLU BHARAT</t>
  </si>
  <si>
    <t>NOPEA CAPITAL SERVICES PRIVATE LIMITED</t>
  </si>
  <si>
    <t>SRPL</t>
  </si>
  <si>
    <t>Shree Ram Proteins Ltd.</t>
  </si>
  <si>
    <t>MANISHA UDAY SINGALA</t>
  </si>
  <si>
    <t>LALITA JAYKUMAR PATHARE</t>
  </si>
  <si>
    <t>Visesh Infotecnics Limite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</si>
</sst>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4" fillId="0" borderId="0" applyNumberFormat="0" applyFill="0" applyBorder="0" applyAlignment="0" applyProtection="0"/>
  </cellStyleXfs>
  <cellXfs count="50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2" borderId="0" xfId="0" applyFont="1" applyFill="1" applyBorder="1"/>
    <xf numFmtId="0" fontId="42" fillId="2" borderId="0" xfId="0" applyFont="1" applyFill="1" applyBorder="1" applyAlignment="1">
      <alignment horizontal="center"/>
    </xf>
    <xf numFmtId="0" fontId="42" fillId="12" borderId="0" xfId="0" applyFont="1" applyFill="1" applyBorder="1"/>
    <xf numFmtId="0" fontId="43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4" fillId="0" borderId="1" xfId="2" applyBorder="1"/>
    <xf numFmtId="0" fontId="44" fillId="0" borderId="2" xfId="2" applyBorder="1"/>
    <xf numFmtId="0" fontId="44" fillId="5" borderId="0" xfId="2" applyFill="1" applyBorder="1" applyAlignment="1">
      <alignment horizontal="center" wrapText="1"/>
    </xf>
    <xf numFmtId="0" fontId="44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5" fillId="21" borderId="21" xfId="0" applyFont="1" applyFill="1" applyBorder="1" applyAlignment="1"/>
    <xf numFmtId="165" fontId="31" fillId="18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0" fontId="32" fillId="24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5" borderId="21" xfId="0" applyNumberFormat="1" applyFont="1" applyFill="1" applyBorder="1" applyAlignment="1">
      <alignment horizontal="center" vertical="center"/>
    </xf>
    <xf numFmtId="16" fontId="40" fillId="11" borderId="21" xfId="0" applyNumberFormat="1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6" fontId="33" fillId="24" borderId="2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0" fillId="26" borderId="21" xfId="0" applyFont="1" applyFill="1" applyBorder="1" applyAlignment="1"/>
    <xf numFmtId="167" fontId="1" fillId="27" borderId="21" xfId="0" applyNumberFormat="1" applyFont="1" applyFill="1" applyBorder="1" applyAlignment="1">
      <alignment horizontal="center" vertical="center"/>
    </xf>
    <xf numFmtId="0" fontId="1" fillId="26" borderId="21" xfId="0" applyFont="1" applyFill="1" applyBorder="1" applyAlignment="1">
      <alignment horizontal="center"/>
    </xf>
    <xf numFmtId="0" fontId="1" fillId="28" borderId="3" xfId="0" applyFont="1" applyFill="1" applyBorder="1" applyAlignment="1">
      <alignment horizontal="center"/>
    </xf>
    <xf numFmtId="2" fontId="1" fillId="28" borderId="1" xfId="0" applyNumberFormat="1" applyFont="1" applyFill="1" applyBorder="1" applyAlignment="1">
      <alignment horizontal="center" vertical="center" wrapText="1"/>
    </xf>
    <xf numFmtId="10" fontId="1" fillId="28" borderId="1" xfId="0" applyNumberFormat="1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/>
    </xf>
    <xf numFmtId="167" fontId="1" fillId="28" borderId="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>
      <alignment horizontal="center" vertical="center"/>
    </xf>
    <xf numFmtId="15" fontId="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65" fontId="31" fillId="18" borderId="23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514</xdr:row>
      <xdr:rowOff>0</xdr:rowOff>
    </xdr:from>
    <xdr:to>
      <xdr:col>12</xdr:col>
      <xdr:colOff>331694</xdr:colOff>
      <xdr:row>518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511</xdr:row>
      <xdr:rowOff>156881</xdr:rowOff>
    </xdr:from>
    <xdr:to>
      <xdr:col>5</xdr:col>
      <xdr:colOff>313764</xdr:colOff>
      <xdr:row>517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44616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91" activePane="bottomLeft" state="frozen"/>
      <selection activeCell="B10" sqref="B10:M216"/>
      <selection pane="bottomLeft" activeCell="E19" sqref="E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44616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9" t="s">
        <v>16</v>
      </c>
      <c r="B9" s="471" t="s">
        <v>17</v>
      </c>
      <c r="C9" s="471" t="s">
        <v>18</v>
      </c>
      <c r="D9" s="471" t="s">
        <v>19</v>
      </c>
      <c r="E9" s="23" t="s">
        <v>20</v>
      </c>
      <c r="F9" s="23" t="s">
        <v>21</v>
      </c>
      <c r="G9" s="466" t="s">
        <v>22</v>
      </c>
      <c r="H9" s="467"/>
      <c r="I9" s="468"/>
      <c r="J9" s="466" t="s">
        <v>23</v>
      </c>
      <c r="K9" s="467"/>
      <c r="L9" s="468"/>
      <c r="M9" s="23"/>
      <c r="N9" s="24"/>
      <c r="O9" s="24"/>
      <c r="P9" s="24"/>
    </row>
    <row r="10" spans="1:16" ht="59.25" customHeight="1">
      <c r="A10" s="470"/>
      <c r="B10" s="472"/>
      <c r="C10" s="472"/>
      <c r="D10" s="47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17080.650000000001</v>
      </c>
      <c r="F11" s="32">
        <v>17114.2</v>
      </c>
      <c r="G11" s="33">
        <v>17009.75</v>
      </c>
      <c r="H11" s="33">
        <v>16938.849999999999</v>
      </c>
      <c r="I11" s="33">
        <v>16834.399999999998</v>
      </c>
      <c r="J11" s="33">
        <v>17185.100000000002</v>
      </c>
      <c r="K11" s="33">
        <v>17289.550000000007</v>
      </c>
      <c r="L11" s="33">
        <v>17360.450000000004</v>
      </c>
      <c r="M11" s="34">
        <v>17218.650000000001</v>
      </c>
      <c r="N11" s="34">
        <v>17043.3</v>
      </c>
      <c r="O11" s="35">
        <v>13061450</v>
      </c>
      <c r="P11" s="36">
        <v>1.6214050361587327E-2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37432.1</v>
      </c>
      <c r="F12" s="37">
        <v>37513.083333333336</v>
      </c>
      <c r="G12" s="38">
        <v>37269.116666666669</v>
      </c>
      <c r="H12" s="38">
        <v>37106.133333333331</v>
      </c>
      <c r="I12" s="38">
        <v>36862.166666666664</v>
      </c>
      <c r="J12" s="38">
        <v>37676.066666666673</v>
      </c>
      <c r="K12" s="38">
        <v>37920.033333333333</v>
      </c>
      <c r="L12" s="38">
        <v>38083.016666666677</v>
      </c>
      <c r="M12" s="28">
        <v>37757.050000000003</v>
      </c>
      <c r="N12" s="28">
        <v>37350.1</v>
      </c>
      <c r="O12" s="39">
        <v>2345425</v>
      </c>
      <c r="P12" s="40">
        <v>4.6212349313617257E-2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44649</v>
      </c>
      <c r="E13" s="37">
        <v>17513.25</v>
      </c>
      <c r="F13" s="37">
        <v>17544.850000000002</v>
      </c>
      <c r="G13" s="38">
        <v>17429.700000000004</v>
      </c>
      <c r="H13" s="38">
        <v>17346.150000000001</v>
      </c>
      <c r="I13" s="38">
        <v>17231.000000000004</v>
      </c>
      <c r="J13" s="38">
        <v>17628.400000000005</v>
      </c>
      <c r="K13" s="38">
        <v>17743.550000000007</v>
      </c>
      <c r="L13" s="38">
        <v>17827.100000000006</v>
      </c>
      <c r="M13" s="28">
        <v>17660</v>
      </c>
      <c r="N13" s="28">
        <v>17461.3</v>
      </c>
      <c r="O13" s="39">
        <v>2040</v>
      </c>
      <c r="P13" s="40">
        <v>-0.22727272727272727</v>
      </c>
    </row>
    <row r="14" spans="1:16" ht="12.75" customHeight="1">
      <c r="A14" s="28">
        <v>4</v>
      </c>
      <c r="B14" s="29" t="s">
        <v>35</v>
      </c>
      <c r="C14" s="30" t="s">
        <v>877</v>
      </c>
      <c r="D14" s="31">
        <v>44620</v>
      </c>
      <c r="E14" s="37">
        <v>7141</v>
      </c>
      <c r="F14" s="37">
        <v>7140.6500000000005</v>
      </c>
      <c r="G14" s="38">
        <v>7140.3000000000011</v>
      </c>
      <c r="H14" s="38">
        <v>7139.6</v>
      </c>
      <c r="I14" s="38">
        <v>7139.2500000000009</v>
      </c>
      <c r="J14" s="38">
        <v>7141.3500000000013</v>
      </c>
      <c r="K14" s="38">
        <v>7141.7000000000016</v>
      </c>
      <c r="L14" s="38">
        <v>7142.4000000000015</v>
      </c>
      <c r="M14" s="28">
        <v>7141</v>
      </c>
      <c r="N14" s="28">
        <v>7139.95</v>
      </c>
      <c r="O14" s="39">
        <v>1650</v>
      </c>
      <c r="P14" s="40">
        <v>-0.15384615384615385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918.9</v>
      </c>
      <c r="F15" s="37">
        <v>925.28333333333342</v>
      </c>
      <c r="G15" s="38">
        <v>910.06666666666683</v>
      </c>
      <c r="H15" s="38">
        <v>901.23333333333346</v>
      </c>
      <c r="I15" s="38">
        <v>886.01666666666688</v>
      </c>
      <c r="J15" s="38">
        <v>934.11666666666679</v>
      </c>
      <c r="K15" s="38">
        <v>949.33333333333326</v>
      </c>
      <c r="L15" s="38">
        <v>958.16666666666674</v>
      </c>
      <c r="M15" s="28">
        <v>940.5</v>
      </c>
      <c r="N15" s="28">
        <v>916.45</v>
      </c>
      <c r="O15" s="39">
        <v>2971600</v>
      </c>
      <c r="P15" s="40">
        <v>-4.8391688015940789E-3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17002.349999999999</v>
      </c>
      <c r="F16" s="37">
        <v>16842.649999999998</v>
      </c>
      <c r="G16" s="38">
        <v>16624.699999999997</v>
      </c>
      <c r="H16" s="38">
        <v>16247.05</v>
      </c>
      <c r="I16" s="38">
        <v>16029.099999999999</v>
      </c>
      <c r="J16" s="38">
        <v>17220.299999999996</v>
      </c>
      <c r="K16" s="38">
        <v>17438.25</v>
      </c>
      <c r="L16" s="38">
        <v>17815.899999999994</v>
      </c>
      <c r="M16" s="28">
        <v>17060.599999999999</v>
      </c>
      <c r="N16" s="28">
        <v>16465</v>
      </c>
      <c r="O16" s="39">
        <v>51475</v>
      </c>
      <c r="P16" s="40">
        <v>-0.15821749795584628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107.95</v>
      </c>
      <c r="F17" s="37">
        <v>108.06666666666666</v>
      </c>
      <c r="G17" s="38">
        <v>107.13333333333333</v>
      </c>
      <c r="H17" s="38">
        <v>106.31666666666666</v>
      </c>
      <c r="I17" s="38">
        <v>105.38333333333333</v>
      </c>
      <c r="J17" s="38">
        <v>108.88333333333333</v>
      </c>
      <c r="K17" s="38">
        <v>109.81666666666666</v>
      </c>
      <c r="L17" s="38">
        <v>110.63333333333333</v>
      </c>
      <c r="M17" s="28">
        <v>109</v>
      </c>
      <c r="N17" s="28">
        <v>107.25</v>
      </c>
      <c r="O17" s="39">
        <v>17859600</v>
      </c>
      <c r="P17" s="40">
        <v>-1.2648990513257114E-2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269.8</v>
      </c>
      <c r="F18" s="37">
        <v>267.60000000000002</v>
      </c>
      <c r="G18" s="38">
        <v>263.85000000000002</v>
      </c>
      <c r="H18" s="38">
        <v>257.89999999999998</v>
      </c>
      <c r="I18" s="38">
        <v>254.14999999999998</v>
      </c>
      <c r="J18" s="38">
        <v>273.55000000000007</v>
      </c>
      <c r="K18" s="38">
        <v>277.30000000000007</v>
      </c>
      <c r="L18" s="38">
        <v>283.25000000000011</v>
      </c>
      <c r="M18" s="28">
        <v>271.35000000000002</v>
      </c>
      <c r="N18" s="28">
        <v>261.64999999999998</v>
      </c>
      <c r="O18" s="39">
        <v>13470600</v>
      </c>
      <c r="P18" s="40">
        <v>-1.9121544869367665E-2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2153</v>
      </c>
      <c r="F19" s="37">
        <v>2166.2833333333333</v>
      </c>
      <c r="G19" s="38">
        <v>2134.5666666666666</v>
      </c>
      <c r="H19" s="38">
        <v>2116.1333333333332</v>
      </c>
      <c r="I19" s="38">
        <v>2084.4166666666665</v>
      </c>
      <c r="J19" s="38">
        <v>2184.7166666666667</v>
      </c>
      <c r="K19" s="38">
        <v>2216.4333333333329</v>
      </c>
      <c r="L19" s="38">
        <v>2234.8666666666668</v>
      </c>
      <c r="M19" s="28">
        <v>2198</v>
      </c>
      <c r="N19" s="28">
        <v>2147.85</v>
      </c>
      <c r="O19" s="39">
        <v>2258500</v>
      </c>
      <c r="P19" s="40">
        <v>3.4230108757870636E-2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1690.75</v>
      </c>
      <c r="F20" s="37">
        <v>1693.1166666666668</v>
      </c>
      <c r="G20" s="38">
        <v>1670.2333333333336</v>
      </c>
      <c r="H20" s="38">
        <v>1649.7166666666667</v>
      </c>
      <c r="I20" s="38">
        <v>1626.8333333333335</v>
      </c>
      <c r="J20" s="38">
        <v>1713.6333333333337</v>
      </c>
      <c r="K20" s="38">
        <v>1736.5166666666669</v>
      </c>
      <c r="L20" s="38">
        <v>1757.0333333333338</v>
      </c>
      <c r="M20" s="28">
        <v>1716</v>
      </c>
      <c r="N20" s="28">
        <v>1672.6</v>
      </c>
      <c r="O20" s="39">
        <v>21329000</v>
      </c>
      <c r="P20" s="40">
        <v>-1.5213426599256643E-2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707.25</v>
      </c>
      <c r="F21" s="37">
        <v>709.41666666666663</v>
      </c>
      <c r="G21" s="38">
        <v>699.13333333333321</v>
      </c>
      <c r="H21" s="38">
        <v>691.01666666666654</v>
      </c>
      <c r="I21" s="38">
        <v>680.73333333333312</v>
      </c>
      <c r="J21" s="38">
        <v>717.5333333333333</v>
      </c>
      <c r="K21" s="38">
        <v>727.81666666666683</v>
      </c>
      <c r="L21" s="38">
        <v>735.93333333333339</v>
      </c>
      <c r="M21" s="28">
        <v>719.7</v>
      </c>
      <c r="N21" s="28">
        <v>701.3</v>
      </c>
      <c r="O21" s="39">
        <v>89555000</v>
      </c>
      <c r="P21" s="40">
        <v>4.1064596151420439E-3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3269.25</v>
      </c>
      <c r="F22" s="37">
        <v>3304.5666666666671</v>
      </c>
      <c r="G22" s="38">
        <v>3219.233333333334</v>
      </c>
      <c r="H22" s="38">
        <v>3169.2166666666672</v>
      </c>
      <c r="I22" s="38">
        <v>3083.8833333333341</v>
      </c>
      <c r="J22" s="38">
        <v>3354.5833333333339</v>
      </c>
      <c r="K22" s="38">
        <v>3439.916666666667</v>
      </c>
      <c r="L22" s="38">
        <v>3489.9333333333338</v>
      </c>
      <c r="M22" s="28">
        <v>3389.9</v>
      </c>
      <c r="N22" s="28">
        <v>3254.55</v>
      </c>
      <c r="O22" s="39">
        <v>314400</v>
      </c>
      <c r="P22" s="40">
        <v>-2.7829313543599257E-2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588.20000000000005</v>
      </c>
      <c r="F23" s="37">
        <v>588.33333333333337</v>
      </c>
      <c r="G23" s="38">
        <v>582.56666666666672</v>
      </c>
      <c r="H23" s="38">
        <v>576.93333333333339</v>
      </c>
      <c r="I23" s="38">
        <v>571.16666666666674</v>
      </c>
      <c r="J23" s="38">
        <v>593.9666666666667</v>
      </c>
      <c r="K23" s="38">
        <v>599.73333333333335</v>
      </c>
      <c r="L23" s="38">
        <v>605.36666666666667</v>
      </c>
      <c r="M23" s="28">
        <v>594.1</v>
      </c>
      <c r="N23" s="28">
        <v>582.70000000000005</v>
      </c>
      <c r="O23" s="39">
        <v>8193000</v>
      </c>
      <c r="P23" s="40">
        <v>-4.4213719085394308E-2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331.45</v>
      </c>
      <c r="F24" s="37">
        <v>334.31666666666666</v>
      </c>
      <c r="G24" s="38">
        <v>327.48333333333335</v>
      </c>
      <c r="H24" s="38">
        <v>323.51666666666671</v>
      </c>
      <c r="I24" s="38">
        <v>316.68333333333339</v>
      </c>
      <c r="J24" s="38">
        <v>338.2833333333333</v>
      </c>
      <c r="K24" s="38">
        <v>345.11666666666667</v>
      </c>
      <c r="L24" s="38">
        <v>349.08333333333326</v>
      </c>
      <c r="M24" s="28">
        <v>341.15</v>
      </c>
      <c r="N24" s="28">
        <v>330.35</v>
      </c>
      <c r="O24" s="39">
        <v>19143000</v>
      </c>
      <c r="P24" s="40">
        <v>6.9023286982744181E-2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718.75</v>
      </c>
      <c r="F25" s="37">
        <v>714.1</v>
      </c>
      <c r="G25" s="38">
        <v>704.7</v>
      </c>
      <c r="H25" s="38">
        <v>690.65</v>
      </c>
      <c r="I25" s="38">
        <v>681.25</v>
      </c>
      <c r="J25" s="38">
        <v>728.15000000000009</v>
      </c>
      <c r="K25" s="38">
        <v>737.55</v>
      </c>
      <c r="L25" s="38">
        <v>751.60000000000014</v>
      </c>
      <c r="M25" s="28">
        <v>723.5</v>
      </c>
      <c r="N25" s="28">
        <v>700.05</v>
      </c>
      <c r="O25" s="39">
        <v>1873900</v>
      </c>
      <c r="P25" s="40">
        <v>-7.4022829470771365E-2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4618.1499999999996</v>
      </c>
      <c r="F26" s="37">
        <v>4647.7666666666664</v>
      </c>
      <c r="G26" s="38">
        <v>4563.583333333333</v>
      </c>
      <c r="H26" s="38">
        <v>4509.0166666666664</v>
      </c>
      <c r="I26" s="38">
        <v>4424.833333333333</v>
      </c>
      <c r="J26" s="38">
        <v>4702.333333333333</v>
      </c>
      <c r="K26" s="38">
        <v>4786.5166666666673</v>
      </c>
      <c r="L26" s="38">
        <v>4841.083333333333</v>
      </c>
      <c r="M26" s="28">
        <v>4731.95</v>
      </c>
      <c r="N26" s="28">
        <v>4593.2</v>
      </c>
      <c r="O26" s="39">
        <v>2680500</v>
      </c>
      <c r="P26" s="40">
        <v>-1.0429164743885557E-2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200.75</v>
      </c>
      <c r="F27" s="37">
        <v>201.04999999999998</v>
      </c>
      <c r="G27" s="38">
        <v>198.64999999999998</v>
      </c>
      <c r="H27" s="38">
        <v>196.54999999999998</v>
      </c>
      <c r="I27" s="38">
        <v>194.14999999999998</v>
      </c>
      <c r="J27" s="38">
        <v>203.14999999999998</v>
      </c>
      <c r="K27" s="38">
        <v>205.55</v>
      </c>
      <c r="L27" s="38">
        <v>207.64999999999998</v>
      </c>
      <c r="M27" s="28">
        <v>203.45</v>
      </c>
      <c r="N27" s="28">
        <v>198.95</v>
      </c>
      <c r="O27" s="39">
        <v>13062500</v>
      </c>
      <c r="P27" s="40">
        <v>-5.2068214804063859E-2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124.1</v>
      </c>
      <c r="F28" s="37">
        <v>124.56666666666666</v>
      </c>
      <c r="G28" s="38">
        <v>122.48333333333332</v>
      </c>
      <c r="H28" s="38">
        <v>120.86666666666666</v>
      </c>
      <c r="I28" s="38">
        <v>118.78333333333332</v>
      </c>
      <c r="J28" s="38">
        <v>126.18333333333332</v>
      </c>
      <c r="K28" s="38">
        <v>128.26666666666665</v>
      </c>
      <c r="L28" s="38">
        <v>129.88333333333333</v>
      </c>
      <c r="M28" s="28">
        <v>126.65</v>
      </c>
      <c r="N28" s="28">
        <v>122.95</v>
      </c>
      <c r="O28" s="39">
        <v>36724500</v>
      </c>
      <c r="P28" s="40">
        <v>0.10134952766531714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3243</v>
      </c>
      <c r="F29" s="37">
        <v>3255.0333333333333</v>
      </c>
      <c r="G29" s="38">
        <v>3218.2666666666664</v>
      </c>
      <c r="H29" s="38">
        <v>3193.5333333333333</v>
      </c>
      <c r="I29" s="38">
        <v>3156.7666666666664</v>
      </c>
      <c r="J29" s="38">
        <v>3279.7666666666664</v>
      </c>
      <c r="K29" s="38">
        <v>3316.5333333333338</v>
      </c>
      <c r="L29" s="38">
        <v>3341.2666666666664</v>
      </c>
      <c r="M29" s="28">
        <v>3291.8</v>
      </c>
      <c r="N29" s="28">
        <v>3230.3</v>
      </c>
      <c r="O29" s="39">
        <v>4067400</v>
      </c>
      <c r="P29" s="40">
        <v>1.0396094943548087E-2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1917.8</v>
      </c>
      <c r="F30" s="37">
        <v>1896.6000000000001</v>
      </c>
      <c r="G30" s="38">
        <v>1861.2000000000003</v>
      </c>
      <c r="H30" s="38">
        <v>1804.6000000000001</v>
      </c>
      <c r="I30" s="38">
        <v>1769.2000000000003</v>
      </c>
      <c r="J30" s="38">
        <v>1953.2000000000003</v>
      </c>
      <c r="K30" s="38">
        <v>1988.6000000000004</v>
      </c>
      <c r="L30" s="38">
        <v>2045.2000000000003</v>
      </c>
      <c r="M30" s="28">
        <v>1932</v>
      </c>
      <c r="N30" s="28">
        <v>1840</v>
      </c>
      <c r="O30" s="39">
        <v>1237500</v>
      </c>
      <c r="P30" s="40">
        <v>-5.3030303030303032E-2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9276.5499999999993</v>
      </c>
      <c r="F31" s="37">
        <v>9246.25</v>
      </c>
      <c r="G31" s="38">
        <v>9142.65</v>
      </c>
      <c r="H31" s="38">
        <v>9008.75</v>
      </c>
      <c r="I31" s="38">
        <v>8905.15</v>
      </c>
      <c r="J31" s="38">
        <v>9380.15</v>
      </c>
      <c r="K31" s="38">
        <v>9483.7499999999982</v>
      </c>
      <c r="L31" s="38">
        <v>9617.65</v>
      </c>
      <c r="M31" s="28">
        <v>9349.85</v>
      </c>
      <c r="N31" s="28">
        <v>9112.35</v>
      </c>
      <c r="O31" s="39">
        <v>116925</v>
      </c>
      <c r="P31" s="40">
        <v>-0.23540951446787642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1273.55</v>
      </c>
      <c r="F32" s="37">
        <v>1276.2833333333333</v>
      </c>
      <c r="G32" s="38">
        <v>1260.9166666666665</v>
      </c>
      <c r="H32" s="38">
        <v>1248.2833333333333</v>
      </c>
      <c r="I32" s="38">
        <v>1232.9166666666665</v>
      </c>
      <c r="J32" s="38">
        <v>1288.9166666666665</v>
      </c>
      <c r="K32" s="38">
        <v>1304.2833333333333</v>
      </c>
      <c r="L32" s="38">
        <v>1316.9166666666665</v>
      </c>
      <c r="M32" s="28">
        <v>1291.6500000000001</v>
      </c>
      <c r="N32" s="28">
        <v>1263.6500000000001</v>
      </c>
      <c r="O32" s="39">
        <v>2732000</v>
      </c>
      <c r="P32" s="40">
        <v>1.4293669946166697E-2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637.95000000000005</v>
      </c>
      <c r="F33" s="37">
        <v>639.16666666666663</v>
      </c>
      <c r="G33" s="38">
        <v>633.88333333333321</v>
      </c>
      <c r="H33" s="38">
        <v>629.81666666666661</v>
      </c>
      <c r="I33" s="38">
        <v>624.53333333333319</v>
      </c>
      <c r="J33" s="38">
        <v>643.23333333333323</v>
      </c>
      <c r="K33" s="38">
        <v>648.51666666666677</v>
      </c>
      <c r="L33" s="38">
        <v>652.58333333333326</v>
      </c>
      <c r="M33" s="28">
        <v>644.45000000000005</v>
      </c>
      <c r="N33" s="28">
        <v>635.1</v>
      </c>
      <c r="O33" s="39">
        <v>14269500</v>
      </c>
      <c r="P33" s="40">
        <v>-2.4457775726811262E-2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778.2</v>
      </c>
      <c r="F34" s="37">
        <v>779.25</v>
      </c>
      <c r="G34" s="38">
        <v>772.5</v>
      </c>
      <c r="H34" s="38">
        <v>766.8</v>
      </c>
      <c r="I34" s="38">
        <v>760.05</v>
      </c>
      <c r="J34" s="38">
        <v>784.95</v>
      </c>
      <c r="K34" s="38">
        <v>791.7</v>
      </c>
      <c r="L34" s="38">
        <v>797.40000000000009</v>
      </c>
      <c r="M34" s="28">
        <v>786</v>
      </c>
      <c r="N34" s="28">
        <v>773.55</v>
      </c>
      <c r="O34" s="39">
        <v>38187600</v>
      </c>
      <c r="P34" s="40">
        <v>9.1967145530079605E-3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3582</v>
      </c>
      <c r="F35" s="37">
        <v>3597.3166666666671</v>
      </c>
      <c r="G35" s="38">
        <v>3557.7833333333342</v>
      </c>
      <c r="H35" s="38">
        <v>3533.5666666666671</v>
      </c>
      <c r="I35" s="38">
        <v>3494.0333333333342</v>
      </c>
      <c r="J35" s="38">
        <v>3621.5333333333342</v>
      </c>
      <c r="K35" s="38">
        <v>3661.0666666666671</v>
      </c>
      <c r="L35" s="38">
        <v>3685.2833333333342</v>
      </c>
      <c r="M35" s="28">
        <v>3636.85</v>
      </c>
      <c r="N35" s="28">
        <v>3573.1</v>
      </c>
      <c r="O35" s="39">
        <v>2038500</v>
      </c>
      <c r="P35" s="40">
        <v>-2.7781089781805175E-2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16164.95</v>
      </c>
      <c r="F36" s="37">
        <v>16198.616666666667</v>
      </c>
      <c r="G36" s="38">
        <v>16027.233333333334</v>
      </c>
      <c r="H36" s="38">
        <v>15889.516666666666</v>
      </c>
      <c r="I36" s="38">
        <v>15718.133333333333</v>
      </c>
      <c r="J36" s="38">
        <v>16336.333333333334</v>
      </c>
      <c r="K36" s="38">
        <v>16507.716666666667</v>
      </c>
      <c r="L36" s="38">
        <v>16645.433333333334</v>
      </c>
      <c r="M36" s="28">
        <v>16370</v>
      </c>
      <c r="N36" s="28">
        <v>16060.9</v>
      </c>
      <c r="O36" s="39">
        <v>666250</v>
      </c>
      <c r="P36" s="40">
        <v>-4.1850384874075183E-3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7045.4</v>
      </c>
      <c r="F37" s="37">
        <v>7064.3666666666659</v>
      </c>
      <c r="G37" s="38">
        <v>7009.8333333333321</v>
      </c>
      <c r="H37" s="38">
        <v>6974.2666666666664</v>
      </c>
      <c r="I37" s="38">
        <v>6919.7333333333327</v>
      </c>
      <c r="J37" s="38">
        <v>7099.9333333333316</v>
      </c>
      <c r="K37" s="38">
        <v>7154.4666666666662</v>
      </c>
      <c r="L37" s="38">
        <v>7190.033333333331</v>
      </c>
      <c r="M37" s="28">
        <v>7118.9</v>
      </c>
      <c r="N37" s="28">
        <v>7028.8</v>
      </c>
      <c r="O37" s="39">
        <v>4133500</v>
      </c>
      <c r="P37" s="40">
        <v>-2.5405246094901267E-2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1903.05</v>
      </c>
      <c r="F38" s="37">
        <v>1908.2833333333335</v>
      </c>
      <c r="G38" s="38">
        <v>1882.7666666666671</v>
      </c>
      <c r="H38" s="38">
        <v>1862.4833333333336</v>
      </c>
      <c r="I38" s="38">
        <v>1836.9666666666672</v>
      </c>
      <c r="J38" s="38">
        <v>1928.5666666666671</v>
      </c>
      <c r="K38" s="38">
        <v>1954.0833333333335</v>
      </c>
      <c r="L38" s="38">
        <v>1974.366666666667</v>
      </c>
      <c r="M38" s="28">
        <v>1933.8</v>
      </c>
      <c r="N38" s="28">
        <v>1888</v>
      </c>
      <c r="O38" s="39">
        <v>1462000</v>
      </c>
      <c r="P38" s="40">
        <v>-2.8313172936328592E-2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407.9</v>
      </c>
      <c r="F39" s="37">
        <v>405.31666666666661</v>
      </c>
      <c r="G39" s="38">
        <v>398.73333333333323</v>
      </c>
      <c r="H39" s="38">
        <v>389.56666666666661</v>
      </c>
      <c r="I39" s="38">
        <v>382.98333333333323</v>
      </c>
      <c r="J39" s="38">
        <v>414.48333333333323</v>
      </c>
      <c r="K39" s="38">
        <v>421.06666666666661</v>
      </c>
      <c r="L39" s="38">
        <v>430.23333333333323</v>
      </c>
      <c r="M39" s="28">
        <v>411.9</v>
      </c>
      <c r="N39" s="28">
        <v>396.15</v>
      </c>
      <c r="O39" s="39">
        <v>7166400</v>
      </c>
      <c r="P39" s="40">
        <v>2.5177386129549097E-2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315.8</v>
      </c>
      <c r="F40" s="37">
        <v>315.2</v>
      </c>
      <c r="G40" s="38">
        <v>312.2</v>
      </c>
      <c r="H40" s="38">
        <v>308.60000000000002</v>
      </c>
      <c r="I40" s="38">
        <v>305.60000000000002</v>
      </c>
      <c r="J40" s="38">
        <v>318.79999999999995</v>
      </c>
      <c r="K40" s="38">
        <v>321.79999999999995</v>
      </c>
      <c r="L40" s="38">
        <v>325.39999999999992</v>
      </c>
      <c r="M40" s="28">
        <v>318.2</v>
      </c>
      <c r="N40" s="28">
        <v>311.60000000000002</v>
      </c>
      <c r="O40" s="39">
        <v>21088800</v>
      </c>
      <c r="P40" s="40">
        <v>1.8516908632530645E-2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107.4</v>
      </c>
      <c r="F41" s="37">
        <v>106.90000000000002</v>
      </c>
      <c r="G41" s="38">
        <v>105.10000000000004</v>
      </c>
      <c r="H41" s="38">
        <v>102.80000000000001</v>
      </c>
      <c r="I41" s="38">
        <v>101.00000000000003</v>
      </c>
      <c r="J41" s="38">
        <v>109.20000000000005</v>
      </c>
      <c r="K41" s="38">
        <v>111.00000000000003</v>
      </c>
      <c r="L41" s="38">
        <v>113.30000000000005</v>
      </c>
      <c r="M41" s="28">
        <v>108.7</v>
      </c>
      <c r="N41" s="28">
        <v>104.6</v>
      </c>
      <c r="O41" s="39">
        <v>114262200</v>
      </c>
      <c r="P41" s="40">
        <v>-5.368217054263566E-2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1869.8</v>
      </c>
      <c r="F42" s="37">
        <v>1879.2</v>
      </c>
      <c r="G42" s="38">
        <v>1851.1000000000001</v>
      </c>
      <c r="H42" s="38">
        <v>1832.4</v>
      </c>
      <c r="I42" s="38">
        <v>1804.3000000000002</v>
      </c>
      <c r="J42" s="38">
        <v>1897.9</v>
      </c>
      <c r="K42" s="38">
        <v>1926</v>
      </c>
      <c r="L42" s="38">
        <v>1944.7</v>
      </c>
      <c r="M42" s="28">
        <v>1907.3</v>
      </c>
      <c r="N42" s="28">
        <v>1860.5</v>
      </c>
      <c r="O42" s="39">
        <v>1571900</v>
      </c>
      <c r="P42" s="40">
        <v>6.6815976110488992E-2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199</v>
      </c>
      <c r="F43" s="37">
        <v>199</v>
      </c>
      <c r="G43" s="38">
        <v>197.55</v>
      </c>
      <c r="H43" s="38">
        <v>196.10000000000002</v>
      </c>
      <c r="I43" s="38">
        <v>194.65000000000003</v>
      </c>
      <c r="J43" s="38">
        <v>200.45</v>
      </c>
      <c r="K43" s="38">
        <v>201.89999999999998</v>
      </c>
      <c r="L43" s="38">
        <v>203.34999999999997</v>
      </c>
      <c r="M43" s="28">
        <v>200.45</v>
      </c>
      <c r="N43" s="28">
        <v>197.55</v>
      </c>
      <c r="O43" s="39">
        <v>29685600</v>
      </c>
      <c r="P43" s="40">
        <v>-3.9941010200319531E-2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730.4</v>
      </c>
      <c r="F44" s="37">
        <v>732.25</v>
      </c>
      <c r="G44" s="38">
        <v>726.1</v>
      </c>
      <c r="H44" s="38">
        <v>721.80000000000007</v>
      </c>
      <c r="I44" s="38">
        <v>715.65000000000009</v>
      </c>
      <c r="J44" s="38">
        <v>736.55</v>
      </c>
      <c r="K44" s="38">
        <v>742.7</v>
      </c>
      <c r="L44" s="38">
        <v>746.99999999999989</v>
      </c>
      <c r="M44" s="28">
        <v>738.4</v>
      </c>
      <c r="N44" s="28">
        <v>727.95</v>
      </c>
      <c r="O44" s="39">
        <v>4320800</v>
      </c>
      <c r="P44" s="40">
        <v>-3.2035485460818136E-2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705.9</v>
      </c>
      <c r="F45" s="37">
        <v>703.1</v>
      </c>
      <c r="G45" s="38">
        <v>693.30000000000007</v>
      </c>
      <c r="H45" s="38">
        <v>680.7</v>
      </c>
      <c r="I45" s="38">
        <v>670.90000000000009</v>
      </c>
      <c r="J45" s="38">
        <v>715.7</v>
      </c>
      <c r="K45" s="38">
        <v>725.5</v>
      </c>
      <c r="L45" s="38">
        <v>738.1</v>
      </c>
      <c r="M45" s="28">
        <v>712.9</v>
      </c>
      <c r="N45" s="28">
        <v>690.5</v>
      </c>
      <c r="O45" s="39">
        <v>5671500</v>
      </c>
      <c r="P45" s="40">
        <v>-5.2737066265814855E-2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703.2</v>
      </c>
      <c r="F46" s="37">
        <v>703.18333333333339</v>
      </c>
      <c r="G46" s="38">
        <v>698.51666666666677</v>
      </c>
      <c r="H46" s="38">
        <v>693.83333333333337</v>
      </c>
      <c r="I46" s="38">
        <v>689.16666666666674</v>
      </c>
      <c r="J46" s="38">
        <v>707.86666666666679</v>
      </c>
      <c r="K46" s="38">
        <v>712.5333333333333</v>
      </c>
      <c r="L46" s="38">
        <v>717.21666666666681</v>
      </c>
      <c r="M46" s="28">
        <v>707.85</v>
      </c>
      <c r="N46" s="28">
        <v>698.5</v>
      </c>
      <c r="O46" s="39">
        <v>59142250</v>
      </c>
      <c r="P46" s="40">
        <v>-1.6089011110584292E-2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49.65</v>
      </c>
      <c r="F47" s="37">
        <v>50</v>
      </c>
      <c r="G47" s="38">
        <v>49.1</v>
      </c>
      <c r="H47" s="38">
        <v>48.550000000000004</v>
      </c>
      <c r="I47" s="38">
        <v>47.650000000000006</v>
      </c>
      <c r="J47" s="38">
        <v>50.55</v>
      </c>
      <c r="K47" s="38">
        <v>51.45</v>
      </c>
      <c r="L47" s="38">
        <v>51.999999999999993</v>
      </c>
      <c r="M47" s="28">
        <v>50.9</v>
      </c>
      <c r="N47" s="28">
        <v>49.45</v>
      </c>
      <c r="O47" s="39">
        <v>117190500</v>
      </c>
      <c r="P47" s="40">
        <v>-2.9393860335681362E-2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394.8</v>
      </c>
      <c r="F48" s="37">
        <v>391.68333333333334</v>
      </c>
      <c r="G48" s="38">
        <v>386.86666666666667</v>
      </c>
      <c r="H48" s="38">
        <v>378.93333333333334</v>
      </c>
      <c r="I48" s="38">
        <v>374.11666666666667</v>
      </c>
      <c r="J48" s="38">
        <v>399.61666666666667</v>
      </c>
      <c r="K48" s="38">
        <v>404.43333333333339</v>
      </c>
      <c r="L48" s="38">
        <v>412.36666666666667</v>
      </c>
      <c r="M48" s="28">
        <v>396.5</v>
      </c>
      <c r="N48" s="28">
        <v>383.75</v>
      </c>
      <c r="O48" s="39">
        <v>12689100</v>
      </c>
      <c r="P48" s="40">
        <v>1.0439560439560439E-2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15971.25</v>
      </c>
      <c r="F49" s="37">
        <v>16015.9</v>
      </c>
      <c r="G49" s="38">
        <v>15810.599999999999</v>
      </c>
      <c r="H49" s="38">
        <v>15649.949999999999</v>
      </c>
      <c r="I49" s="38">
        <v>15444.649999999998</v>
      </c>
      <c r="J49" s="38">
        <v>16176.55</v>
      </c>
      <c r="K49" s="38">
        <v>16381.849999999999</v>
      </c>
      <c r="L49" s="38">
        <v>16542.5</v>
      </c>
      <c r="M49" s="28">
        <v>16221.2</v>
      </c>
      <c r="N49" s="28">
        <v>15855.25</v>
      </c>
      <c r="O49" s="39">
        <v>144500</v>
      </c>
      <c r="P49" s="40">
        <v>7.6350093109869649E-2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357.15</v>
      </c>
      <c r="F50" s="37">
        <v>357.63333333333338</v>
      </c>
      <c r="G50" s="38">
        <v>354.91666666666674</v>
      </c>
      <c r="H50" s="38">
        <v>352.68333333333334</v>
      </c>
      <c r="I50" s="38">
        <v>349.9666666666667</v>
      </c>
      <c r="J50" s="38">
        <v>359.86666666666679</v>
      </c>
      <c r="K50" s="38">
        <v>362.58333333333337</v>
      </c>
      <c r="L50" s="38">
        <v>364.81666666666683</v>
      </c>
      <c r="M50" s="28">
        <v>360.35</v>
      </c>
      <c r="N50" s="28">
        <v>355.4</v>
      </c>
      <c r="O50" s="39">
        <v>26073000</v>
      </c>
      <c r="P50" s="40">
        <v>2.2157928163150094E-2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3508.3</v>
      </c>
      <c r="F51" s="37">
        <v>3500.75</v>
      </c>
      <c r="G51" s="38">
        <v>3475.55</v>
      </c>
      <c r="H51" s="38">
        <v>3442.8</v>
      </c>
      <c r="I51" s="38">
        <v>3417.6000000000004</v>
      </c>
      <c r="J51" s="38">
        <v>3533.5</v>
      </c>
      <c r="K51" s="38">
        <v>3558.7</v>
      </c>
      <c r="L51" s="38">
        <v>3591.45</v>
      </c>
      <c r="M51" s="28">
        <v>3525.95</v>
      </c>
      <c r="N51" s="28">
        <v>3468</v>
      </c>
      <c r="O51" s="39">
        <v>1364400</v>
      </c>
      <c r="P51" s="40">
        <v>-1.1161037831569793E-2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414.95</v>
      </c>
      <c r="F52" s="37">
        <v>417.13333333333338</v>
      </c>
      <c r="G52" s="38">
        <v>410.71666666666675</v>
      </c>
      <c r="H52" s="38">
        <v>406.48333333333335</v>
      </c>
      <c r="I52" s="38">
        <v>400.06666666666672</v>
      </c>
      <c r="J52" s="38">
        <v>421.36666666666679</v>
      </c>
      <c r="K52" s="38">
        <v>427.78333333333342</v>
      </c>
      <c r="L52" s="38">
        <v>432.01666666666682</v>
      </c>
      <c r="M52" s="28">
        <v>423.55</v>
      </c>
      <c r="N52" s="28">
        <v>412.9</v>
      </c>
      <c r="O52" s="39">
        <v>4256200</v>
      </c>
      <c r="P52" s="40">
        <v>-2.3269689737470168E-2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372.25</v>
      </c>
      <c r="F53" s="37">
        <v>371.76666666666671</v>
      </c>
      <c r="G53" s="38">
        <v>366.33333333333343</v>
      </c>
      <c r="H53" s="38">
        <v>360.41666666666674</v>
      </c>
      <c r="I53" s="38">
        <v>354.98333333333346</v>
      </c>
      <c r="J53" s="38">
        <v>377.68333333333339</v>
      </c>
      <c r="K53" s="38">
        <v>383.11666666666667</v>
      </c>
      <c r="L53" s="38">
        <v>389.03333333333336</v>
      </c>
      <c r="M53" s="28">
        <v>377.2</v>
      </c>
      <c r="N53" s="28">
        <v>365.85</v>
      </c>
      <c r="O53" s="39">
        <v>21754700</v>
      </c>
      <c r="P53" s="40">
        <v>-4.1626284163597593E-2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229.35</v>
      </c>
      <c r="F54" s="37">
        <v>231.11666666666667</v>
      </c>
      <c r="G54" s="38">
        <v>226.88333333333335</v>
      </c>
      <c r="H54" s="38">
        <v>224.41666666666669</v>
      </c>
      <c r="I54" s="38">
        <v>220.18333333333337</v>
      </c>
      <c r="J54" s="38">
        <v>233.58333333333334</v>
      </c>
      <c r="K54" s="38">
        <v>237.81666666666669</v>
      </c>
      <c r="L54" s="38">
        <v>240.28333333333333</v>
      </c>
      <c r="M54" s="28">
        <v>235.35</v>
      </c>
      <c r="N54" s="28">
        <v>228.65</v>
      </c>
      <c r="O54" s="39">
        <v>42832800</v>
      </c>
      <c r="P54" s="40">
        <v>-2.7583670467083488E-2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590.70000000000005</v>
      </c>
      <c r="F55" s="37">
        <v>594.68333333333339</v>
      </c>
      <c r="G55" s="38">
        <v>582.76666666666677</v>
      </c>
      <c r="H55" s="38">
        <v>574.83333333333337</v>
      </c>
      <c r="I55" s="38">
        <v>562.91666666666674</v>
      </c>
      <c r="J55" s="38">
        <v>602.61666666666679</v>
      </c>
      <c r="K55" s="38">
        <v>614.5333333333333</v>
      </c>
      <c r="L55" s="38">
        <v>622.46666666666681</v>
      </c>
      <c r="M55" s="28">
        <v>606.6</v>
      </c>
      <c r="N55" s="28">
        <v>586.75</v>
      </c>
      <c r="O55" s="39">
        <v>3475875</v>
      </c>
      <c r="P55" s="40">
        <v>-3.7526997840172785E-2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379.55</v>
      </c>
      <c r="F56" s="37">
        <v>377.76666666666665</v>
      </c>
      <c r="G56" s="38">
        <v>373.33333333333331</v>
      </c>
      <c r="H56" s="38">
        <v>367.11666666666667</v>
      </c>
      <c r="I56" s="38">
        <v>362.68333333333334</v>
      </c>
      <c r="J56" s="38">
        <v>383.98333333333329</v>
      </c>
      <c r="K56" s="38">
        <v>388.41666666666669</v>
      </c>
      <c r="L56" s="38">
        <v>394.63333333333327</v>
      </c>
      <c r="M56" s="28">
        <v>382.2</v>
      </c>
      <c r="N56" s="28">
        <v>371.55</v>
      </c>
      <c r="O56" s="39">
        <v>2454000</v>
      </c>
      <c r="P56" s="40">
        <v>-6.6210045662100453E-2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685.4</v>
      </c>
      <c r="F57" s="37">
        <v>690.91666666666663</v>
      </c>
      <c r="G57" s="38">
        <v>677.5333333333333</v>
      </c>
      <c r="H57" s="38">
        <v>669.66666666666663</v>
      </c>
      <c r="I57" s="38">
        <v>656.2833333333333</v>
      </c>
      <c r="J57" s="38">
        <v>698.7833333333333</v>
      </c>
      <c r="K57" s="38">
        <v>712.16666666666674</v>
      </c>
      <c r="L57" s="38">
        <v>720.0333333333333</v>
      </c>
      <c r="M57" s="28">
        <v>704.3</v>
      </c>
      <c r="N57" s="28">
        <v>683.05</v>
      </c>
      <c r="O57" s="39">
        <v>9038750</v>
      </c>
      <c r="P57" s="40">
        <v>-5.2276791855826107E-3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914.9</v>
      </c>
      <c r="F58" s="37">
        <v>915.30000000000007</v>
      </c>
      <c r="G58" s="38">
        <v>909.50000000000011</v>
      </c>
      <c r="H58" s="38">
        <v>904.1</v>
      </c>
      <c r="I58" s="38">
        <v>898.30000000000007</v>
      </c>
      <c r="J58" s="38">
        <v>920.70000000000016</v>
      </c>
      <c r="K58" s="38">
        <v>926.50000000000011</v>
      </c>
      <c r="L58" s="38">
        <v>931.9000000000002</v>
      </c>
      <c r="M58" s="28">
        <v>921.1</v>
      </c>
      <c r="N58" s="28">
        <v>909.9</v>
      </c>
      <c r="O58" s="39">
        <v>13273650</v>
      </c>
      <c r="P58" s="40">
        <v>-3.6336180453966305E-2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158.69999999999999</v>
      </c>
      <c r="F59" s="37">
        <v>159.70000000000002</v>
      </c>
      <c r="G59" s="38">
        <v>157.40000000000003</v>
      </c>
      <c r="H59" s="38">
        <v>156.10000000000002</v>
      </c>
      <c r="I59" s="38">
        <v>153.80000000000004</v>
      </c>
      <c r="J59" s="38">
        <v>161.00000000000003</v>
      </c>
      <c r="K59" s="38">
        <v>163.30000000000004</v>
      </c>
      <c r="L59" s="38">
        <v>164.60000000000002</v>
      </c>
      <c r="M59" s="28">
        <v>162</v>
      </c>
      <c r="N59" s="28">
        <v>158.4</v>
      </c>
      <c r="O59" s="39">
        <v>46128600</v>
      </c>
      <c r="P59" s="40">
        <v>-3.8434599894939588E-2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4434.3999999999996</v>
      </c>
      <c r="F60" s="37">
        <v>4429.5</v>
      </c>
      <c r="G60" s="38">
        <v>4379.8999999999996</v>
      </c>
      <c r="H60" s="38">
        <v>4325.3999999999996</v>
      </c>
      <c r="I60" s="38">
        <v>4275.7999999999993</v>
      </c>
      <c r="J60" s="38">
        <v>4484</v>
      </c>
      <c r="K60" s="38">
        <v>4533.6000000000004</v>
      </c>
      <c r="L60" s="38">
        <v>4588.1000000000004</v>
      </c>
      <c r="M60" s="28">
        <v>4479.1000000000004</v>
      </c>
      <c r="N60" s="28">
        <v>4375</v>
      </c>
      <c r="O60" s="39">
        <v>714800</v>
      </c>
      <c r="P60" s="40">
        <v>-9.423503325942351E-3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1430</v>
      </c>
      <c r="F61" s="37">
        <v>1427.1333333333332</v>
      </c>
      <c r="G61" s="38">
        <v>1420.3666666666663</v>
      </c>
      <c r="H61" s="38">
        <v>1410.7333333333331</v>
      </c>
      <c r="I61" s="38">
        <v>1403.9666666666662</v>
      </c>
      <c r="J61" s="38">
        <v>1436.7666666666664</v>
      </c>
      <c r="K61" s="38">
        <v>1443.5333333333333</v>
      </c>
      <c r="L61" s="38">
        <v>1453.1666666666665</v>
      </c>
      <c r="M61" s="28">
        <v>1433.9</v>
      </c>
      <c r="N61" s="28">
        <v>1417.5</v>
      </c>
      <c r="O61" s="39">
        <v>2558150</v>
      </c>
      <c r="P61" s="40">
        <v>-4.8802706923477358E-2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585.65</v>
      </c>
      <c r="F62" s="37">
        <v>585.9</v>
      </c>
      <c r="G62" s="38">
        <v>577.79999999999995</v>
      </c>
      <c r="H62" s="38">
        <v>569.94999999999993</v>
      </c>
      <c r="I62" s="38">
        <v>561.84999999999991</v>
      </c>
      <c r="J62" s="38">
        <v>593.75</v>
      </c>
      <c r="K62" s="38">
        <v>601.85000000000014</v>
      </c>
      <c r="L62" s="38">
        <v>609.70000000000005</v>
      </c>
      <c r="M62" s="28">
        <v>594</v>
      </c>
      <c r="N62" s="28">
        <v>578.04999999999995</v>
      </c>
      <c r="O62" s="39">
        <v>5763200</v>
      </c>
      <c r="P62" s="40">
        <v>-1.3691128148959474E-2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791.8</v>
      </c>
      <c r="F63" s="37">
        <v>791.4666666666667</v>
      </c>
      <c r="G63" s="38">
        <v>787.08333333333337</v>
      </c>
      <c r="H63" s="38">
        <v>782.36666666666667</v>
      </c>
      <c r="I63" s="38">
        <v>777.98333333333335</v>
      </c>
      <c r="J63" s="38">
        <v>796.18333333333339</v>
      </c>
      <c r="K63" s="38">
        <v>800.56666666666661</v>
      </c>
      <c r="L63" s="38">
        <v>805.28333333333342</v>
      </c>
      <c r="M63" s="28">
        <v>795.85</v>
      </c>
      <c r="N63" s="28">
        <v>786.75</v>
      </c>
      <c r="O63" s="39">
        <v>926875</v>
      </c>
      <c r="P63" s="40">
        <v>-2.6263952724885097E-2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409.25</v>
      </c>
      <c r="F64" s="37">
        <v>398.40000000000003</v>
      </c>
      <c r="G64" s="38">
        <v>385.80000000000007</v>
      </c>
      <c r="H64" s="38">
        <v>362.35</v>
      </c>
      <c r="I64" s="38">
        <v>349.75000000000006</v>
      </c>
      <c r="J64" s="38">
        <v>421.85000000000008</v>
      </c>
      <c r="K64" s="38">
        <v>434.4500000000001</v>
      </c>
      <c r="L64" s="38">
        <v>457.90000000000009</v>
      </c>
      <c r="M64" s="28">
        <v>411</v>
      </c>
      <c r="N64" s="28">
        <v>374.95</v>
      </c>
      <c r="O64" s="39">
        <v>4657400</v>
      </c>
      <c r="P64" s="40">
        <v>0.14742547425474256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129</v>
      </c>
      <c r="F65" s="37">
        <v>129.19999999999999</v>
      </c>
      <c r="G65" s="38">
        <v>128.24999999999997</v>
      </c>
      <c r="H65" s="38">
        <v>127.49999999999997</v>
      </c>
      <c r="I65" s="38">
        <v>126.54999999999995</v>
      </c>
      <c r="J65" s="38">
        <v>129.94999999999999</v>
      </c>
      <c r="K65" s="38">
        <v>130.90000000000003</v>
      </c>
      <c r="L65" s="38">
        <v>131.65</v>
      </c>
      <c r="M65" s="28">
        <v>130.15</v>
      </c>
      <c r="N65" s="28">
        <v>128.44999999999999</v>
      </c>
      <c r="O65" s="39">
        <v>13073000</v>
      </c>
      <c r="P65" s="40">
        <v>-4.9443757725587144E-2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966.7</v>
      </c>
      <c r="F66" s="37">
        <v>963.46666666666658</v>
      </c>
      <c r="G66" s="38">
        <v>954.53333333333319</v>
      </c>
      <c r="H66" s="38">
        <v>942.36666666666656</v>
      </c>
      <c r="I66" s="38">
        <v>933.43333333333317</v>
      </c>
      <c r="J66" s="38">
        <v>975.63333333333321</v>
      </c>
      <c r="K66" s="38">
        <v>984.56666666666661</v>
      </c>
      <c r="L66" s="38">
        <v>996.73333333333323</v>
      </c>
      <c r="M66" s="28">
        <v>972.4</v>
      </c>
      <c r="N66" s="28">
        <v>951.3</v>
      </c>
      <c r="O66" s="39">
        <v>1914600</v>
      </c>
      <c r="P66" s="40">
        <v>3.5702693930542033E-2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544.04999999999995</v>
      </c>
      <c r="F67" s="37">
        <v>545.25</v>
      </c>
      <c r="G67" s="38">
        <v>541.15</v>
      </c>
      <c r="H67" s="38">
        <v>538.25</v>
      </c>
      <c r="I67" s="38">
        <v>534.15</v>
      </c>
      <c r="J67" s="38">
        <v>548.15</v>
      </c>
      <c r="K67" s="38">
        <v>552.24999999999989</v>
      </c>
      <c r="L67" s="38">
        <v>555.15</v>
      </c>
      <c r="M67" s="28">
        <v>549.35</v>
      </c>
      <c r="N67" s="28">
        <v>542.35</v>
      </c>
      <c r="O67" s="39">
        <v>13415000</v>
      </c>
      <c r="P67" s="40">
        <v>2.2192589770454327E-2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1657.8</v>
      </c>
      <c r="F68" s="37">
        <v>1668.5833333333333</v>
      </c>
      <c r="G68" s="38">
        <v>1637.1666666666665</v>
      </c>
      <c r="H68" s="38">
        <v>1616.5333333333333</v>
      </c>
      <c r="I68" s="38">
        <v>1585.1166666666666</v>
      </c>
      <c r="J68" s="38">
        <v>1689.2166666666665</v>
      </c>
      <c r="K68" s="38">
        <v>1720.633333333333</v>
      </c>
      <c r="L68" s="38">
        <v>1741.2666666666664</v>
      </c>
      <c r="M68" s="28">
        <v>1700</v>
      </c>
      <c r="N68" s="28">
        <v>1647.95</v>
      </c>
      <c r="O68" s="39">
        <v>550000</v>
      </c>
      <c r="P68" s="40">
        <v>2.4685607824871916E-2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2015.2</v>
      </c>
      <c r="F69" s="37">
        <v>2021.5</v>
      </c>
      <c r="G69" s="38">
        <v>1991.1999999999998</v>
      </c>
      <c r="H69" s="38">
        <v>1967.1999999999998</v>
      </c>
      <c r="I69" s="38">
        <v>1936.8999999999996</v>
      </c>
      <c r="J69" s="38">
        <v>2045.5</v>
      </c>
      <c r="K69" s="38">
        <v>2075.8000000000002</v>
      </c>
      <c r="L69" s="38">
        <v>2099.8000000000002</v>
      </c>
      <c r="M69" s="28">
        <v>2051.8000000000002</v>
      </c>
      <c r="N69" s="28">
        <v>1997.5</v>
      </c>
      <c r="O69" s="39">
        <v>2143750</v>
      </c>
      <c r="P69" s="40">
        <v>-4.8807542983915694E-2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268</v>
      </c>
      <c r="F70" s="37">
        <v>265.98333333333335</v>
      </c>
      <c r="G70" s="38">
        <v>262.01666666666671</v>
      </c>
      <c r="H70" s="38">
        <v>256.03333333333336</v>
      </c>
      <c r="I70" s="38">
        <v>252.06666666666672</v>
      </c>
      <c r="J70" s="38">
        <v>271.9666666666667</v>
      </c>
      <c r="K70" s="38">
        <v>275.93333333333339</v>
      </c>
      <c r="L70" s="38">
        <v>281.91666666666669</v>
      </c>
      <c r="M70" s="28">
        <v>269.95</v>
      </c>
      <c r="N70" s="28">
        <v>260</v>
      </c>
      <c r="O70" s="39">
        <v>15180000</v>
      </c>
      <c r="P70" s="40">
        <v>-8.8601892176002409E-3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4189.25</v>
      </c>
      <c r="F71" s="37">
        <v>4208.6500000000005</v>
      </c>
      <c r="G71" s="38">
        <v>4162.9500000000007</v>
      </c>
      <c r="H71" s="38">
        <v>4136.6500000000005</v>
      </c>
      <c r="I71" s="38">
        <v>4090.9500000000007</v>
      </c>
      <c r="J71" s="38">
        <v>4234.9500000000007</v>
      </c>
      <c r="K71" s="38">
        <v>4280.6499999999996</v>
      </c>
      <c r="L71" s="38">
        <v>4306.9500000000007</v>
      </c>
      <c r="M71" s="28">
        <v>4254.3500000000004</v>
      </c>
      <c r="N71" s="28">
        <v>4182.3500000000004</v>
      </c>
      <c r="O71" s="39">
        <v>2584800</v>
      </c>
      <c r="P71" s="40">
        <v>2.1377484490457187E-2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4239.8</v>
      </c>
      <c r="F72" s="37">
        <v>4235.7333333333327</v>
      </c>
      <c r="G72" s="38">
        <v>4186.4666666666653</v>
      </c>
      <c r="H72" s="38">
        <v>4133.1333333333323</v>
      </c>
      <c r="I72" s="38">
        <v>4083.866666666665</v>
      </c>
      <c r="J72" s="38">
        <v>4289.0666666666657</v>
      </c>
      <c r="K72" s="38">
        <v>4338.3333333333339</v>
      </c>
      <c r="L72" s="38">
        <v>4391.6666666666661</v>
      </c>
      <c r="M72" s="28">
        <v>4285</v>
      </c>
      <c r="N72" s="28">
        <v>4182.3999999999996</v>
      </c>
      <c r="O72" s="39">
        <v>525750</v>
      </c>
      <c r="P72" s="40">
        <v>-0.15491259795057263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343.8</v>
      </c>
      <c r="F73" s="37">
        <v>339.25</v>
      </c>
      <c r="G73" s="38">
        <v>333.5</v>
      </c>
      <c r="H73" s="38">
        <v>323.2</v>
      </c>
      <c r="I73" s="38">
        <v>317.45</v>
      </c>
      <c r="J73" s="38">
        <v>349.55</v>
      </c>
      <c r="K73" s="38">
        <v>355.3</v>
      </c>
      <c r="L73" s="38">
        <v>365.6</v>
      </c>
      <c r="M73" s="28">
        <v>345</v>
      </c>
      <c r="N73" s="28">
        <v>328.95</v>
      </c>
      <c r="O73" s="39">
        <v>42144300</v>
      </c>
      <c r="P73" s="40">
        <v>-1.4393208566467298E-2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4208.8500000000004</v>
      </c>
      <c r="F74" s="37">
        <v>4216.916666666667</v>
      </c>
      <c r="G74" s="38">
        <v>4186.8833333333341</v>
      </c>
      <c r="H74" s="38">
        <v>4164.916666666667</v>
      </c>
      <c r="I74" s="38">
        <v>4134.8833333333341</v>
      </c>
      <c r="J74" s="38">
        <v>4238.8833333333341</v>
      </c>
      <c r="K74" s="38">
        <v>4268.916666666667</v>
      </c>
      <c r="L74" s="38">
        <v>4290.8833333333341</v>
      </c>
      <c r="M74" s="28">
        <v>4246.95</v>
      </c>
      <c r="N74" s="28">
        <v>4194.95</v>
      </c>
      <c r="O74" s="39">
        <v>2802250</v>
      </c>
      <c r="P74" s="40">
        <v>-2.1944941320186727E-2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2712.25</v>
      </c>
      <c r="F75" s="37">
        <v>2722.2833333333333</v>
      </c>
      <c r="G75" s="38">
        <v>2691.4666666666667</v>
      </c>
      <c r="H75" s="38">
        <v>2670.6833333333334</v>
      </c>
      <c r="I75" s="38">
        <v>2639.8666666666668</v>
      </c>
      <c r="J75" s="38">
        <v>2743.0666666666666</v>
      </c>
      <c r="K75" s="38">
        <v>2773.8833333333332</v>
      </c>
      <c r="L75" s="38">
        <v>2794.6666666666665</v>
      </c>
      <c r="M75" s="28">
        <v>2753.1</v>
      </c>
      <c r="N75" s="28">
        <v>2701.5</v>
      </c>
      <c r="O75" s="39">
        <v>2899050</v>
      </c>
      <c r="P75" s="40">
        <v>-3.9318023660403621E-2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1858.75</v>
      </c>
      <c r="F76" s="37">
        <v>1858.9166666666667</v>
      </c>
      <c r="G76" s="38">
        <v>1852.8333333333335</v>
      </c>
      <c r="H76" s="38">
        <v>1846.9166666666667</v>
      </c>
      <c r="I76" s="38">
        <v>1840.8333333333335</v>
      </c>
      <c r="J76" s="38">
        <v>1864.8333333333335</v>
      </c>
      <c r="K76" s="38">
        <v>1870.916666666667</v>
      </c>
      <c r="L76" s="38">
        <v>1876.8333333333335</v>
      </c>
      <c r="M76" s="28">
        <v>1865</v>
      </c>
      <c r="N76" s="28">
        <v>1853</v>
      </c>
      <c r="O76" s="39">
        <v>6370650</v>
      </c>
      <c r="P76" s="40">
        <v>-4.3280746675476996E-2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152.94999999999999</v>
      </c>
      <c r="F77" s="37">
        <v>153.1</v>
      </c>
      <c r="G77" s="38">
        <v>152.25</v>
      </c>
      <c r="H77" s="38">
        <v>151.55000000000001</v>
      </c>
      <c r="I77" s="38">
        <v>150.70000000000002</v>
      </c>
      <c r="J77" s="38">
        <v>153.79999999999998</v>
      </c>
      <c r="K77" s="38">
        <v>154.64999999999995</v>
      </c>
      <c r="L77" s="38">
        <v>155.34999999999997</v>
      </c>
      <c r="M77" s="28">
        <v>153.94999999999999</v>
      </c>
      <c r="N77" s="28">
        <v>152.4</v>
      </c>
      <c r="O77" s="39">
        <v>27644400</v>
      </c>
      <c r="P77" s="40">
        <v>-1.8908905072186021E-2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100.45</v>
      </c>
      <c r="F78" s="37">
        <v>100.75</v>
      </c>
      <c r="G78" s="38">
        <v>99.3</v>
      </c>
      <c r="H78" s="38">
        <v>98.149999999999991</v>
      </c>
      <c r="I78" s="38">
        <v>96.699999999999989</v>
      </c>
      <c r="J78" s="38">
        <v>101.9</v>
      </c>
      <c r="K78" s="38">
        <v>103.35</v>
      </c>
      <c r="L78" s="38">
        <v>104.50000000000001</v>
      </c>
      <c r="M78" s="28">
        <v>102.2</v>
      </c>
      <c r="N78" s="28">
        <v>99.6</v>
      </c>
      <c r="O78" s="39">
        <v>68290000</v>
      </c>
      <c r="P78" s="40">
        <v>-1.514277473319873E-2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127.4</v>
      </c>
      <c r="F79" s="37">
        <v>126.23333333333333</v>
      </c>
      <c r="G79" s="38">
        <v>122.96666666666667</v>
      </c>
      <c r="H79" s="38">
        <v>118.53333333333333</v>
      </c>
      <c r="I79" s="38">
        <v>115.26666666666667</v>
      </c>
      <c r="J79" s="38">
        <v>130.66666666666669</v>
      </c>
      <c r="K79" s="38">
        <v>133.93333333333334</v>
      </c>
      <c r="L79" s="38">
        <v>138.36666666666667</v>
      </c>
      <c r="M79" s="28">
        <v>129.5</v>
      </c>
      <c r="N79" s="28">
        <v>121.8</v>
      </c>
      <c r="O79" s="39">
        <v>16460600</v>
      </c>
      <c r="P79" s="40">
        <v>5.1661129568106312E-2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138</v>
      </c>
      <c r="F80" s="37">
        <v>137.86666666666667</v>
      </c>
      <c r="G80" s="38">
        <v>135.98333333333335</v>
      </c>
      <c r="H80" s="38">
        <v>133.96666666666667</v>
      </c>
      <c r="I80" s="38">
        <v>132.08333333333334</v>
      </c>
      <c r="J80" s="38">
        <v>139.88333333333335</v>
      </c>
      <c r="K80" s="38">
        <v>141.76666666666668</v>
      </c>
      <c r="L80" s="38">
        <v>143.78333333333336</v>
      </c>
      <c r="M80" s="28">
        <v>139.75</v>
      </c>
      <c r="N80" s="28">
        <v>135.85</v>
      </c>
      <c r="O80" s="39">
        <v>36593900</v>
      </c>
      <c r="P80" s="40">
        <v>3.1997247548597972E-2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453</v>
      </c>
      <c r="F81" s="37">
        <v>450.61666666666662</v>
      </c>
      <c r="G81" s="38">
        <v>445.23333333333323</v>
      </c>
      <c r="H81" s="38">
        <v>437.46666666666664</v>
      </c>
      <c r="I81" s="38">
        <v>432.08333333333326</v>
      </c>
      <c r="J81" s="38">
        <v>458.38333333333321</v>
      </c>
      <c r="K81" s="38">
        <v>463.76666666666654</v>
      </c>
      <c r="L81" s="38">
        <v>471.53333333333319</v>
      </c>
      <c r="M81" s="28">
        <v>456</v>
      </c>
      <c r="N81" s="28">
        <v>442.85</v>
      </c>
      <c r="O81" s="39">
        <v>7610700</v>
      </c>
      <c r="P81" s="40">
        <v>-4.9547608789314954E-2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38.6</v>
      </c>
      <c r="F82" s="37">
        <v>38.800000000000004</v>
      </c>
      <c r="G82" s="38">
        <v>38.150000000000006</v>
      </c>
      <c r="H82" s="38">
        <v>37.700000000000003</v>
      </c>
      <c r="I82" s="38">
        <v>37.050000000000004</v>
      </c>
      <c r="J82" s="38">
        <v>39.250000000000007</v>
      </c>
      <c r="K82" s="38">
        <v>39.9</v>
      </c>
      <c r="L82" s="38">
        <v>40.350000000000009</v>
      </c>
      <c r="M82" s="28">
        <v>39.450000000000003</v>
      </c>
      <c r="N82" s="28">
        <v>38.35</v>
      </c>
      <c r="O82" s="39">
        <v>108787500</v>
      </c>
      <c r="P82" s="40">
        <v>9.1838864537674807E-3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541</v>
      </c>
      <c r="F83" s="37">
        <v>538.08333333333337</v>
      </c>
      <c r="G83" s="38">
        <v>531.91666666666674</v>
      </c>
      <c r="H83" s="38">
        <v>522.83333333333337</v>
      </c>
      <c r="I83" s="38">
        <v>516.66666666666674</v>
      </c>
      <c r="J83" s="38">
        <v>547.16666666666674</v>
      </c>
      <c r="K83" s="38">
        <v>553.33333333333348</v>
      </c>
      <c r="L83" s="38">
        <v>562.41666666666674</v>
      </c>
      <c r="M83" s="28">
        <v>544.25</v>
      </c>
      <c r="N83" s="28">
        <v>529</v>
      </c>
      <c r="O83" s="39">
        <v>3118700</v>
      </c>
      <c r="P83" s="40">
        <v>-1.316330728095434E-2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802.15</v>
      </c>
      <c r="F84" s="37">
        <v>795.46666666666658</v>
      </c>
      <c r="G84" s="38">
        <v>785.98333333333312</v>
      </c>
      <c r="H84" s="38">
        <v>769.81666666666649</v>
      </c>
      <c r="I84" s="38">
        <v>760.33333333333303</v>
      </c>
      <c r="J84" s="38">
        <v>811.63333333333321</v>
      </c>
      <c r="K84" s="38">
        <v>821.11666666666656</v>
      </c>
      <c r="L84" s="38">
        <v>837.2833333333333</v>
      </c>
      <c r="M84" s="28">
        <v>804.95</v>
      </c>
      <c r="N84" s="28">
        <v>779.3</v>
      </c>
      <c r="O84" s="39">
        <v>6025500</v>
      </c>
      <c r="P84" s="40">
        <v>-3.2980259990370728E-2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1599.7</v>
      </c>
      <c r="F85" s="37">
        <v>1592.5</v>
      </c>
      <c r="G85" s="38">
        <v>1573.75</v>
      </c>
      <c r="H85" s="38">
        <v>1547.8</v>
      </c>
      <c r="I85" s="38">
        <v>1529.05</v>
      </c>
      <c r="J85" s="38">
        <v>1618.45</v>
      </c>
      <c r="K85" s="38">
        <v>1637.2</v>
      </c>
      <c r="L85" s="38">
        <v>1663.15</v>
      </c>
      <c r="M85" s="28">
        <v>1611.25</v>
      </c>
      <c r="N85" s="28">
        <v>1566.55</v>
      </c>
      <c r="O85" s="39">
        <v>5316025</v>
      </c>
      <c r="P85" s="40">
        <v>-3.1442444339175743E-2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286.2</v>
      </c>
      <c r="F86" s="37">
        <v>287.68333333333334</v>
      </c>
      <c r="G86" s="38">
        <v>282.76666666666665</v>
      </c>
      <c r="H86" s="38">
        <v>279.33333333333331</v>
      </c>
      <c r="I86" s="38">
        <v>274.41666666666663</v>
      </c>
      <c r="J86" s="38">
        <v>291.11666666666667</v>
      </c>
      <c r="K86" s="38">
        <v>296.0333333333333</v>
      </c>
      <c r="L86" s="38">
        <v>299.4666666666667</v>
      </c>
      <c r="M86" s="28">
        <v>292.60000000000002</v>
      </c>
      <c r="N86" s="28">
        <v>284.25</v>
      </c>
      <c r="O86" s="39">
        <v>12451150</v>
      </c>
      <c r="P86" s="40">
        <v>1.1585442639466063E-2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1670.1</v>
      </c>
      <c r="F87" s="37">
        <v>1678.8833333333332</v>
      </c>
      <c r="G87" s="38">
        <v>1658.1166666666663</v>
      </c>
      <c r="H87" s="38">
        <v>1646.1333333333332</v>
      </c>
      <c r="I87" s="38">
        <v>1625.3666666666663</v>
      </c>
      <c r="J87" s="38">
        <v>1690.8666666666663</v>
      </c>
      <c r="K87" s="38">
        <v>1711.6333333333332</v>
      </c>
      <c r="L87" s="38">
        <v>1723.6166666666663</v>
      </c>
      <c r="M87" s="28">
        <v>1699.65</v>
      </c>
      <c r="N87" s="28">
        <v>1666.9</v>
      </c>
      <c r="O87" s="39">
        <v>10232450</v>
      </c>
      <c r="P87" s="40">
        <v>-1.7608897126969417E-3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291.35000000000002</v>
      </c>
      <c r="F88" s="37">
        <v>288.5333333333333</v>
      </c>
      <c r="G88" s="38">
        <v>281.86666666666662</v>
      </c>
      <c r="H88" s="38">
        <v>272.38333333333333</v>
      </c>
      <c r="I88" s="38">
        <v>265.71666666666664</v>
      </c>
      <c r="J88" s="38">
        <v>298.01666666666659</v>
      </c>
      <c r="K88" s="38">
        <v>304.68333333333334</v>
      </c>
      <c r="L88" s="38">
        <v>314.16666666666657</v>
      </c>
      <c r="M88" s="28">
        <v>295.2</v>
      </c>
      <c r="N88" s="28">
        <v>279.05</v>
      </c>
      <c r="O88" s="39">
        <v>1574200</v>
      </c>
      <c r="P88" s="40">
        <v>0.10107015457788347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622.4</v>
      </c>
      <c r="F89" s="37">
        <v>632.41666666666663</v>
      </c>
      <c r="G89" s="38">
        <v>609.48333333333323</v>
      </c>
      <c r="H89" s="38">
        <v>596.56666666666661</v>
      </c>
      <c r="I89" s="38">
        <v>573.63333333333321</v>
      </c>
      <c r="J89" s="38">
        <v>645.33333333333326</v>
      </c>
      <c r="K89" s="38">
        <v>668.26666666666665</v>
      </c>
      <c r="L89" s="38">
        <v>681.18333333333328</v>
      </c>
      <c r="M89" s="28">
        <v>655.35</v>
      </c>
      <c r="N89" s="28">
        <v>619.5</v>
      </c>
      <c r="O89" s="39">
        <v>2547500</v>
      </c>
      <c r="P89" s="40">
        <v>8.5197018104366348E-2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1310.95</v>
      </c>
      <c r="F90" s="37">
        <v>1308.1166666666666</v>
      </c>
      <c r="G90" s="38">
        <v>1292.2333333333331</v>
      </c>
      <c r="H90" s="38">
        <v>1273.5166666666667</v>
      </c>
      <c r="I90" s="38">
        <v>1257.6333333333332</v>
      </c>
      <c r="J90" s="38">
        <v>1326.833333333333</v>
      </c>
      <c r="K90" s="38">
        <v>1342.7166666666667</v>
      </c>
      <c r="L90" s="38">
        <v>1361.4333333333329</v>
      </c>
      <c r="M90" s="28">
        <v>1324</v>
      </c>
      <c r="N90" s="28">
        <v>1289.4000000000001</v>
      </c>
      <c r="O90" s="39">
        <v>2451475</v>
      </c>
      <c r="P90" s="40">
        <v>-2.0125308524776914E-2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1204</v>
      </c>
      <c r="F91" s="37">
        <v>1207.6833333333334</v>
      </c>
      <c r="G91" s="38">
        <v>1197.3666666666668</v>
      </c>
      <c r="H91" s="38">
        <v>1190.7333333333333</v>
      </c>
      <c r="I91" s="38">
        <v>1180.4166666666667</v>
      </c>
      <c r="J91" s="38">
        <v>1214.3166666666668</v>
      </c>
      <c r="K91" s="38">
        <v>1224.6333333333334</v>
      </c>
      <c r="L91" s="38">
        <v>1231.2666666666669</v>
      </c>
      <c r="M91" s="28">
        <v>1218</v>
      </c>
      <c r="N91" s="28">
        <v>1201.05</v>
      </c>
      <c r="O91" s="39">
        <v>3924500</v>
      </c>
      <c r="P91" s="40">
        <v>-3.4088112232340637E-2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1152.55</v>
      </c>
      <c r="F92" s="37">
        <v>1153.7166666666665</v>
      </c>
      <c r="G92" s="38">
        <v>1147.883333333333</v>
      </c>
      <c r="H92" s="38">
        <v>1143.2166666666665</v>
      </c>
      <c r="I92" s="38">
        <v>1137.383333333333</v>
      </c>
      <c r="J92" s="38">
        <v>1158.383333333333</v>
      </c>
      <c r="K92" s="38">
        <v>1164.2166666666665</v>
      </c>
      <c r="L92" s="38">
        <v>1168.883333333333</v>
      </c>
      <c r="M92" s="28">
        <v>1159.55</v>
      </c>
      <c r="N92" s="28">
        <v>1149.05</v>
      </c>
      <c r="O92" s="39">
        <v>22227800</v>
      </c>
      <c r="P92" s="40">
        <v>-5.2005012531328321E-3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2438.8000000000002</v>
      </c>
      <c r="F93" s="37">
        <v>2449.6</v>
      </c>
      <c r="G93" s="38">
        <v>2420.6999999999998</v>
      </c>
      <c r="H93" s="38">
        <v>2402.6</v>
      </c>
      <c r="I93" s="38">
        <v>2373.6999999999998</v>
      </c>
      <c r="J93" s="38">
        <v>2467.6999999999998</v>
      </c>
      <c r="K93" s="38">
        <v>2496.6000000000004</v>
      </c>
      <c r="L93" s="38">
        <v>2514.6999999999998</v>
      </c>
      <c r="M93" s="28">
        <v>2478.5</v>
      </c>
      <c r="N93" s="28">
        <v>2431.5</v>
      </c>
      <c r="O93" s="39">
        <v>22929000</v>
      </c>
      <c r="P93" s="40">
        <v>-1.6015655174189562E-2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2184</v>
      </c>
      <c r="F94" s="37">
        <v>2186.8333333333335</v>
      </c>
      <c r="G94" s="38">
        <v>2169.666666666667</v>
      </c>
      <c r="H94" s="38">
        <v>2155.3333333333335</v>
      </c>
      <c r="I94" s="38">
        <v>2138.166666666667</v>
      </c>
      <c r="J94" s="38">
        <v>2201.166666666667</v>
      </c>
      <c r="K94" s="38">
        <v>2218.3333333333339</v>
      </c>
      <c r="L94" s="38">
        <v>2232.666666666667</v>
      </c>
      <c r="M94" s="28">
        <v>2204</v>
      </c>
      <c r="N94" s="28">
        <v>2172.5</v>
      </c>
      <c r="O94" s="39">
        <v>2959200</v>
      </c>
      <c r="P94" s="40">
        <v>-8.3774545941960998E-3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1502.9</v>
      </c>
      <c r="F95" s="37">
        <v>1508</v>
      </c>
      <c r="G95" s="38">
        <v>1493.75</v>
      </c>
      <c r="H95" s="38">
        <v>1484.6</v>
      </c>
      <c r="I95" s="38">
        <v>1470.35</v>
      </c>
      <c r="J95" s="38">
        <v>1517.15</v>
      </c>
      <c r="K95" s="38">
        <v>1531.4</v>
      </c>
      <c r="L95" s="38">
        <v>1540.5500000000002</v>
      </c>
      <c r="M95" s="28">
        <v>1522.25</v>
      </c>
      <c r="N95" s="28">
        <v>1498.85</v>
      </c>
      <c r="O95" s="39">
        <v>28426750</v>
      </c>
      <c r="P95" s="40">
        <v>-1.9353002561426809E-2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568.95000000000005</v>
      </c>
      <c r="F96" s="37">
        <v>571.06666666666672</v>
      </c>
      <c r="G96" s="38">
        <v>564.68333333333339</v>
      </c>
      <c r="H96" s="38">
        <v>560.41666666666663</v>
      </c>
      <c r="I96" s="38">
        <v>554.0333333333333</v>
      </c>
      <c r="J96" s="38">
        <v>575.33333333333348</v>
      </c>
      <c r="K96" s="38">
        <v>581.71666666666692</v>
      </c>
      <c r="L96" s="38">
        <v>585.98333333333358</v>
      </c>
      <c r="M96" s="28">
        <v>577.45000000000005</v>
      </c>
      <c r="N96" s="28">
        <v>566.79999999999995</v>
      </c>
      <c r="O96" s="39">
        <v>24928200</v>
      </c>
      <c r="P96" s="40">
        <v>4.4716946339664394E-2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2674.45</v>
      </c>
      <c r="F97" s="37">
        <v>2700.2</v>
      </c>
      <c r="G97" s="38">
        <v>2637.45</v>
      </c>
      <c r="H97" s="38">
        <v>2600.4499999999998</v>
      </c>
      <c r="I97" s="38">
        <v>2537.6999999999998</v>
      </c>
      <c r="J97" s="38">
        <v>2737.2</v>
      </c>
      <c r="K97" s="38">
        <v>2799.95</v>
      </c>
      <c r="L97" s="38">
        <v>2836.95</v>
      </c>
      <c r="M97" s="28">
        <v>2762.95</v>
      </c>
      <c r="N97" s="28">
        <v>2663.2</v>
      </c>
      <c r="O97" s="39">
        <v>3572100</v>
      </c>
      <c r="P97" s="40">
        <v>-3.4384883626632064E-2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516.85</v>
      </c>
      <c r="F98" s="37">
        <v>517.5333333333333</v>
      </c>
      <c r="G98" s="38">
        <v>513.56666666666661</v>
      </c>
      <c r="H98" s="38">
        <v>510.2833333333333</v>
      </c>
      <c r="I98" s="38">
        <v>506.31666666666661</v>
      </c>
      <c r="J98" s="38">
        <v>520.81666666666661</v>
      </c>
      <c r="K98" s="38">
        <v>524.7833333333333</v>
      </c>
      <c r="L98" s="38">
        <v>528.06666666666661</v>
      </c>
      <c r="M98" s="28">
        <v>521.5</v>
      </c>
      <c r="N98" s="28">
        <v>514.25</v>
      </c>
      <c r="O98" s="39">
        <v>35602925</v>
      </c>
      <c r="P98" s="40">
        <v>-3.6102169138662417E-3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116.2</v>
      </c>
      <c r="F99" s="37">
        <v>117.18333333333332</v>
      </c>
      <c r="G99" s="38">
        <v>114.86666666666665</v>
      </c>
      <c r="H99" s="38">
        <v>113.53333333333332</v>
      </c>
      <c r="I99" s="38">
        <v>111.21666666666664</v>
      </c>
      <c r="J99" s="38">
        <v>118.51666666666665</v>
      </c>
      <c r="K99" s="38">
        <v>120.83333333333334</v>
      </c>
      <c r="L99" s="38">
        <v>122.16666666666666</v>
      </c>
      <c r="M99" s="28">
        <v>119.5</v>
      </c>
      <c r="N99" s="28">
        <v>115.85</v>
      </c>
      <c r="O99" s="39">
        <v>16262600</v>
      </c>
      <c r="P99" s="40">
        <v>-3.54501402703392E-2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290</v>
      </c>
      <c r="F100" s="37">
        <v>290.91666666666669</v>
      </c>
      <c r="G100" s="38">
        <v>287.58333333333337</v>
      </c>
      <c r="H100" s="38">
        <v>285.16666666666669</v>
      </c>
      <c r="I100" s="38">
        <v>281.83333333333337</v>
      </c>
      <c r="J100" s="38">
        <v>293.33333333333337</v>
      </c>
      <c r="K100" s="38">
        <v>296.66666666666674</v>
      </c>
      <c r="L100" s="38">
        <v>299.08333333333337</v>
      </c>
      <c r="M100" s="28">
        <v>294.25</v>
      </c>
      <c r="N100" s="28">
        <v>288.5</v>
      </c>
      <c r="O100" s="39">
        <v>12892500</v>
      </c>
      <c r="P100" s="40">
        <v>-1.3633546787853749E-2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2259.4</v>
      </c>
      <c r="F101" s="37">
        <v>2260.9666666666667</v>
      </c>
      <c r="G101" s="38">
        <v>2247.7333333333336</v>
      </c>
      <c r="H101" s="38">
        <v>2236.0666666666671</v>
      </c>
      <c r="I101" s="38">
        <v>2222.8333333333339</v>
      </c>
      <c r="J101" s="38">
        <v>2272.6333333333332</v>
      </c>
      <c r="K101" s="38">
        <v>2285.8666666666659</v>
      </c>
      <c r="L101" s="38">
        <v>2297.5333333333328</v>
      </c>
      <c r="M101" s="28">
        <v>2274.1999999999998</v>
      </c>
      <c r="N101" s="28">
        <v>2249.3000000000002</v>
      </c>
      <c r="O101" s="39">
        <v>9837300</v>
      </c>
      <c r="P101" s="40">
        <v>1.184929181966859E-2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40756.6</v>
      </c>
      <c r="F102" s="37">
        <v>40744.549999999996</v>
      </c>
      <c r="G102" s="38">
        <v>40389.149999999994</v>
      </c>
      <c r="H102" s="38">
        <v>40021.699999999997</v>
      </c>
      <c r="I102" s="38">
        <v>39666.299999999996</v>
      </c>
      <c r="J102" s="38">
        <v>41111.999999999993</v>
      </c>
      <c r="K102" s="38">
        <v>41467.4</v>
      </c>
      <c r="L102" s="38">
        <v>41834.849999999991</v>
      </c>
      <c r="M102" s="28">
        <v>41099.949999999997</v>
      </c>
      <c r="N102" s="28">
        <v>40377.1</v>
      </c>
      <c r="O102" s="39">
        <v>10440</v>
      </c>
      <c r="P102" s="40">
        <v>-0.13540372670807455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162.4</v>
      </c>
      <c r="F103" s="37">
        <v>165.54999999999998</v>
      </c>
      <c r="G103" s="38">
        <v>158.19999999999996</v>
      </c>
      <c r="H103" s="38">
        <v>153.99999999999997</v>
      </c>
      <c r="I103" s="38">
        <v>146.64999999999995</v>
      </c>
      <c r="J103" s="38">
        <v>169.74999999999997</v>
      </c>
      <c r="K103" s="38">
        <v>177.1</v>
      </c>
      <c r="L103" s="38">
        <v>181.29999999999998</v>
      </c>
      <c r="M103" s="28">
        <v>172.9</v>
      </c>
      <c r="N103" s="28">
        <v>161.35</v>
      </c>
      <c r="O103" s="39">
        <v>39800900</v>
      </c>
      <c r="P103" s="40">
        <v>-8.3125044633292872E-2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745.7</v>
      </c>
      <c r="F104" s="37">
        <v>748.65</v>
      </c>
      <c r="G104" s="38">
        <v>740.3</v>
      </c>
      <c r="H104" s="38">
        <v>734.9</v>
      </c>
      <c r="I104" s="38">
        <v>726.55</v>
      </c>
      <c r="J104" s="38">
        <v>754.05</v>
      </c>
      <c r="K104" s="38">
        <v>762.40000000000009</v>
      </c>
      <c r="L104" s="38">
        <v>767.8</v>
      </c>
      <c r="M104" s="28">
        <v>757</v>
      </c>
      <c r="N104" s="28">
        <v>743.25</v>
      </c>
      <c r="O104" s="39">
        <v>94708625</v>
      </c>
      <c r="P104" s="40">
        <v>-1.666811606806389E-3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1277.75</v>
      </c>
      <c r="F105" s="37">
        <v>1277.1833333333334</v>
      </c>
      <c r="G105" s="38">
        <v>1268.1166666666668</v>
      </c>
      <c r="H105" s="38">
        <v>1258.4833333333333</v>
      </c>
      <c r="I105" s="38">
        <v>1249.4166666666667</v>
      </c>
      <c r="J105" s="38">
        <v>1286.8166666666668</v>
      </c>
      <c r="K105" s="38">
        <v>1295.8833333333334</v>
      </c>
      <c r="L105" s="38">
        <v>1305.5166666666669</v>
      </c>
      <c r="M105" s="28">
        <v>1286.25</v>
      </c>
      <c r="N105" s="28">
        <v>1267.55</v>
      </c>
      <c r="O105" s="39">
        <v>3109725</v>
      </c>
      <c r="P105" s="40">
        <v>3.9791437980241495E-3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502</v>
      </c>
      <c r="F106" s="37">
        <v>503.40000000000003</v>
      </c>
      <c r="G106" s="38">
        <v>497.15000000000009</v>
      </c>
      <c r="H106" s="38">
        <v>492.30000000000007</v>
      </c>
      <c r="I106" s="38">
        <v>486.05000000000013</v>
      </c>
      <c r="J106" s="38">
        <v>508.25000000000006</v>
      </c>
      <c r="K106" s="38">
        <v>514.5</v>
      </c>
      <c r="L106" s="38">
        <v>519.35</v>
      </c>
      <c r="M106" s="28">
        <v>509.65</v>
      </c>
      <c r="N106" s="28">
        <v>498.55</v>
      </c>
      <c r="O106" s="39">
        <v>7527750</v>
      </c>
      <c r="P106" s="40">
        <v>1.2713147008374533E-2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10.65</v>
      </c>
      <c r="F107" s="37">
        <v>10.766666666666667</v>
      </c>
      <c r="G107" s="38">
        <v>10.483333333333334</v>
      </c>
      <c r="H107" s="38">
        <v>10.316666666666666</v>
      </c>
      <c r="I107" s="38">
        <v>10.033333333333333</v>
      </c>
      <c r="J107" s="38">
        <v>10.933333333333335</v>
      </c>
      <c r="K107" s="38">
        <v>11.21666666666667</v>
      </c>
      <c r="L107" s="38">
        <v>11.383333333333336</v>
      </c>
      <c r="M107" s="28">
        <v>11.05</v>
      </c>
      <c r="N107" s="28">
        <v>10.6</v>
      </c>
      <c r="O107" s="39">
        <v>1031660000</v>
      </c>
      <c r="P107" s="40">
        <v>0.16792138838259768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56.95</v>
      </c>
      <c r="F108" s="37">
        <v>57.550000000000004</v>
      </c>
      <c r="G108" s="38">
        <v>56.150000000000006</v>
      </c>
      <c r="H108" s="38">
        <v>55.35</v>
      </c>
      <c r="I108" s="38">
        <v>53.95</v>
      </c>
      <c r="J108" s="38">
        <v>58.350000000000009</v>
      </c>
      <c r="K108" s="38">
        <v>59.75</v>
      </c>
      <c r="L108" s="38">
        <v>60.550000000000011</v>
      </c>
      <c r="M108" s="28">
        <v>58.95</v>
      </c>
      <c r="N108" s="28">
        <v>56.75</v>
      </c>
      <c r="O108" s="39">
        <v>92930000</v>
      </c>
      <c r="P108" s="40">
        <v>2.7645692801061595E-2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43.25</v>
      </c>
      <c r="F109" s="37">
        <v>43.45000000000001</v>
      </c>
      <c r="G109" s="38">
        <v>42.750000000000021</v>
      </c>
      <c r="H109" s="38">
        <v>42.250000000000014</v>
      </c>
      <c r="I109" s="38">
        <v>41.550000000000026</v>
      </c>
      <c r="J109" s="38">
        <v>43.950000000000017</v>
      </c>
      <c r="K109" s="38">
        <v>44.650000000000006</v>
      </c>
      <c r="L109" s="38">
        <v>45.150000000000013</v>
      </c>
      <c r="M109" s="28">
        <v>44.15</v>
      </c>
      <c r="N109" s="28">
        <v>42.95</v>
      </c>
      <c r="O109" s="39">
        <v>169186200</v>
      </c>
      <c r="P109" s="40">
        <v>7.4025115664243229E-3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208.9</v>
      </c>
      <c r="F110" s="37">
        <v>208.91666666666666</v>
      </c>
      <c r="G110" s="38">
        <v>206.63333333333333</v>
      </c>
      <c r="H110" s="38">
        <v>204.36666666666667</v>
      </c>
      <c r="I110" s="38">
        <v>202.08333333333334</v>
      </c>
      <c r="J110" s="38">
        <v>211.18333333333331</v>
      </c>
      <c r="K110" s="38">
        <v>213.46666666666667</v>
      </c>
      <c r="L110" s="38">
        <v>215.73333333333329</v>
      </c>
      <c r="M110" s="28">
        <v>211.2</v>
      </c>
      <c r="N110" s="28">
        <v>206.65</v>
      </c>
      <c r="O110" s="39">
        <v>56497500</v>
      </c>
      <c r="P110" s="40">
        <v>-7.0520002636261783E-3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361.7</v>
      </c>
      <c r="F111" s="37">
        <v>363.40000000000003</v>
      </c>
      <c r="G111" s="38">
        <v>359.25000000000006</v>
      </c>
      <c r="H111" s="38">
        <v>356.8</v>
      </c>
      <c r="I111" s="38">
        <v>352.65000000000003</v>
      </c>
      <c r="J111" s="38">
        <v>365.85000000000008</v>
      </c>
      <c r="K111" s="38">
        <v>370.00000000000006</v>
      </c>
      <c r="L111" s="38">
        <v>372.4500000000001</v>
      </c>
      <c r="M111" s="28">
        <v>367.55</v>
      </c>
      <c r="N111" s="28">
        <v>360.95</v>
      </c>
      <c r="O111" s="39">
        <v>19951250</v>
      </c>
      <c r="P111" s="40">
        <v>-3.0232238559846089E-3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205</v>
      </c>
      <c r="F112" s="37">
        <v>206.1</v>
      </c>
      <c r="G112" s="38">
        <v>201.54999999999998</v>
      </c>
      <c r="H112" s="38">
        <v>198.1</v>
      </c>
      <c r="I112" s="38">
        <v>193.54999999999998</v>
      </c>
      <c r="J112" s="38">
        <v>209.54999999999998</v>
      </c>
      <c r="K112" s="38">
        <v>214.1</v>
      </c>
      <c r="L112" s="38">
        <v>217.54999999999998</v>
      </c>
      <c r="M112" s="28">
        <v>210.65</v>
      </c>
      <c r="N112" s="28">
        <v>202.65</v>
      </c>
      <c r="O112" s="39">
        <v>19635404</v>
      </c>
      <c r="P112" s="40">
        <v>5.0344234079173836E-2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208.55</v>
      </c>
      <c r="F113" s="37">
        <v>208.51666666666665</v>
      </c>
      <c r="G113" s="38">
        <v>206.0333333333333</v>
      </c>
      <c r="H113" s="38">
        <v>203.51666666666665</v>
      </c>
      <c r="I113" s="38">
        <v>201.0333333333333</v>
      </c>
      <c r="J113" s="38">
        <v>211.0333333333333</v>
      </c>
      <c r="K113" s="38">
        <v>213.51666666666665</v>
      </c>
      <c r="L113" s="38">
        <v>216.0333333333333</v>
      </c>
      <c r="M113" s="28">
        <v>211</v>
      </c>
      <c r="N113" s="28">
        <v>206</v>
      </c>
      <c r="O113" s="39">
        <v>13580700</v>
      </c>
      <c r="P113" s="40">
        <v>-1.3274336283185841E-2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4775.8</v>
      </c>
      <c r="F114" s="37">
        <v>4832.9833333333327</v>
      </c>
      <c r="G114" s="38">
        <v>4685.9666666666653</v>
      </c>
      <c r="H114" s="38">
        <v>4596.1333333333323</v>
      </c>
      <c r="I114" s="38">
        <v>4449.116666666665</v>
      </c>
      <c r="J114" s="38">
        <v>4922.8166666666657</v>
      </c>
      <c r="K114" s="38">
        <v>5069.8333333333339</v>
      </c>
      <c r="L114" s="38">
        <v>5159.6666666666661</v>
      </c>
      <c r="M114" s="28">
        <v>4980</v>
      </c>
      <c r="N114" s="28">
        <v>4743.1499999999996</v>
      </c>
      <c r="O114" s="39">
        <v>472200</v>
      </c>
      <c r="P114" s="40">
        <v>-0.1980639408992485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2043.4</v>
      </c>
      <c r="F115" s="37">
        <v>2056.7833333333333</v>
      </c>
      <c r="G115" s="38">
        <v>2022.5166666666664</v>
      </c>
      <c r="H115" s="38">
        <v>2001.6333333333332</v>
      </c>
      <c r="I115" s="38">
        <v>1967.3666666666663</v>
      </c>
      <c r="J115" s="38">
        <v>2077.6666666666665</v>
      </c>
      <c r="K115" s="38">
        <v>2111.9333333333338</v>
      </c>
      <c r="L115" s="38">
        <v>2132.8166666666666</v>
      </c>
      <c r="M115" s="28">
        <v>2091.0500000000002</v>
      </c>
      <c r="N115" s="28">
        <v>2035.9</v>
      </c>
      <c r="O115" s="39">
        <v>3232000</v>
      </c>
      <c r="P115" s="40">
        <v>3.0950170225936243E-4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950.25</v>
      </c>
      <c r="F116" s="37">
        <v>951.36666666666667</v>
      </c>
      <c r="G116" s="38">
        <v>942.63333333333333</v>
      </c>
      <c r="H116" s="38">
        <v>935.01666666666665</v>
      </c>
      <c r="I116" s="38">
        <v>926.2833333333333</v>
      </c>
      <c r="J116" s="38">
        <v>958.98333333333335</v>
      </c>
      <c r="K116" s="38">
        <v>967.7166666666667</v>
      </c>
      <c r="L116" s="38">
        <v>975.33333333333337</v>
      </c>
      <c r="M116" s="28">
        <v>960.1</v>
      </c>
      <c r="N116" s="28">
        <v>943.75</v>
      </c>
      <c r="O116" s="39">
        <v>24871500</v>
      </c>
      <c r="P116" s="40">
        <v>-4.1441441441441443E-3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250.25</v>
      </c>
      <c r="F117" s="37">
        <v>249.75</v>
      </c>
      <c r="G117" s="38">
        <v>246</v>
      </c>
      <c r="H117" s="38">
        <v>241.75</v>
      </c>
      <c r="I117" s="38">
        <v>238</v>
      </c>
      <c r="J117" s="38">
        <v>254</v>
      </c>
      <c r="K117" s="38">
        <v>257.75</v>
      </c>
      <c r="L117" s="38">
        <v>262</v>
      </c>
      <c r="M117" s="28">
        <v>253.5</v>
      </c>
      <c r="N117" s="28">
        <v>245.5</v>
      </c>
      <c r="O117" s="39">
        <v>10752000</v>
      </c>
      <c r="P117" s="40">
        <v>8.6587436332767401E-2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1743.3</v>
      </c>
      <c r="F118" s="37">
        <v>1743.45</v>
      </c>
      <c r="G118" s="38">
        <v>1729.9</v>
      </c>
      <c r="H118" s="38">
        <v>1716.5</v>
      </c>
      <c r="I118" s="38">
        <v>1702.95</v>
      </c>
      <c r="J118" s="38">
        <v>1756.8500000000001</v>
      </c>
      <c r="K118" s="38">
        <v>1770.3999999999999</v>
      </c>
      <c r="L118" s="38">
        <v>1783.8000000000002</v>
      </c>
      <c r="M118" s="28">
        <v>1757</v>
      </c>
      <c r="N118" s="28">
        <v>1730.05</v>
      </c>
      <c r="O118" s="39">
        <v>40113600</v>
      </c>
      <c r="P118" s="40">
        <v>-2.3130086646502724E-2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117.1</v>
      </c>
      <c r="F119" s="37">
        <v>117.2</v>
      </c>
      <c r="G119" s="38">
        <v>116.30000000000001</v>
      </c>
      <c r="H119" s="38">
        <v>115.50000000000001</v>
      </c>
      <c r="I119" s="38">
        <v>114.60000000000002</v>
      </c>
      <c r="J119" s="38">
        <v>118</v>
      </c>
      <c r="K119" s="38">
        <v>118.9</v>
      </c>
      <c r="L119" s="38">
        <v>119.69999999999999</v>
      </c>
      <c r="M119" s="28">
        <v>118.1</v>
      </c>
      <c r="N119" s="28">
        <v>116.4</v>
      </c>
      <c r="O119" s="39">
        <v>45227000</v>
      </c>
      <c r="P119" s="40">
        <v>2.9899348727057431E-2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956.75</v>
      </c>
      <c r="F120" s="37">
        <v>961.55000000000007</v>
      </c>
      <c r="G120" s="38">
        <v>946.60000000000014</v>
      </c>
      <c r="H120" s="38">
        <v>936.45</v>
      </c>
      <c r="I120" s="38">
        <v>921.50000000000011</v>
      </c>
      <c r="J120" s="38">
        <v>971.70000000000016</v>
      </c>
      <c r="K120" s="38">
        <v>986.6500000000002</v>
      </c>
      <c r="L120" s="38">
        <v>996.80000000000018</v>
      </c>
      <c r="M120" s="28">
        <v>976.5</v>
      </c>
      <c r="N120" s="28">
        <v>951.4</v>
      </c>
      <c r="O120" s="39">
        <v>1192950</v>
      </c>
      <c r="P120" s="40">
        <v>-0.14566548501450211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816.1</v>
      </c>
      <c r="F121" s="37">
        <v>811.04999999999984</v>
      </c>
      <c r="G121" s="38">
        <v>801.59999999999968</v>
      </c>
      <c r="H121" s="38">
        <v>787.0999999999998</v>
      </c>
      <c r="I121" s="38">
        <v>777.64999999999964</v>
      </c>
      <c r="J121" s="38">
        <v>825.54999999999973</v>
      </c>
      <c r="K121" s="38">
        <v>834.99999999999977</v>
      </c>
      <c r="L121" s="38">
        <v>849.49999999999977</v>
      </c>
      <c r="M121" s="28">
        <v>820.5</v>
      </c>
      <c r="N121" s="28">
        <v>796.55</v>
      </c>
      <c r="O121" s="39">
        <v>9821000</v>
      </c>
      <c r="P121" s="40">
        <v>-8.6514202002116056E-2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215.85</v>
      </c>
      <c r="F122" s="37">
        <v>216.01666666666665</v>
      </c>
      <c r="G122" s="38">
        <v>214.73333333333329</v>
      </c>
      <c r="H122" s="38">
        <v>213.61666666666665</v>
      </c>
      <c r="I122" s="38">
        <v>212.33333333333329</v>
      </c>
      <c r="J122" s="38">
        <v>217.1333333333333</v>
      </c>
      <c r="K122" s="38">
        <v>218.41666666666666</v>
      </c>
      <c r="L122" s="38">
        <v>219.5333333333333</v>
      </c>
      <c r="M122" s="28">
        <v>217.3</v>
      </c>
      <c r="N122" s="28">
        <v>214.9</v>
      </c>
      <c r="O122" s="39">
        <v>180153600</v>
      </c>
      <c r="P122" s="40">
        <v>8.0756352176482183E-3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403.5</v>
      </c>
      <c r="F123" s="37">
        <v>405.23333333333329</v>
      </c>
      <c r="G123" s="38">
        <v>399.66666666666657</v>
      </c>
      <c r="H123" s="38">
        <v>395.83333333333326</v>
      </c>
      <c r="I123" s="38">
        <v>390.26666666666654</v>
      </c>
      <c r="J123" s="38">
        <v>409.06666666666661</v>
      </c>
      <c r="K123" s="38">
        <v>414.63333333333333</v>
      </c>
      <c r="L123" s="38">
        <v>418.46666666666664</v>
      </c>
      <c r="M123" s="28">
        <v>410.8</v>
      </c>
      <c r="N123" s="28">
        <v>401.4</v>
      </c>
      <c r="O123" s="39">
        <v>30995000</v>
      </c>
      <c r="P123" s="40">
        <v>-8.7943716021746075E-3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2916.75</v>
      </c>
      <c r="F124" s="37">
        <v>2926.6833333333329</v>
      </c>
      <c r="G124" s="38">
        <v>2893.3166666666657</v>
      </c>
      <c r="H124" s="38">
        <v>2869.8833333333328</v>
      </c>
      <c r="I124" s="38">
        <v>2836.5166666666655</v>
      </c>
      <c r="J124" s="38">
        <v>2950.1166666666659</v>
      </c>
      <c r="K124" s="38">
        <v>2983.4833333333336</v>
      </c>
      <c r="L124" s="38">
        <v>3006.9166666666661</v>
      </c>
      <c r="M124" s="28">
        <v>2960.05</v>
      </c>
      <c r="N124" s="28">
        <v>2903.25</v>
      </c>
      <c r="O124" s="39">
        <v>274575</v>
      </c>
      <c r="P124" s="40">
        <v>-0.11104815864022663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615.29999999999995</v>
      </c>
      <c r="F125" s="37">
        <v>617.96666666666658</v>
      </c>
      <c r="G125" s="38">
        <v>611.13333333333321</v>
      </c>
      <c r="H125" s="38">
        <v>606.96666666666658</v>
      </c>
      <c r="I125" s="38">
        <v>600.13333333333321</v>
      </c>
      <c r="J125" s="38">
        <v>622.13333333333321</v>
      </c>
      <c r="K125" s="38">
        <v>628.96666666666647</v>
      </c>
      <c r="L125" s="38">
        <v>633.13333333333321</v>
      </c>
      <c r="M125" s="28">
        <v>624.79999999999995</v>
      </c>
      <c r="N125" s="28">
        <v>613.79999999999995</v>
      </c>
      <c r="O125" s="39">
        <v>39721050</v>
      </c>
      <c r="P125" s="40">
        <v>8.915406508246751E-3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3034.95</v>
      </c>
      <c r="F126" s="37">
        <v>3039.3333333333335</v>
      </c>
      <c r="G126" s="38">
        <v>3000.7166666666672</v>
      </c>
      <c r="H126" s="38">
        <v>2966.4833333333336</v>
      </c>
      <c r="I126" s="38">
        <v>2927.8666666666672</v>
      </c>
      <c r="J126" s="38">
        <v>3073.5666666666671</v>
      </c>
      <c r="K126" s="38">
        <v>3112.1833333333329</v>
      </c>
      <c r="L126" s="38">
        <v>3146.416666666667</v>
      </c>
      <c r="M126" s="28">
        <v>3077.95</v>
      </c>
      <c r="N126" s="28">
        <v>3005.1</v>
      </c>
      <c r="O126" s="39">
        <v>2596250</v>
      </c>
      <c r="P126" s="40">
        <v>-6.1249880371327401E-3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1884.6</v>
      </c>
      <c r="F127" s="37">
        <v>1882.4166666666667</v>
      </c>
      <c r="G127" s="38">
        <v>1854.8333333333335</v>
      </c>
      <c r="H127" s="38">
        <v>1825.0666666666668</v>
      </c>
      <c r="I127" s="38">
        <v>1797.4833333333336</v>
      </c>
      <c r="J127" s="38">
        <v>1912.1833333333334</v>
      </c>
      <c r="K127" s="38">
        <v>1939.7666666666669</v>
      </c>
      <c r="L127" s="38">
        <v>1969.5333333333333</v>
      </c>
      <c r="M127" s="28">
        <v>1910</v>
      </c>
      <c r="N127" s="28">
        <v>1852.65</v>
      </c>
      <c r="O127" s="39">
        <v>14484400</v>
      </c>
      <c r="P127" s="40">
        <v>-6.9436949091563227E-2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69.900000000000006</v>
      </c>
      <c r="F128" s="37">
        <v>70.216666666666669</v>
      </c>
      <c r="G128" s="38">
        <v>69.183333333333337</v>
      </c>
      <c r="H128" s="38">
        <v>68.466666666666669</v>
      </c>
      <c r="I128" s="38">
        <v>67.433333333333337</v>
      </c>
      <c r="J128" s="38">
        <v>70.933333333333337</v>
      </c>
      <c r="K128" s="38">
        <v>71.966666666666669</v>
      </c>
      <c r="L128" s="38">
        <v>72.683333333333337</v>
      </c>
      <c r="M128" s="28">
        <v>71.25</v>
      </c>
      <c r="N128" s="28">
        <v>69.5</v>
      </c>
      <c r="O128" s="39">
        <v>75265016</v>
      </c>
      <c r="P128" s="40">
        <v>5.4840247973295181E-3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2668.35</v>
      </c>
      <c r="F129" s="37">
        <v>2682.4999999999995</v>
      </c>
      <c r="G129" s="38">
        <v>2633.0499999999993</v>
      </c>
      <c r="H129" s="38">
        <v>2597.7499999999995</v>
      </c>
      <c r="I129" s="38">
        <v>2548.2999999999993</v>
      </c>
      <c r="J129" s="38">
        <v>2717.7999999999993</v>
      </c>
      <c r="K129" s="38">
        <v>2767.2499999999991</v>
      </c>
      <c r="L129" s="38">
        <v>2802.5499999999993</v>
      </c>
      <c r="M129" s="28">
        <v>2731.95</v>
      </c>
      <c r="N129" s="28">
        <v>2647.2</v>
      </c>
      <c r="O129" s="39">
        <v>865250</v>
      </c>
      <c r="P129" s="40">
        <v>-2.8763855759786728E-2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532.79999999999995</v>
      </c>
      <c r="F130" s="37">
        <v>533.23333333333335</v>
      </c>
      <c r="G130" s="38">
        <v>528.61666666666667</v>
      </c>
      <c r="H130" s="38">
        <v>524.43333333333328</v>
      </c>
      <c r="I130" s="38">
        <v>519.81666666666661</v>
      </c>
      <c r="J130" s="38">
        <v>537.41666666666674</v>
      </c>
      <c r="K130" s="38">
        <v>542.03333333333353</v>
      </c>
      <c r="L130" s="38">
        <v>546.21666666666681</v>
      </c>
      <c r="M130" s="28">
        <v>537.85</v>
      </c>
      <c r="N130" s="28">
        <v>529.04999999999995</v>
      </c>
      <c r="O130" s="39">
        <v>6657300</v>
      </c>
      <c r="P130" s="40">
        <v>-4.4932214331826988E-2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363.45</v>
      </c>
      <c r="F131" s="37">
        <v>366.0333333333333</v>
      </c>
      <c r="G131" s="38">
        <v>360.11666666666662</v>
      </c>
      <c r="H131" s="38">
        <v>356.7833333333333</v>
      </c>
      <c r="I131" s="38">
        <v>350.86666666666662</v>
      </c>
      <c r="J131" s="38">
        <v>369.36666666666662</v>
      </c>
      <c r="K131" s="38">
        <v>375.28333333333336</v>
      </c>
      <c r="L131" s="38">
        <v>378.61666666666662</v>
      </c>
      <c r="M131" s="28">
        <v>371.95</v>
      </c>
      <c r="N131" s="28">
        <v>362.7</v>
      </c>
      <c r="O131" s="39">
        <v>21492000</v>
      </c>
      <c r="P131" s="40">
        <v>-2.7335264301230993E-2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1823.9</v>
      </c>
      <c r="F132" s="37">
        <v>1830.5666666666668</v>
      </c>
      <c r="G132" s="38">
        <v>1809.9833333333336</v>
      </c>
      <c r="H132" s="38">
        <v>1796.0666666666668</v>
      </c>
      <c r="I132" s="38">
        <v>1775.4833333333336</v>
      </c>
      <c r="J132" s="38">
        <v>1844.4833333333336</v>
      </c>
      <c r="K132" s="38">
        <v>1865.0666666666671</v>
      </c>
      <c r="L132" s="38">
        <v>1878.9833333333336</v>
      </c>
      <c r="M132" s="28">
        <v>1851.15</v>
      </c>
      <c r="N132" s="28">
        <v>1816.65</v>
      </c>
      <c r="O132" s="39">
        <v>14326125</v>
      </c>
      <c r="P132" s="40">
        <v>1.1489119844105229E-2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5928.55</v>
      </c>
      <c r="F133" s="37">
        <v>5966.7</v>
      </c>
      <c r="G133" s="38">
        <v>5866.45</v>
      </c>
      <c r="H133" s="38">
        <v>5804.35</v>
      </c>
      <c r="I133" s="38">
        <v>5704.1</v>
      </c>
      <c r="J133" s="38">
        <v>6028.7999999999993</v>
      </c>
      <c r="K133" s="38">
        <v>6129.0499999999993</v>
      </c>
      <c r="L133" s="38">
        <v>6191.1499999999987</v>
      </c>
      <c r="M133" s="28">
        <v>6066.95</v>
      </c>
      <c r="N133" s="28">
        <v>5904.6</v>
      </c>
      <c r="O133" s="39">
        <v>1137900</v>
      </c>
      <c r="P133" s="40">
        <v>-4.3312770704816905E-3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4437.8500000000004</v>
      </c>
      <c r="F134" s="37">
        <v>4440.7666666666664</v>
      </c>
      <c r="G134" s="38">
        <v>4383.0333333333328</v>
      </c>
      <c r="H134" s="38">
        <v>4328.2166666666662</v>
      </c>
      <c r="I134" s="38">
        <v>4270.4833333333327</v>
      </c>
      <c r="J134" s="38">
        <v>4495.583333333333</v>
      </c>
      <c r="K134" s="38">
        <v>4553.3166666666666</v>
      </c>
      <c r="L134" s="38">
        <v>4608.1333333333332</v>
      </c>
      <c r="M134" s="28">
        <v>4498.5</v>
      </c>
      <c r="N134" s="28">
        <v>4385.95</v>
      </c>
      <c r="O134" s="39">
        <v>745400</v>
      </c>
      <c r="P134" s="40">
        <v>-5.1653944020356231E-2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756.2</v>
      </c>
      <c r="F135" s="37">
        <v>758.06666666666661</v>
      </c>
      <c r="G135" s="38">
        <v>751.73333333333323</v>
      </c>
      <c r="H135" s="38">
        <v>747.26666666666665</v>
      </c>
      <c r="I135" s="38">
        <v>740.93333333333328</v>
      </c>
      <c r="J135" s="38">
        <v>762.53333333333319</v>
      </c>
      <c r="K135" s="38">
        <v>768.86666666666667</v>
      </c>
      <c r="L135" s="38">
        <v>773.33333333333314</v>
      </c>
      <c r="M135" s="28">
        <v>764.4</v>
      </c>
      <c r="N135" s="28">
        <v>753.6</v>
      </c>
      <c r="O135" s="39">
        <v>10233150</v>
      </c>
      <c r="P135" s="40">
        <v>-1.2063023141309699E-2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850.5</v>
      </c>
      <c r="F136" s="37">
        <v>855.58333333333337</v>
      </c>
      <c r="G136" s="38">
        <v>842.16666666666674</v>
      </c>
      <c r="H136" s="38">
        <v>833.83333333333337</v>
      </c>
      <c r="I136" s="38">
        <v>820.41666666666674</v>
      </c>
      <c r="J136" s="38">
        <v>863.91666666666674</v>
      </c>
      <c r="K136" s="38">
        <v>877.33333333333348</v>
      </c>
      <c r="L136" s="38">
        <v>885.66666666666674</v>
      </c>
      <c r="M136" s="28">
        <v>869</v>
      </c>
      <c r="N136" s="28">
        <v>847.25</v>
      </c>
      <c r="O136" s="39">
        <v>13733300</v>
      </c>
      <c r="P136" s="40">
        <v>-6.2807070860558169E-3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152.75</v>
      </c>
      <c r="F137" s="37">
        <v>153</v>
      </c>
      <c r="G137" s="38">
        <v>151.44999999999999</v>
      </c>
      <c r="H137" s="38">
        <v>150.14999999999998</v>
      </c>
      <c r="I137" s="38">
        <v>148.59999999999997</v>
      </c>
      <c r="J137" s="38">
        <v>154.30000000000001</v>
      </c>
      <c r="K137" s="38">
        <v>155.85000000000002</v>
      </c>
      <c r="L137" s="38">
        <v>157.15000000000003</v>
      </c>
      <c r="M137" s="28">
        <v>154.55000000000001</v>
      </c>
      <c r="N137" s="28">
        <v>151.69999999999999</v>
      </c>
      <c r="O137" s="39">
        <v>33808000</v>
      </c>
      <c r="P137" s="40">
        <v>-3.2619892411582925E-2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118.7</v>
      </c>
      <c r="F138" s="37">
        <v>119.36666666666667</v>
      </c>
      <c r="G138" s="38">
        <v>117.48333333333335</v>
      </c>
      <c r="H138" s="38">
        <v>116.26666666666668</v>
      </c>
      <c r="I138" s="38">
        <v>114.38333333333335</v>
      </c>
      <c r="J138" s="38">
        <v>120.58333333333334</v>
      </c>
      <c r="K138" s="38">
        <v>122.46666666666667</v>
      </c>
      <c r="L138" s="38">
        <v>123.68333333333334</v>
      </c>
      <c r="M138" s="28">
        <v>121.25</v>
      </c>
      <c r="N138" s="28">
        <v>118.15</v>
      </c>
      <c r="O138" s="39">
        <v>30162000</v>
      </c>
      <c r="P138" s="40">
        <v>-2.0650691603350868E-2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501.25</v>
      </c>
      <c r="F139" s="37">
        <v>502.01666666666665</v>
      </c>
      <c r="G139" s="38">
        <v>499.2833333333333</v>
      </c>
      <c r="H139" s="38">
        <v>497.31666666666666</v>
      </c>
      <c r="I139" s="38">
        <v>494.58333333333331</v>
      </c>
      <c r="J139" s="38">
        <v>503.98333333333329</v>
      </c>
      <c r="K139" s="38">
        <v>506.71666666666664</v>
      </c>
      <c r="L139" s="38">
        <v>508.68333333333328</v>
      </c>
      <c r="M139" s="28">
        <v>504.75</v>
      </c>
      <c r="N139" s="28">
        <v>500.05</v>
      </c>
      <c r="O139" s="39">
        <v>8793000</v>
      </c>
      <c r="P139" s="40">
        <v>-4.4157608695652171E-3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8697.15</v>
      </c>
      <c r="F140" s="37">
        <v>8714.4666666666653</v>
      </c>
      <c r="G140" s="38">
        <v>8652.1333333333314</v>
      </c>
      <c r="H140" s="38">
        <v>8607.1166666666668</v>
      </c>
      <c r="I140" s="38">
        <v>8544.7833333333328</v>
      </c>
      <c r="J140" s="38">
        <v>8759.4833333333299</v>
      </c>
      <c r="K140" s="38">
        <v>8821.8166666666621</v>
      </c>
      <c r="L140" s="38">
        <v>8866.8333333333285</v>
      </c>
      <c r="M140" s="28">
        <v>8776.7999999999993</v>
      </c>
      <c r="N140" s="28">
        <v>8669.4500000000007</v>
      </c>
      <c r="O140" s="39">
        <v>2735600</v>
      </c>
      <c r="P140" s="40">
        <v>-2.2511255627813906E-2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857.45</v>
      </c>
      <c r="F141" s="37">
        <v>854.25</v>
      </c>
      <c r="G141" s="38">
        <v>840.95</v>
      </c>
      <c r="H141" s="38">
        <v>824.45</v>
      </c>
      <c r="I141" s="38">
        <v>811.15000000000009</v>
      </c>
      <c r="J141" s="38">
        <v>870.75</v>
      </c>
      <c r="K141" s="38">
        <v>884.05</v>
      </c>
      <c r="L141" s="38">
        <v>900.55</v>
      </c>
      <c r="M141" s="28">
        <v>867.55</v>
      </c>
      <c r="N141" s="28">
        <v>837.75</v>
      </c>
      <c r="O141" s="39">
        <v>15968750</v>
      </c>
      <c r="P141" s="40">
        <v>1.9471710158806162E-2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1296.3499999999999</v>
      </c>
      <c r="F142" s="37">
        <v>1308.2333333333333</v>
      </c>
      <c r="G142" s="38">
        <v>1279.1666666666667</v>
      </c>
      <c r="H142" s="38">
        <v>1261.9833333333333</v>
      </c>
      <c r="I142" s="38">
        <v>1232.9166666666667</v>
      </c>
      <c r="J142" s="38">
        <v>1325.4166666666667</v>
      </c>
      <c r="K142" s="38">
        <v>1354.4833333333333</v>
      </c>
      <c r="L142" s="38">
        <v>1371.6666666666667</v>
      </c>
      <c r="M142" s="28">
        <v>1337.3</v>
      </c>
      <c r="N142" s="28">
        <v>1291.05</v>
      </c>
      <c r="O142" s="39">
        <v>2183300</v>
      </c>
      <c r="P142" s="40">
        <v>3.4837425348374251E-2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2086.25</v>
      </c>
      <c r="F143" s="37">
        <v>2095.2333333333331</v>
      </c>
      <c r="G143" s="38">
        <v>2046.5166666666664</v>
      </c>
      <c r="H143" s="38">
        <v>2006.7833333333333</v>
      </c>
      <c r="I143" s="38">
        <v>1958.0666666666666</v>
      </c>
      <c r="J143" s="38">
        <v>2134.9666666666662</v>
      </c>
      <c r="K143" s="38">
        <v>2183.6833333333325</v>
      </c>
      <c r="L143" s="38">
        <v>2223.4166666666661</v>
      </c>
      <c r="M143" s="28">
        <v>2143.9499999999998</v>
      </c>
      <c r="N143" s="28">
        <v>2055.5</v>
      </c>
      <c r="O143" s="39">
        <v>862800</v>
      </c>
      <c r="P143" s="40">
        <v>-0.1757737867787543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831.1</v>
      </c>
      <c r="F144" s="37">
        <v>835.13333333333321</v>
      </c>
      <c r="G144" s="38">
        <v>824.26666666666642</v>
      </c>
      <c r="H144" s="38">
        <v>817.43333333333317</v>
      </c>
      <c r="I144" s="38">
        <v>806.56666666666638</v>
      </c>
      <c r="J144" s="38">
        <v>841.96666666666647</v>
      </c>
      <c r="K144" s="38">
        <v>852.83333333333326</v>
      </c>
      <c r="L144" s="38">
        <v>859.66666666666652</v>
      </c>
      <c r="M144" s="28">
        <v>846</v>
      </c>
      <c r="N144" s="28">
        <v>828.3</v>
      </c>
      <c r="O144" s="39">
        <v>1612650</v>
      </c>
      <c r="P144" s="40">
        <v>-1.8591772151898733E-2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747.45</v>
      </c>
      <c r="F145" s="37">
        <v>749.36666666666679</v>
      </c>
      <c r="G145" s="38">
        <v>743.78333333333353</v>
      </c>
      <c r="H145" s="38">
        <v>740.11666666666679</v>
      </c>
      <c r="I145" s="38">
        <v>734.53333333333353</v>
      </c>
      <c r="J145" s="38">
        <v>753.03333333333353</v>
      </c>
      <c r="K145" s="38">
        <v>758.61666666666679</v>
      </c>
      <c r="L145" s="38">
        <v>762.28333333333353</v>
      </c>
      <c r="M145" s="28">
        <v>754.95</v>
      </c>
      <c r="N145" s="28">
        <v>745.7</v>
      </c>
      <c r="O145" s="39">
        <v>4284600</v>
      </c>
      <c r="P145" s="40">
        <v>-2.8038655233428609E-2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3810</v>
      </c>
      <c r="F146" s="37">
        <v>3831.6833333333329</v>
      </c>
      <c r="G146" s="38">
        <v>3770.1166666666659</v>
      </c>
      <c r="H146" s="38">
        <v>3730.2333333333331</v>
      </c>
      <c r="I146" s="38">
        <v>3668.6666666666661</v>
      </c>
      <c r="J146" s="38">
        <v>3871.5666666666657</v>
      </c>
      <c r="K146" s="38">
        <v>3933.1333333333323</v>
      </c>
      <c r="L146" s="38">
        <v>3973.0166666666655</v>
      </c>
      <c r="M146" s="28">
        <v>3893.25</v>
      </c>
      <c r="N146" s="28">
        <v>3791.8</v>
      </c>
      <c r="O146" s="39">
        <v>2884400</v>
      </c>
      <c r="P146" s="40">
        <v>-3.8679375604365246E-3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156.30000000000001</v>
      </c>
      <c r="F147" s="37">
        <v>157.08333333333334</v>
      </c>
      <c r="G147" s="38">
        <v>154.81666666666669</v>
      </c>
      <c r="H147" s="38">
        <v>153.33333333333334</v>
      </c>
      <c r="I147" s="38">
        <v>151.06666666666669</v>
      </c>
      <c r="J147" s="38">
        <v>158.56666666666669</v>
      </c>
      <c r="K147" s="38">
        <v>160.83333333333334</v>
      </c>
      <c r="L147" s="38">
        <v>162.31666666666669</v>
      </c>
      <c r="M147" s="28">
        <v>159.35</v>
      </c>
      <c r="N147" s="28">
        <v>155.6</v>
      </c>
      <c r="O147" s="39">
        <v>23866500</v>
      </c>
      <c r="P147" s="40">
        <v>-2.8078677309007982E-2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3113.35</v>
      </c>
      <c r="F148" s="37">
        <v>3133.2000000000003</v>
      </c>
      <c r="G148" s="38">
        <v>3086.4000000000005</v>
      </c>
      <c r="H148" s="38">
        <v>3059.4500000000003</v>
      </c>
      <c r="I148" s="38">
        <v>3012.6500000000005</v>
      </c>
      <c r="J148" s="38">
        <v>3160.1500000000005</v>
      </c>
      <c r="K148" s="38">
        <v>3206.9500000000007</v>
      </c>
      <c r="L148" s="38">
        <v>3233.9000000000005</v>
      </c>
      <c r="M148" s="28">
        <v>3180</v>
      </c>
      <c r="N148" s="28">
        <v>3106.25</v>
      </c>
      <c r="O148" s="39">
        <v>1652000</v>
      </c>
      <c r="P148" s="40">
        <v>-2.2875478728910052E-2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65902.8</v>
      </c>
      <c r="F149" s="37">
        <v>66054.05</v>
      </c>
      <c r="G149" s="38">
        <v>65416.150000000009</v>
      </c>
      <c r="H149" s="38">
        <v>64929.5</v>
      </c>
      <c r="I149" s="38">
        <v>64291.600000000006</v>
      </c>
      <c r="J149" s="38">
        <v>66540.700000000012</v>
      </c>
      <c r="K149" s="38">
        <v>67178.600000000006</v>
      </c>
      <c r="L149" s="38">
        <v>67665.250000000015</v>
      </c>
      <c r="M149" s="28">
        <v>66691.95</v>
      </c>
      <c r="N149" s="28">
        <v>65567.399999999994</v>
      </c>
      <c r="O149" s="39">
        <v>72150</v>
      </c>
      <c r="P149" s="40">
        <v>-7.7483697736862298E-2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1343.05</v>
      </c>
      <c r="F150" s="37">
        <v>1346.7166666666667</v>
      </c>
      <c r="G150" s="38">
        <v>1329.9333333333334</v>
      </c>
      <c r="H150" s="38">
        <v>1316.8166666666666</v>
      </c>
      <c r="I150" s="38">
        <v>1300.0333333333333</v>
      </c>
      <c r="J150" s="38">
        <v>1359.8333333333335</v>
      </c>
      <c r="K150" s="38">
        <v>1376.6166666666668</v>
      </c>
      <c r="L150" s="38">
        <v>1389.7333333333336</v>
      </c>
      <c r="M150" s="28">
        <v>1363.5</v>
      </c>
      <c r="N150" s="28">
        <v>1333.6</v>
      </c>
      <c r="O150" s="39">
        <v>3821625</v>
      </c>
      <c r="P150" s="40">
        <v>-3.6129764494467038E-2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312.3</v>
      </c>
      <c r="F151" s="37">
        <v>314.45000000000005</v>
      </c>
      <c r="G151" s="38">
        <v>308.80000000000007</v>
      </c>
      <c r="H151" s="38">
        <v>305.3</v>
      </c>
      <c r="I151" s="38">
        <v>299.65000000000003</v>
      </c>
      <c r="J151" s="38">
        <v>317.9500000000001</v>
      </c>
      <c r="K151" s="38">
        <v>323.60000000000008</v>
      </c>
      <c r="L151" s="38">
        <v>327.10000000000014</v>
      </c>
      <c r="M151" s="28">
        <v>320.10000000000002</v>
      </c>
      <c r="N151" s="28">
        <v>310.95</v>
      </c>
      <c r="O151" s="39">
        <v>2955200</v>
      </c>
      <c r="P151" s="40">
        <v>-2.4815205913410771E-2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116</v>
      </c>
      <c r="F152" s="37">
        <v>116.05</v>
      </c>
      <c r="G152" s="38">
        <v>114.14999999999999</v>
      </c>
      <c r="H152" s="38">
        <v>112.3</v>
      </c>
      <c r="I152" s="38">
        <v>110.39999999999999</v>
      </c>
      <c r="J152" s="38">
        <v>117.89999999999999</v>
      </c>
      <c r="K152" s="38">
        <v>119.8</v>
      </c>
      <c r="L152" s="38">
        <v>121.64999999999999</v>
      </c>
      <c r="M152" s="28">
        <v>117.95</v>
      </c>
      <c r="N152" s="28">
        <v>114.2</v>
      </c>
      <c r="O152" s="39">
        <v>98328000</v>
      </c>
      <c r="P152" s="40">
        <v>-8.4085510688836101E-2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4419.3500000000004</v>
      </c>
      <c r="F153" s="37">
        <v>4448.5666666666666</v>
      </c>
      <c r="G153" s="38">
        <v>4371.7833333333328</v>
      </c>
      <c r="H153" s="38">
        <v>4324.2166666666662</v>
      </c>
      <c r="I153" s="38">
        <v>4247.4333333333325</v>
      </c>
      <c r="J153" s="38">
        <v>4496.1333333333332</v>
      </c>
      <c r="K153" s="38">
        <v>4572.9166666666679</v>
      </c>
      <c r="L153" s="38">
        <v>4620.4833333333336</v>
      </c>
      <c r="M153" s="28">
        <v>4525.3500000000004</v>
      </c>
      <c r="N153" s="28">
        <v>4401</v>
      </c>
      <c r="O153" s="39">
        <v>1900000</v>
      </c>
      <c r="P153" s="40">
        <v>2.3982753974669899E-2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3819.4</v>
      </c>
      <c r="F154" s="37">
        <v>3855.2833333333328</v>
      </c>
      <c r="G154" s="38">
        <v>3762.5666666666657</v>
      </c>
      <c r="H154" s="38">
        <v>3705.7333333333327</v>
      </c>
      <c r="I154" s="38">
        <v>3613.0166666666655</v>
      </c>
      <c r="J154" s="38">
        <v>3912.1166666666659</v>
      </c>
      <c r="K154" s="38">
        <v>4004.833333333333</v>
      </c>
      <c r="L154" s="38">
        <v>4061.6666666666661</v>
      </c>
      <c r="M154" s="28">
        <v>3948</v>
      </c>
      <c r="N154" s="28">
        <v>3798.45</v>
      </c>
      <c r="O154" s="39">
        <v>451125</v>
      </c>
      <c r="P154" s="40">
        <v>-3.0932817786370227E-2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39.25</v>
      </c>
      <c r="F155" s="37">
        <v>39.300000000000004</v>
      </c>
      <c r="G155" s="38">
        <v>38.70000000000001</v>
      </c>
      <c r="H155" s="38">
        <v>38.150000000000006</v>
      </c>
      <c r="I155" s="38">
        <v>37.550000000000011</v>
      </c>
      <c r="J155" s="38">
        <v>39.850000000000009</v>
      </c>
      <c r="K155" s="38">
        <v>40.450000000000003</v>
      </c>
      <c r="L155" s="38">
        <v>41.000000000000007</v>
      </c>
      <c r="M155" s="28">
        <v>39.9</v>
      </c>
      <c r="N155" s="28">
        <v>38.75</v>
      </c>
      <c r="O155" s="39">
        <v>28260000</v>
      </c>
      <c r="P155" s="40">
        <v>-2.4844720496894408E-2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17955.599999999999</v>
      </c>
      <c r="F156" s="37">
        <v>18012.899999999998</v>
      </c>
      <c r="G156" s="38">
        <v>17840.799999999996</v>
      </c>
      <c r="H156" s="38">
        <v>17725.999999999996</v>
      </c>
      <c r="I156" s="38">
        <v>17553.899999999994</v>
      </c>
      <c r="J156" s="38">
        <v>18127.699999999997</v>
      </c>
      <c r="K156" s="38">
        <v>18299.799999999996</v>
      </c>
      <c r="L156" s="38">
        <v>18414.599999999999</v>
      </c>
      <c r="M156" s="28">
        <v>18185</v>
      </c>
      <c r="N156" s="28">
        <v>17898.099999999999</v>
      </c>
      <c r="O156" s="39">
        <v>336700</v>
      </c>
      <c r="P156" s="40">
        <v>3.875968992248062E-3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142.65</v>
      </c>
      <c r="F157" s="37">
        <v>142.66666666666666</v>
      </c>
      <c r="G157" s="38">
        <v>140.83333333333331</v>
      </c>
      <c r="H157" s="38">
        <v>139.01666666666665</v>
      </c>
      <c r="I157" s="38">
        <v>137.18333333333331</v>
      </c>
      <c r="J157" s="38">
        <v>144.48333333333332</v>
      </c>
      <c r="K157" s="38">
        <v>146.31666666666663</v>
      </c>
      <c r="L157" s="38">
        <v>148.13333333333333</v>
      </c>
      <c r="M157" s="28">
        <v>144.5</v>
      </c>
      <c r="N157" s="28">
        <v>140.85</v>
      </c>
      <c r="O157" s="39">
        <v>94389600</v>
      </c>
      <c r="P157" s="40">
        <v>-7.0099009900990106E-2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130.44999999999999</v>
      </c>
      <c r="F158" s="37">
        <v>131.33333333333334</v>
      </c>
      <c r="G158" s="38">
        <v>129.26666666666668</v>
      </c>
      <c r="H158" s="38">
        <v>128.08333333333334</v>
      </c>
      <c r="I158" s="38">
        <v>126.01666666666668</v>
      </c>
      <c r="J158" s="38">
        <v>132.51666666666668</v>
      </c>
      <c r="K158" s="38">
        <v>134.58333333333334</v>
      </c>
      <c r="L158" s="38">
        <v>135.76666666666668</v>
      </c>
      <c r="M158" s="28">
        <v>133.4</v>
      </c>
      <c r="N158" s="28">
        <v>130.15</v>
      </c>
      <c r="O158" s="39">
        <v>50439300</v>
      </c>
      <c r="P158" s="40">
        <v>0.10529602797901574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931.15</v>
      </c>
      <c r="F159" s="37">
        <v>923.58333333333337</v>
      </c>
      <c r="G159" s="38">
        <v>907.06666666666672</v>
      </c>
      <c r="H159" s="38">
        <v>882.98333333333335</v>
      </c>
      <c r="I159" s="38">
        <v>866.4666666666667</v>
      </c>
      <c r="J159" s="38">
        <v>947.66666666666674</v>
      </c>
      <c r="K159" s="38">
        <v>964.18333333333339</v>
      </c>
      <c r="L159" s="38">
        <v>988.26666666666677</v>
      </c>
      <c r="M159" s="28">
        <v>940.1</v>
      </c>
      <c r="N159" s="28">
        <v>899.5</v>
      </c>
      <c r="O159" s="39">
        <v>2342900</v>
      </c>
      <c r="P159" s="40">
        <v>-3.9322617680826635E-2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3514.8</v>
      </c>
      <c r="F160" s="37">
        <v>3499.8666666666668</v>
      </c>
      <c r="G160" s="38">
        <v>3465.2333333333336</v>
      </c>
      <c r="H160" s="38">
        <v>3415.666666666667</v>
      </c>
      <c r="I160" s="38">
        <v>3381.0333333333338</v>
      </c>
      <c r="J160" s="38">
        <v>3549.4333333333334</v>
      </c>
      <c r="K160" s="38">
        <v>3584.0666666666666</v>
      </c>
      <c r="L160" s="38">
        <v>3633.6333333333332</v>
      </c>
      <c r="M160" s="28">
        <v>3534.5</v>
      </c>
      <c r="N160" s="28">
        <v>3450.3</v>
      </c>
      <c r="O160" s="39">
        <v>626750</v>
      </c>
      <c r="P160" s="40">
        <v>-1.3186380633733516E-2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160.6</v>
      </c>
      <c r="F161" s="37">
        <v>162.26666666666665</v>
      </c>
      <c r="G161" s="38">
        <v>157.93333333333331</v>
      </c>
      <c r="H161" s="38">
        <v>155.26666666666665</v>
      </c>
      <c r="I161" s="38">
        <v>150.93333333333331</v>
      </c>
      <c r="J161" s="38">
        <v>164.93333333333331</v>
      </c>
      <c r="K161" s="38">
        <v>169.26666666666668</v>
      </c>
      <c r="L161" s="38">
        <v>171.93333333333331</v>
      </c>
      <c r="M161" s="28">
        <v>166.6</v>
      </c>
      <c r="N161" s="28">
        <v>159.6</v>
      </c>
      <c r="O161" s="39">
        <v>36582700</v>
      </c>
      <c r="P161" s="40">
        <v>-6.4826432455039737E-3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41210.199999999997</v>
      </c>
      <c r="F162" s="37">
        <v>41449.15</v>
      </c>
      <c r="G162" s="38">
        <v>40800.5</v>
      </c>
      <c r="H162" s="38">
        <v>40390.799999999996</v>
      </c>
      <c r="I162" s="38">
        <v>39742.149999999994</v>
      </c>
      <c r="J162" s="38">
        <v>41858.850000000006</v>
      </c>
      <c r="K162" s="38">
        <v>42507.500000000015</v>
      </c>
      <c r="L162" s="38">
        <v>42917.200000000012</v>
      </c>
      <c r="M162" s="28">
        <v>42097.8</v>
      </c>
      <c r="N162" s="28">
        <v>41039.449999999997</v>
      </c>
      <c r="O162" s="39">
        <v>101490</v>
      </c>
      <c r="P162" s="40">
        <v>-3.3704655812624967E-2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2099.0500000000002</v>
      </c>
      <c r="F163" s="37">
        <v>2099.8833333333332</v>
      </c>
      <c r="G163" s="38">
        <v>2059.3166666666666</v>
      </c>
      <c r="H163" s="38">
        <v>2019.5833333333335</v>
      </c>
      <c r="I163" s="38">
        <v>1979.0166666666669</v>
      </c>
      <c r="J163" s="38">
        <v>2139.6166666666663</v>
      </c>
      <c r="K163" s="38">
        <v>2180.1833333333329</v>
      </c>
      <c r="L163" s="38">
        <v>2219.9166666666661</v>
      </c>
      <c r="M163" s="28">
        <v>2140.4499999999998</v>
      </c>
      <c r="N163" s="28">
        <v>2060.15</v>
      </c>
      <c r="O163" s="39">
        <v>4341700</v>
      </c>
      <c r="P163" s="40">
        <v>1.4783391181385783E-2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3968.7</v>
      </c>
      <c r="F164" s="37">
        <v>3957.2333333333336</v>
      </c>
      <c r="G164" s="38">
        <v>3917.4666666666672</v>
      </c>
      <c r="H164" s="38">
        <v>3866.2333333333336</v>
      </c>
      <c r="I164" s="38">
        <v>3826.4666666666672</v>
      </c>
      <c r="J164" s="38">
        <v>4008.4666666666672</v>
      </c>
      <c r="K164" s="38">
        <v>4048.2333333333336</v>
      </c>
      <c r="L164" s="38">
        <v>4099.4666666666672</v>
      </c>
      <c r="M164" s="28">
        <v>3997</v>
      </c>
      <c r="N164" s="28">
        <v>3906</v>
      </c>
      <c r="O164" s="39">
        <v>376500</v>
      </c>
      <c r="P164" s="40">
        <v>-7.7883908890521672E-2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205.55</v>
      </c>
      <c r="F165" s="37">
        <v>206.81666666666669</v>
      </c>
      <c r="G165" s="38">
        <v>203.68333333333339</v>
      </c>
      <c r="H165" s="38">
        <v>201.81666666666669</v>
      </c>
      <c r="I165" s="38">
        <v>198.68333333333339</v>
      </c>
      <c r="J165" s="38">
        <v>208.68333333333339</v>
      </c>
      <c r="K165" s="38">
        <v>211.81666666666666</v>
      </c>
      <c r="L165" s="38">
        <v>213.68333333333339</v>
      </c>
      <c r="M165" s="28">
        <v>209.95</v>
      </c>
      <c r="N165" s="28">
        <v>204.95</v>
      </c>
      <c r="O165" s="39">
        <v>19581000</v>
      </c>
      <c r="P165" s="40">
        <v>2.7226943657538558E-2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118.45</v>
      </c>
      <c r="F166" s="37">
        <v>118.38333333333334</v>
      </c>
      <c r="G166" s="38">
        <v>117.11666666666667</v>
      </c>
      <c r="H166" s="38">
        <v>115.78333333333333</v>
      </c>
      <c r="I166" s="38">
        <v>114.51666666666667</v>
      </c>
      <c r="J166" s="38">
        <v>119.71666666666668</v>
      </c>
      <c r="K166" s="38">
        <v>120.98333333333336</v>
      </c>
      <c r="L166" s="38">
        <v>122.31666666666669</v>
      </c>
      <c r="M166" s="28">
        <v>119.65</v>
      </c>
      <c r="N166" s="28">
        <v>117.05</v>
      </c>
      <c r="O166" s="39">
        <v>46078400</v>
      </c>
      <c r="P166" s="40">
        <v>4.5876723895299745E-2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4289.5</v>
      </c>
      <c r="F167" s="37">
        <v>4274.7</v>
      </c>
      <c r="G167" s="38">
        <v>4238.95</v>
      </c>
      <c r="H167" s="38">
        <v>4188.3999999999996</v>
      </c>
      <c r="I167" s="38">
        <v>4152.6499999999996</v>
      </c>
      <c r="J167" s="38">
        <v>4325.25</v>
      </c>
      <c r="K167" s="38">
        <v>4361</v>
      </c>
      <c r="L167" s="38">
        <v>4411.55</v>
      </c>
      <c r="M167" s="28">
        <v>4310.45</v>
      </c>
      <c r="N167" s="28">
        <v>4224.1499999999996</v>
      </c>
      <c r="O167" s="39">
        <v>160750</v>
      </c>
      <c r="P167" s="40">
        <v>-0.12158469945355191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2412.9</v>
      </c>
      <c r="F168" s="37">
        <v>2411.65</v>
      </c>
      <c r="G168" s="38">
        <v>2393.5500000000002</v>
      </c>
      <c r="H168" s="38">
        <v>2374.2000000000003</v>
      </c>
      <c r="I168" s="38">
        <v>2356.1000000000004</v>
      </c>
      <c r="J168" s="38">
        <v>2431</v>
      </c>
      <c r="K168" s="38">
        <v>2449.0999999999995</v>
      </c>
      <c r="L168" s="38">
        <v>2468.4499999999998</v>
      </c>
      <c r="M168" s="28">
        <v>2429.75</v>
      </c>
      <c r="N168" s="28">
        <v>2392.3000000000002</v>
      </c>
      <c r="O168" s="39">
        <v>2944750</v>
      </c>
      <c r="P168" s="40">
        <v>-8.9188052166596556E-3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2531.4</v>
      </c>
      <c r="F169" s="37">
        <v>2529.8333333333335</v>
      </c>
      <c r="G169" s="38">
        <v>2502.416666666667</v>
      </c>
      <c r="H169" s="38">
        <v>2473.4333333333334</v>
      </c>
      <c r="I169" s="38">
        <v>2446.0166666666669</v>
      </c>
      <c r="J169" s="38">
        <v>2558.8166666666671</v>
      </c>
      <c r="K169" s="38">
        <v>2586.233333333334</v>
      </c>
      <c r="L169" s="38">
        <v>2615.2166666666672</v>
      </c>
      <c r="M169" s="28">
        <v>2557.25</v>
      </c>
      <c r="N169" s="28">
        <v>2500.85</v>
      </c>
      <c r="O169" s="39">
        <v>1876500</v>
      </c>
      <c r="P169" s="40">
        <v>-1.405490608170235E-2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37.4</v>
      </c>
      <c r="F170" s="37">
        <v>37.483333333333327</v>
      </c>
      <c r="G170" s="38">
        <v>36.766666666666652</v>
      </c>
      <c r="H170" s="38">
        <v>36.133333333333326</v>
      </c>
      <c r="I170" s="38">
        <v>35.41666666666665</v>
      </c>
      <c r="J170" s="38">
        <v>38.116666666666653</v>
      </c>
      <c r="K170" s="38">
        <v>38.833333333333336</v>
      </c>
      <c r="L170" s="38">
        <v>39.466666666666654</v>
      </c>
      <c r="M170" s="28">
        <v>38.200000000000003</v>
      </c>
      <c r="N170" s="28">
        <v>36.85</v>
      </c>
      <c r="O170" s="39">
        <v>255440000</v>
      </c>
      <c r="P170" s="40">
        <v>-4.2176625869930408E-2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2389.9</v>
      </c>
      <c r="F171" s="37">
        <v>2399.7000000000003</v>
      </c>
      <c r="G171" s="38">
        <v>2375.0000000000005</v>
      </c>
      <c r="H171" s="38">
        <v>2360.1000000000004</v>
      </c>
      <c r="I171" s="38">
        <v>2335.4000000000005</v>
      </c>
      <c r="J171" s="38">
        <v>2414.6000000000004</v>
      </c>
      <c r="K171" s="38">
        <v>2439.3000000000002</v>
      </c>
      <c r="L171" s="38">
        <v>2454.2000000000003</v>
      </c>
      <c r="M171" s="28">
        <v>2424.4</v>
      </c>
      <c r="N171" s="28">
        <v>2384.8000000000002</v>
      </c>
      <c r="O171" s="39">
        <v>790800</v>
      </c>
      <c r="P171" s="40">
        <v>-6.4252751153709625E-2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197.9</v>
      </c>
      <c r="F172" s="37">
        <v>198.15</v>
      </c>
      <c r="G172" s="38">
        <v>197.10000000000002</v>
      </c>
      <c r="H172" s="38">
        <v>196.3</v>
      </c>
      <c r="I172" s="38">
        <v>195.25000000000003</v>
      </c>
      <c r="J172" s="38">
        <v>198.95000000000002</v>
      </c>
      <c r="K172" s="38">
        <v>200.00000000000003</v>
      </c>
      <c r="L172" s="38">
        <v>200.8</v>
      </c>
      <c r="M172" s="28">
        <v>199.2</v>
      </c>
      <c r="N172" s="28">
        <v>197.35</v>
      </c>
      <c r="O172" s="39">
        <v>33587234</v>
      </c>
      <c r="P172" s="40">
        <v>-9.4369298521547653E-3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1579.15</v>
      </c>
      <c r="F173" s="37">
        <v>1585.2</v>
      </c>
      <c r="G173" s="38">
        <v>1567.9</v>
      </c>
      <c r="H173" s="38">
        <v>1556.65</v>
      </c>
      <c r="I173" s="38">
        <v>1539.3500000000001</v>
      </c>
      <c r="J173" s="38">
        <v>1596.45</v>
      </c>
      <c r="K173" s="38">
        <v>1613.7499999999998</v>
      </c>
      <c r="L173" s="38">
        <v>1625</v>
      </c>
      <c r="M173" s="28">
        <v>1602.5</v>
      </c>
      <c r="N173" s="28">
        <v>1573.95</v>
      </c>
      <c r="O173" s="39">
        <v>2564507</v>
      </c>
      <c r="P173" s="40">
        <v>-4.8762077294685992E-2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212.7</v>
      </c>
      <c r="F174" s="37">
        <v>213.79999999999998</v>
      </c>
      <c r="G174" s="38">
        <v>210.59999999999997</v>
      </c>
      <c r="H174" s="38">
        <v>208.49999999999997</v>
      </c>
      <c r="I174" s="38">
        <v>205.29999999999995</v>
      </c>
      <c r="J174" s="38">
        <v>215.89999999999998</v>
      </c>
      <c r="K174" s="38">
        <v>219.09999999999997</v>
      </c>
      <c r="L174" s="38">
        <v>221.2</v>
      </c>
      <c r="M174" s="28">
        <v>217</v>
      </c>
      <c r="N174" s="28">
        <v>211.7</v>
      </c>
      <c r="O174" s="39">
        <v>7472500</v>
      </c>
      <c r="P174" s="40">
        <v>-5.5906506632975361E-2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813.45</v>
      </c>
      <c r="F175" s="37">
        <v>818.9666666666667</v>
      </c>
      <c r="G175" s="38">
        <v>798.08333333333337</v>
      </c>
      <c r="H175" s="38">
        <v>782.7166666666667</v>
      </c>
      <c r="I175" s="38">
        <v>761.83333333333337</v>
      </c>
      <c r="J175" s="38">
        <v>834.33333333333337</v>
      </c>
      <c r="K175" s="38">
        <v>855.21666666666658</v>
      </c>
      <c r="L175" s="38">
        <v>870.58333333333337</v>
      </c>
      <c r="M175" s="28">
        <v>839.85</v>
      </c>
      <c r="N175" s="28">
        <v>803.6</v>
      </c>
      <c r="O175" s="39">
        <v>1672800</v>
      </c>
      <c r="P175" s="40">
        <v>-0.10178000912825194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138.94999999999999</v>
      </c>
      <c r="F176" s="37">
        <v>139.66666666666666</v>
      </c>
      <c r="G176" s="38">
        <v>137.33333333333331</v>
      </c>
      <c r="H176" s="38">
        <v>135.71666666666667</v>
      </c>
      <c r="I176" s="38">
        <v>133.38333333333333</v>
      </c>
      <c r="J176" s="38">
        <v>141.2833333333333</v>
      </c>
      <c r="K176" s="38">
        <v>143.61666666666662</v>
      </c>
      <c r="L176" s="38">
        <v>145.23333333333329</v>
      </c>
      <c r="M176" s="28">
        <v>142</v>
      </c>
      <c r="N176" s="28">
        <v>138.05000000000001</v>
      </c>
      <c r="O176" s="39">
        <v>39915600</v>
      </c>
      <c r="P176" s="40">
        <v>4.0598775232479019E-2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124.85</v>
      </c>
      <c r="F177" s="37">
        <v>125.18333333333334</v>
      </c>
      <c r="G177" s="38">
        <v>123.91666666666667</v>
      </c>
      <c r="H177" s="38">
        <v>122.98333333333333</v>
      </c>
      <c r="I177" s="38">
        <v>121.71666666666667</v>
      </c>
      <c r="J177" s="38">
        <v>126.11666666666667</v>
      </c>
      <c r="K177" s="38">
        <v>127.38333333333333</v>
      </c>
      <c r="L177" s="38">
        <v>128.31666666666666</v>
      </c>
      <c r="M177" s="28">
        <v>126.45</v>
      </c>
      <c r="N177" s="28">
        <v>124.25</v>
      </c>
      <c r="O177" s="39">
        <v>37614000</v>
      </c>
      <c r="P177" s="40">
        <v>-1.954957772912105E-2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2376.1</v>
      </c>
      <c r="F178" s="37">
        <v>2383.8666666666668</v>
      </c>
      <c r="G178" s="38">
        <v>2362.2333333333336</v>
      </c>
      <c r="H178" s="38">
        <v>2348.3666666666668</v>
      </c>
      <c r="I178" s="38">
        <v>2326.7333333333336</v>
      </c>
      <c r="J178" s="38">
        <v>2397.7333333333336</v>
      </c>
      <c r="K178" s="38">
        <v>2419.3666666666668</v>
      </c>
      <c r="L178" s="38">
        <v>2433.2333333333336</v>
      </c>
      <c r="M178" s="28">
        <v>2405.5</v>
      </c>
      <c r="N178" s="28">
        <v>2370</v>
      </c>
      <c r="O178" s="39">
        <v>30054750</v>
      </c>
      <c r="P178" s="40">
        <v>1.7382473659713113E-2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94.8</v>
      </c>
      <c r="F179" s="37">
        <v>94.666666666666671</v>
      </c>
      <c r="G179" s="38">
        <v>93.183333333333337</v>
      </c>
      <c r="H179" s="38">
        <v>91.566666666666663</v>
      </c>
      <c r="I179" s="38">
        <v>90.083333333333329</v>
      </c>
      <c r="J179" s="38">
        <v>96.283333333333346</v>
      </c>
      <c r="K179" s="38">
        <v>97.766666666666666</v>
      </c>
      <c r="L179" s="38">
        <v>99.383333333333354</v>
      </c>
      <c r="M179" s="28">
        <v>96.15</v>
      </c>
      <c r="N179" s="28">
        <v>93.05</v>
      </c>
      <c r="O179" s="39">
        <v>162549750</v>
      </c>
      <c r="P179" s="40">
        <v>1.4925373134328358E-3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800.2</v>
      </c>
      <c r="F180" s="37">
        <v>800.46666666666658</v>
      </c>
      <c r="G180" s="38">
        <v>793.53333333333319</v>
      </c>
      <c r="H180" s="38">
        <v>786.86666666666656</v>
      </c>
      <c r="I180" s="38">
        <v>779.93333333333317</v>
      </c>
      <c r="J180" s="38">
        <v>807.13333333333321</v>
      </c>
      <c r="K180" s="38">
        <v>814.06666666666661</v>
      </c>
      <c r="L180" s="38">
        <v>820.73333333333323</v>
      </c>
      <c r="M180" s="28">
        <v>807.4</v>
      </c>
      <c r="N180" s="28">
        <v>793.8</v>
      </c>
      <c r="O180" s="39">
        <v>5627500</v>
      </c>
      <c r="P180" s="40">
        <v>2.9075614885251896E-2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1103.75</v>
      </c>
      <c r="F181" s="37">
        <v>1105.6833333333332</v>
      </c>
      <c r="G181" s="38">
        <v>1097.4166666666663</v>
      </c>
      <c r="H181" s="38">
        <v>1091.083333333333</v>
      </c>
      <c r="I181" s="38">
        <v>1082.8166666666662</v>
      </c>
      <c r="J181" s="38">
        <v>1112.0166666666664</v>
      </c>
      <c r="K181" s="38">
        <v>1120.2833333333333</v>
      </c>
      <c r="L181" s="38">
        <v>1126.6166666666666</v>
      </c>
      <c r="M181" s="28">
        <v>1113.95</v>
      </c>
      <c r="N181" s="28">
        <v>1099.3499999999999</v>
      </c>
      <c r="O181" s="39">
        <v>7290750</v>
      </c>
      <c r="P181" s="40">
        <v>3.0956557630791456E-3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498.65</v>
      </c>
      <c r="F182" s="37">
        <v>500.4666666666667</v>
      </c>
      <c r="G182" s="38">
        <v>495.63333333333338</v>
      </c>
      <c r="H182" s="38">
        <v>492.61666666666667</v>
      </c>
      <c r="I182" s="38">
        <v>487.78333333333336</v>
      </c>
      <c r="J182" s="38">
        <v>503.48333333333341</v>
      </c>
      <c r="K182" s="38">
        <v>508.31666666666666</v>
      </c>
      <c r="L182" s="38">
        <v>511.33333333333343</v>
      </c>
      <c r="M182" s="28">
        <v>505.3</v>
      </c>
      <c r="N182" s="28">
        <v>497.45</v>
      </c>
      <c r="O182" s="39">
        <v>81708000</v>
      </c>
      <c r="P182" s="40">
        <v>-4.0953634635073864E-3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24593.1</v>
      </c>
      <c r="F183" s="37">
        <v>24498.166666666668</v>
      </c>
      <c r="G183" s="38">
        <v>24230.733333333337</v>
      </c>
      <c r="H183" s="38">
        <v>23868.366666666669</v>
      </c>
      <c r="I183" s="38">
        <v>23600.933333333338</v>
      </c>
      <c r="J183" s="38">
        <v>24860.533333333336</v>
      </c>
      <c r="K183" s="38">
        <v>25127.966666666664</v>
      </c>
      <c r="L183" s="38">
        <v>25490.333333333336</v>
      </c>
      <c r="M183" s="28">
        <v>24765.599999999999</v>
      </c>
      <c r="N183" s="28">
        <v>24135.8</v>
      </c>
      <c r="O183" s="39">
        <v>190425</v>
      </c>
      <c r="P183" s="40">
        <v>-2.8939316675165732E-2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2400</v>
      </c>
      <c r="F184" s="37">
        <v>2417.1</v>
      </c>
      <c r="G184" s="38">
        <v>2373.9499999999998</v>
      </c>
      <c r="H184" s="38">
        <v>2347.9</v>
      </c>
      <c r="I184" s="38">
        <v>2304.75</v>
      </c>
      <c r="J184" s="38">
        <v>2443.1499999999996</v>
      </c>
      <c r="K184" s="38">
        <v>2486.3000000000002</v>
      </c>
      <c r="L184" s="38">
        <v>2512.3499999999995</v>
      </c>
      <c r="M184" s="28">
        <v>2460.25</v>
      </c>
      <c r="N184" s="28">
        <v>2391.0500000000002</v>
      </c>
      <c r="O184" s="39">
        <v>1423950</v>
      </c>
      <c r="P184" s="40">
        <v>-2.5042364903031446E-2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2401</v>
      </c>
      <c r="F185" s="37">
        <v>2402.7166666666667</v>
      </c>
      <c r="G185" s="38">
        <v>2375.0833333333335</v>
      </c>
      <c r="H185" s="38">
        <v>2349.166666666667</v>
      </c>
      <c r="I185" s="38">
        <v>2321.5333333333338</v>
      </c>
      <c r="J185" s="38">
        <v>2428.6333333333332</v>
      </c>
      <c r="K185" s="38">
        <v>2456.2666666666664</v>
      </c>
      <c r="L185" s="38">
        <v>2482.1833333333329</v>
      </c>
      <c r="M185" s="28">
        <v>2430.35</v>
      </c>
      <c r="N185" s="28">
        <v>2376.8000000000002</v>
      </c>
      <c r="O185" s="39">
        <v>2800125</v>
      </c>
      <c r="P185" s="40">
        <v>-1.9821475452874771E-2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1177.3</v>
      </c>
      <c r="F186" s="37">
        <v>1190.2166666666667</v>
      </c>
      <c r="G186" s="38">
        <v>1160.1833333333334</v>
      </c>
      <c r="H186" s="38">
        <v>1143.0666666666666</v>
      </c>
      <c r="I186" s="38">
        <v>1113.0333333333333</v>
      </c>
      <c r="J186" s="38">
        <v>1207.3333333333335</v>
      </c>
      <c r="K186" s="38">
        <v>1237.3666666666668</v>
      </c>
      <c r="L186" s="38">
        <v>1254.4833333333336</v>
      </c>
      <c r="M186" s="28">
        <v>1220.25</v>
      </c>
      <c r="N186" s="28">
        <v>1173.0999999999999</v>
      </c>
      <c r="O186" s="39">
        <v>3640000</v>
      </c>
      <c r="P186" s="40">
        <v>4.5736612273040683E-2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348.45</v>
      </c>
      <c r="F187" s="37">
        <v>347.43333333333339</v>
      </c>
      <c r="G187" s="38">
        <v>343.61666666666679</v>
      </c>
      <c r="H187" s="38">
        <v>338.78333333333342</v>
      </c>
      <c r="I187" s="38">
        <v>334.96666666666681</v>
      </c>
      <c r="J187" s="38">
        <v>352.26666666666677</v>
      </c>
      <c r="K187" s="38">
        <v>356.08333333333337</v>
      </c>
      <c r="L187" s="38">
        <v>360.91666666666674</v>
      </c>
      <c r="M187" s="28">
        <v>351.25</v>
      </c>
      <c r="N187" s="28">
        <v>342.6</v>
      </c>
      <c r="O187" s="39">
        <v>4479300</v>
      </c>
      <c r="P187" s="40">
        <v>1.925046078230596E-2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841</v>
      </c>
      <c r="F188" s="37">
        <v>844.36666666666679</v>
      </c>
      <c r="G188" s="38">
        <v>835.3333333333336</v>
      </c>
      <c r="H188" s="38">
        <v>829.66666666666686</v>
      </c>
      <c r="I188" s="38">
        <v>820.63333333333367</v>
      </c>
      <c r="J188" s="38">
        <v>850.03333333333353</v>
      </c>
      <c r="K188" s="38">
        <v>859.06666666666683</v>
      </c>
      <c r="L188" s="38">
        <v>864.73333333333346</v>
      </c>
      <c r="M188" s="28">
        <v>853.4</v>
      </c>
      <c r="N188" s="28">
        <v>838.7</v>
      </c>
      <c r="O188" s="39">
        <v>22594600</v>
      </c>
      <c r="P188" s="40">
        <v>8.3093839810071228E-3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465.05</v>
      </c>
      <c r="F189" s="37">
        <v>465.56666666666661</v>
      </c>
      <c r="G189" s="38">
        <v>461.88333333333321</v>
      </c>
      <c r="H189" s="38">
        <v>458.71666666666658</v>
      </c>
      <c r="I189" s="38">
        <v>455.03333333333319</v>
      </c>
      <c r="J189" s="38">
        <v>468.73333333333323</v>
      </c>
      <c r="K189" s="38">
        <v>472.41666666666663</v>
      </c>
      <c r="L189" s="38">
        <v>475.58333333333326</v>
      </c>
      <c r="M189" s="28">
        <v>469.25</v>
      </c>
      <c r="N189" s="28">
        <v>462.4</v>
      </c>
      <c r="O189" s="39">
        <v>12966000</v>
      </c>
      <c r="P189" s="40">
        <v>-9.170105456212746E-3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550.45000000000005</v>
      </c>
      <c r="F190" s="37">
        <v>550</v>
      </c>
      <c r="G190" s="38">
        <v>545.45000000000005</v>
      </c>
      <c r="H190" s="38">
        <v>540.45000000000005</v>
      </c>
      <c r="I190" s="38">
        <v>535.90000000000009</v>
      </c>
      <c r="J190" s="38">
        <v>555</v>
      </c>
      <c r="K190" s="38">
        <v>559.54999999999995</v>
      </c>
      <c r="L190" s="38">
        <v>564.54999999999995</v>
      </c>
      <c r="M190" s="28">
        <v>554.54999999999995</v>
      </c>
      <c r="N190" s="28">
        <v>545</v>
      </c>
      <c r="O190" s="39">
        <v>1022550</v>
      </c>
      <c r="P190" s="40">
        <v>-4.9011857707509883E-2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864.45</v>
      </c>
      <c r="F191" s="37">
        <v>869.11666666666679</v>
      </c>
      <c r="G191" s="38">
        <v>858.03333333333353</v>
      </c>
      <c r="H191" s="38">
        <v>851.61666666666679</v>
      </c>
      <c r="I191" s="38">
        <v>840.53333333333353</v>
      </c>
      <c r="J191" s="38">
        <v>875.53333333333353</v>
      </c>
      <c r="K191" s="38">
        <v>886.61666666666679</v>
      </c>
      <c r="L191" s="38">
        <v>893.03333333333353</v>
      </c>
      <c r="M191" s="28">
        <v>880.2</v>
      </c>
      <c r="N191" s="28">
        <v>862.7</v>
      </c>
      <c r="O191" s="39">
        <v>6770000</v>
      </c>
      <c r="P191" s="40">
        <v>4.8799380325329204E-2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1215.7</v>
      </c>
      <c r="F192" s="37">
        <v>1219.55</v>
      </c>
      <c r="G192" s="38">
        <v>1204.0999999999999</v>
      </c>
      <c r="H192" s="38">
        <v>1192.5</v>
      </c>
      <c r="I192" s="38">
        <v>1177.05</v>
      </c>
      <c r="J192" s="38">
        <v>1231.1499999999999</v>
      </c>
      <c r="K192" s="38">
        <v>1246.6000000000001</v>
      </c>
      <c r="L192" s="38">
        <v>1258.1999999999998</v>
      </c>
      <c r="M192" s="28">
        <v>1235</v>
      </c>
      <c r="N192" s="28">
        <v>1207.95</v>
      </c>
      <c r="O192" s="39">
        <v>2892000</v>
      </c>
      <c r="P192" s="40">
        <v>-1.2295081967213115E-2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724.3</v>
      </c>
      <c r="F193" s="37">
        <v>724.15</v>
      </c>
      <c r="G193" s="38">
        <v>716.3</v>
      </c>
      <c r="H193" s="38">
        <v>708.3</v>
      </c>
      <c r="I193" s="38">
        <v>700.44999999999993</v>
      </c>
      <c r="J193" s="38">
        <v>732.15</v>
      </c>
      <c r="K193" s="38">
        <v>740.00000000000011</v>
      </c>
      <c r="L193" s="38">
        <v>748</v>
      </c>
      <c r="M193" s="28">
        <v>732</v>
      </c>
      <c r="N193" s="28">
        <v>716.15</v>
      </c>
      <c r="O193" s="39">
        <v>11251575</v>
      </c>
      <c r="P193" s="40">
        <v>1.7581344240278372E-2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476.35</v>
      </c>
      <c r="F194" s="37">
        <v>478.59999999999997</v>
      </c>
      <c r="G194" s="38">
        <v>472.79999999999995</v>
      </c>
      <c r="H194" s="38">
        <v>469.25</v>
      </c>
      <c r="I194" s="38">
        <v>463.45</v>
      </c>
      <c r="J194" s="38">
        <v>482.14999999999992</v>
      </c>
      <c r="K194" s="38">
        <v>487.95</v>
      </c>
      <c r="L194" s="38">
        <v>491.49999999999989</v>
      </c>
      <c r="M194" s="28">
        <v>484.4</v>
      </c>
      <c r="N194" s="28">
        <v>475.05</v>
      </c>
      <c r="O194" s="39">
        <v>83445150</v>
      </c>
      <c r="P194" s="40">
        <v>-2.3870645107517921E-2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221.5</v>
      </c>
      <c r="F195" s="37">
        <v>223</v>
      </c>
      <c r="G195" s="38">
        <v>219.35</v>
      </c>
      <c r="H195" s="38">
        <v>217.2</v>
      </c>
      <c r="I195" s="38">
        <v>213.54999999999998</v>
      </c>
      <c r="J195" s="38">
        <v>225.15</v>
      </c>
      <c r="K195" s="38">
        <v>228.79999999999998</v>
      </c>
      <c r="L195" s="38">
        <v>230.95000000000002</v>
      </c>
      <c r="M195" s="28">
        <v>226.65</v>
      </c>
      <c r="N195" s="28">
        <v>220.85</v>
      </c>
      <c r="O195" s="39">
        <v>119589750</v>
      </c>
      <c r="P195" s="40">
        <v>3.1017225325884544E-2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1138.8499999999999</v>
      </c>
      <c r="F196" s="37">
        <v>1141.0666666666666</v>
      </c>
      <c r="G196" s="38">
        <v>1130.3333333333333</v>
      </c>
      <c r="H196" s="38">
        <v>1121.8166666666666</v>
      </c>
      <c r="I196" s="38">
        <v>1111.0833333333333</v>
      </c>
      <c r="J196" s="38">
        <v>1149.5833333333333</v>
      </c>
      <c r="K196" s="38">
        <v>1160.3166666666668</v>
      </c>
      <c r="L196" s="38">
        <v>1168.8333333333333</v>
      </c>
      <c r="M196" s="28">
        <v>1151.8</v>
      </c>
      <c r="N196" s="28">
        <v>1132.55</v>
      </c>
      <c r="O196" s="39">
        <v>42612625</v>
      </c>
      <c r="P196" s="40">
        <v>-6.2736625106543245E-3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3571.15</v>
      </c>
      <c r="F197" s="37">
        <v>3587.2333333333336</v>
      </c>
      <c r="G197" s="38">
        <v>3546.916666666667</v>
      </c>
      <c r="H197" s="38">
        <v>3522.6833333333334</v>
      </c>
      <c r="I197" s="38">
        <v>3482.3666666666668</v>
      </c>
      <c r="J197" s="38">
        <v>3611.4666666666672</v>
      </c>
      <c r="K197" s="38">
        <v>3651.7833333333338</v>
      </c>
      <c r="L197" s="38">
        <v>3676.0166666666673</v>
      </c>
      <c r="M197" s="28">
        <v>3627.55</v>
      </c>
      <c r="N197" s="28">
        <v>3563</v>
      </c>
      <c r="O197" s="39">
        <v>14954550</v>
      </c>
      <c r="P197" s="40">
        <v>2.2690670359542493E-2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1415.85</v>
      </c>
      <c r="F198" s="37">
        <v>1417.0833333333333</v>
      </c>
      <c r="G198" s="38">
        <v>1410.2666666666664</v>
      </c>
      <c r="H198" s="38">
        <v>1404.6833333333332</v>
      </c>
      <c r="I198" s="38">
        <v>1397.8666666666663</v>
      </c>
      <c r="J198" s="38">
        <v>1422.6666666666665</v>
      </c>
      <c r="K198" s="38">
        <v>1429.4833333333336</v>
      </c>
      <c r="L198" s="38">
        <v>1435.0666666666666</v>
      </c>
      <c r="M198" s="28">
        <v>1423.9</v>
      </c>
      <c r="N198" s="28">
        <v>1411.5</v>
      </c>
      <c r="O198" s="39">
        <v>16519800</v>
      </c>
      <c r="P198" s="40">
        <v>6.6910420475319926E-3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2496.1</v>
      </c>
      <c r="F199" s="37">
        <v>2489.0333333333333</v>
      </c>
      <c r="G199" s="38">
        <v>2454.3666666666668</v>
      </c>
      <c r="H199" s="38">
        <v>2412.6333333333337</v>
      </c>
      <c r="I199" s="38">
        <v>2377.9666666666672</v>
      </c>
      <c r="J199" s="38">
        <v>2530.7666666666664</v>
      </c>
      <c r="K199" s="38">
        <v>2565.4333333333334</v>
      </c>
      <c r="L199" s="38">
        <v>2607.1666666666661</v>
      </c>
      <c r="M199" s="28">
        <v>2523.6999999999998</v>
      </c>
      <c r="N199" s="28">
        <v>2447.3000000000002</v>
      </c>
      <c r="O199" s="39">
        <v>5646000</v>
      </c>
      <c r="P199" s="40">
        <v>3.4350096180269303E-2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2737.85</v>
      </c>
      <c r="F200" s="37">
        <v>2732.9333333333329</v>
      </c>
      <c r="G200" s="38">
        <v>2715.8666666666659</v>
      </c>
      <c r="H200" s="38">
        <v>2693.8833333333328</v>
      </c>
      <c r="I200" s="38">
        <v>2676.8166666666657</v>
      </c>
      <c r="J200" s="38">
        <v>2754.9166666666661</v>
      </c>
      <c r="K200" s="38">
        <v>2771.9833333333327</v>
      </c>
      <c r="L200" s="38">
        <v>2793.9666666666662</v>
      </c>
      <c r="M200" s="28">
        <v>2750</v>
      </c>
      <c r="N200" s="28">
        <v>2710.95</v>
      </c>
      <c r="O200" s="39">
        <v>853000</v>
      </c>
      <c r="P200" s="40">
        <v>-5.7198121027908264E-2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475.4</v>
      </c>
      <c r="F201" s="37">
        <v>478.0333333333333</v>
      </c>
      <c r="G201" s="38">
        <v>471.61666666666662</v>
      </c>
      <c r="H201" s="38">
        <v>467.83333333333331</v>
      </c>
      <c r="I201" s="38">
        <v>461.41666666666663</v>
      </c>
      <c r="J201" s="38">
        <v>481.81666666666661</v>
      </c>
      <c r="K201" s="38">
        <v>488.23333333333335</v>
      </c>
      <c r="L201" s="38">
        <v>492.01666666666659</v>
      </c>
      <c r="M201" s="28">
        <v>484.45</v>
      </c>
      <c r="N201" s="28">
        <v>474.25</v>
      </c>
      <c r="O201" s="39">
        <v>3805500</v>
      </c>
      <c r="P201" s="40">
        <v>-4.5163718479488142E-2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1056.8499999999999</v>
      </c>
      <c r="F202" s="37">
        <v>1063.5999999999999</v>
      </c>
      <c r="G202" s="38">
        <v>1043.0999999999999</v>
      </c>
      <c r="H202" s="38">
        <v>1029.3499999999999</v>
      </c>
      <c r="I202" s="38">
        <v>1008.8499999999999</v>
      </c>
      <c r="J202" s="38">
        <v>1077.3499999999999</v>
      </c>
      <c r="K202" s="38">
        <v>1097.8499999999999</v>
      </c>
      <c r="L202" s="38">
        <v>1111.5999999999999</v>
      </c>
      <c r="M202" s="28">
        <v>1084.0999999999999</v>
      </c>
      <c r="N202" s="28">
        <v>1049.8499999999999</v>
      </c>
      <c r="O202" s="39">
        <v>2419325</v>
      </c>
      <c r="P202" s="40">
        <v>-3.0223772159256031E-2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650.75</v>
      </c>
      <c r="F203" s="37">
        <v>656.18333333333339</v>
      </c>
      <c r="G203" s="38">
        <v>643.21666666666681</v>
      </c>
      <c r="H203" s="38">
        <v>635.68333333333339</v>
      </c>
      <c r="I203" s="38">
        <v>622.71666666666681</v>
      </c>
      <c r="J203" s="38">
        <v>663.71666666666681</v>
      </c>
      <c r="K203" s="38">
        <v>676.68333333333351</v>
      </c>
      <c r="L203" s="38">
        <v>684.21666666666681</v>
      </c>
      <c r="M203" s="28">
        <v>669.15</v>
      </c>
      <c r="N203" s="28">
        <v>648.65</v>
      </c>
      <c r="O203" s="39">
        <v>8710800</v>
      </c>
      <c r="P203" s="40">
        <v>-8.2881734140898954E-3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1533.8</v>
      </c>
      <c r="F204" s="37">
        <v>1531.7833333333335</v>
      </c>
      <c r="G204" s="38">
        <v>1517.0166666666671</v>
      </c>
      <c r="H204" s="38">
        <v>1500.2333333333336</v>
      </c>
      <c r="I204" s="38">
        <v>1485.4666666666672</v>
      </c>
      <c r="J204" s="38">
        <v>1548.5666666666671</v>
      </c>
      <c r="K204" s="38">
        <v>1563.3333333333335</v>
      </c>
      <c r="L204" s="38">
        <v>1580.116666666667</v>
      </c>
      <c r="M204" s="28">
        <v>1546.55</v>
      </c>
      <c r="N204" s="28">
        <v>1515</v>
      </c>
      <c r="O204" s="39">
        <v>964950</v>
      </c>
      <c r="P204" s="40">
        <v>-3.059071729957806E-2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6789.3</v>
      </c>
      <c r="F205" s="37">
        <v>6795.333333333333</v>
      </c>
      <c r="G205" s="38">
        <v>6736.6666666666661</v>
      </c>
      <c r="H205" s="38">
        <v>6684.0333333333328</v>
      </c>
      <c r="I205" s="38">
        <v>6625.3666666666659</v>
      </c>
      <c r="J205" s="38">
        <v>6847.9666666666662</v>
      </c>
      <c r="K205" s="38">
        <v>6906.6333333333323</v>
      </c>
      <c r="L205" s="38">
        <v>6959.2666666666664</v>
      </c>
      <c r="M205" s="28">
        <v>6854</v>
      </c>
      <c r="N205" s="28">
        <v>6742.7</v>
      </c>
      <c r="O205" s="39">
        <v>1996200</v>
      </c>
      <c r="P205" s="40">
        <v>1.3042375031717839E-2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689.15</v>
      </c>
      <c r="F206" s="37">
        <v>693.08333333333337</v>
      </c>
      <c r="G206" s="38">
        <v>683.76666666666677</v>
      </c>
      <c r="H206" s="38">
        <v>678.38333333333344</v>
      </c>
      <c r="I206" s="38">
        <v>669.06666666666683</v>
      </c>
      <c r="J206" s="38">
        <v>698.4666666666667</v>
      </c>
      <c r="K206" s="38">
        <v>707.7833333333333</v>
      </c>
      <c r="L206" s="38">
        <v>713.16666666666663</v>
      </c>
      <c r="M206" s="28">
        <v>702.4</v>
      </c>
      <c r="N206" s="28">
        <v>687.7</v>
      </c>
      <c r="O206" s="39">
        <v>29317600</v>
      </c>
      <c r="P206" s="40">
        <v>2.0175517958925179E-2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352.2</v>
      </c>
      <c r="F207" s="37">
        <v>351.93333333333334</v>
      </c>
      <c r="G207" s="38">
        <v>348.01666666666665</v>
      </c>
      <c r="H207" s="38">
        <v>343.83333333333331</v>
      </c>
      <c r="I207" s="38">
        <v>339.91666666666663</v>
      </c>
      <c r="J207" s="38">
        <v>356.11666666666667</v>
      </c>
      <c r="K207" s="38">
        <v>360.0333333333333</v>
      </c>
      <c r="L207" s="38">
        <v>364.2166666666667</v>
      </c>
      <c r="M207" s="28">
        <v>355.85</v>
      </c>
      <c r="N207" s="28">
        <v>347.75</v>
      </c>
      <c r="O207" s="39">
        <v>83452000</v>
      </c>
      <c r="P207" s="40">
        <v>2.7559355676005801E-2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1239.25</v>
      </c>
      <c r="F208" s="37">
        <v>1243.5166666666667</v>
      </c>
      <c r="G208" s="38">
        <v>1225.5333333333333</v>
      </c>
      <c r="H208" s="38">
        <v>1211.8166666666666</v>
      </c>
      <c r="I208" s="38">
        <v>1193.8333333333333</v>
      </c>
      <c r="J208" s="38">
        <v>1257.2333333333333</v>
      </c>
      <c r="K208" s="38">
        <v>1275.2166666666665</v>
      </c>
      <c r="L208" s="38">
        <v>1288.9333333333334</v>
      </c>
      <c r="M208" s="28">
        <v>1261.5</v>
      </c>
      <c r="N208" s="28">
        <v>1229.8</v>
      </c>
      <c r="O208" s="39">
        <v>3894000</v>
      </c>
      <c r="P208" s="40">
        <v>-0.1033847570803592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1660.4</v>
      </c>
      <c r="F209" s="37">
        <v>1667.3999999999999</v>
      </c>
      <c r="G209" s="38">
        <v>1646.2999999999997</v>
      </c>
      <c r="H209" s="38">
        <v>1632.1999999999998</v>
      </c>
      <c r="I209" s="38">
        <v>1611.0999999999997</v>
      </c>
      <c r="J209" s="38">
        <v>1681.4999999999998</v>
      </c>
      <c r="K209" s="38">
        <v>1702.5999999999997</v>
      </c>
      <c r="L209" s="38">
        <v>1716.6999999999998</v>
      </c>
      <c r="M209" s="28">
        <v>1688.5</v>
      </c>
      <c r="N209" s="28">
        <v>1653.3</v>
      </c>
      <c r="O209" s="39">
        <v>553250</v>
      </c>
      <c r="P209" s="40">
        <v>6.4454064454064458E-2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566.54999999999995</v>
      </c>
      <c r="F210" s="37">
        <v>566.56666666666672</v>
      </c>
      <c r="G210" s="38">
        <v>562.53333333333342</v>
      </c>
      <c r="H210" s="38">
        <v>558.51666666666665</v>
      </c>
      <c r="I210" s="38">
        <v>554.48333333333335</v>
      </c>
      <c r="J210" s="38">
        <v>570.58333333333348</v>
      </c>
      <c r="K210" s="38">
        <v>574.61666666666679</v>
      </c>
      <c r="L210" s="38">
        <v>578.63333333333355</v>
      </c>
      <c r="M210" s="28">
        <v>570.6</v>
      </c>
      <c r="N210" s="28">
        <v>562.54999999999995</v>
      </c>
      <c r="O210" s="39">
        <v>40123200</v>
      </c>
      <c r="P210" s="40">
        <v>-1.5565195202857872E-2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240.55</v>
      </c>
      <c r="F211" s="37">
        <v>241.96666666666667</v>
      </c>
      <c r="G211" s="38">
        <v>238.33333333333334</v>
      </c>
      <c r="H211" s="38">
        <v>236.11666666666667</v>
      </c>
      <c r="I211" s="38">
        <v>232.48333333333335</v>
      </c>
      <c r="J211" s="38">
        <v>244.18333333333334</v>
      </c>
      <c r="K211" s="38">
        <v>247.81666666666666</v>
      </c>
      <c r="L211" s="38">
        <v>250.03333333333333</v>
      </c>
      <c r="M211" s="28">
        <v>245.6</v>
      </c>
      <c r="N211" s="28">
        <v>239.75</v>
      </c>
      <c r="O211" s="39">
        <v>77502000</v>
      </c>
      <c r="P211" s="40">
        <v>2.4061521385816784E-2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54"/>
      <c r="C213" s="303"/>
      <c r="D213" s="355"/>
      <c r="E213" s="304"/>
      <c r="F213" s="304"/>
      <c r="G213" s="356"/>
      <c r="H213" s="356"/>
      <c r="I213" s="356"/>
      <c r="J213" s="356"/>
      <c r="K213" s="356"/>
      <c r="L213" s="356"/>
      <c r="M213" s="303"/>
      <c r="N213" s="303"/>
      <c r="O213" s="357"/>
      <c r="P213" s="358"/>
    </row>
    <row r="214" spans="1:16" ht="12.75" customHeight="1">
      <c r="A214" s="303"/>
      <c r="B214" s="354"/>
      <c r="C214" s="303"/>
      <c r="D214" s="355"/>
      <c r="E214" s="304"/>
      <c r="F214" s="304"/>
      <c r="G214" s="356"/>
      <c r="H214" s="356"/>
      <c r="I214" s="356"/>
      <c r="J214" s="356"/>
      <c r="K214" s="356"/>
      <c r="L214" s="356"/>
      <c r="M214" s="303"/>
      <c r="N214" s="303"/>
      <c r="O214" s="357"/>
      <c r="P214" s="358"/>
    </row>
    <row r="215" spans="1:16" ht="12.75" customHeight="1">
      <c r="A215" s="303"/>
      <c r="B215" s="354"/>
      <c r="C215" s="303"/>
      <c r="D215" s="355"/>
      <c r="E215" s="304"/>
      <c r="F215" s="304"/>
      <c r="G215" s="356"/>
      <c r="H215" s="356"/>
      <c r="I215" s="356"/>
      <c r="J215" s="356"/>
      <c r="K215" s="356"/>
      <c r="L215" s="356"/>
      <c r="M215" s="303"/>
      <c r="N215" s="303"/>
      <c r="O215" s="357"/>
      <c r="P215" s="358"/>
    </row>
    <row r="216" spans="1:16" ht="12.75" customHeight="1">
      <c r="A216" s="303"/>
      <c r="B216" s="354"/>
      <c r="C216" s="303"/>
      <c r="D216" s="355"/>
      <c r="E216" s="304"/>
      <c r="F216" s="304"/>
      <c r="G216" s="356"/>
      <c r="H216" s="356"/>
      <c r="I216" s="356"/>
      <c r="J216" s="356"/>
      <c r="K216" s="356"/>
      <c r="L216" s="356"/>
      <c r="M216" s="303"/>
      <c r="N216" s="303"/>
      <c r="O216" s="357"/>
      <c r="P216" s="358"/>
    </row>
    <row r="217" spans="1:16" ht="12.75" customHeight="1">
      <c r="A217" s="303"/>
      <c r="B217" s="354"/>
      <c r="C217" s="303"/>
      <c r="D217" s="355"/>
      <c r="E217" s="304"/>
      <c r="F217" s="304"/>
      <c r="G217" s="356"/>
      <c r="H217" s="356"/>
      <c r="I217" s="356"/>
      <c r="J217" s="356"/>
      <c r="K217" s="356"/>
      <c r="L217" s="356"/>
      <c r="M217" s="303"/>
      <c r="N217" s="303"/>
      <c r="O217" s="357"/>
      <c r="P217" s="358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21" sqref="F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9" t="s">
        <v>16</v>
      </c>
      <c r="B8" s="471"/>
      <c r="C8" s="475" t="s">
        <v>20</v>
      </c>
      <c r="D8" s="475" t="s">
        <v>21</v>
      </c>
      <c r="E8" s="466" t="s">
        <v>22</v>
      </c>
      <c r="F8" s="467"/>
      <c r="G8" s="468"/>
      <c r="H8" s="466" t="s">
        <v>23</v>
      </c>
      <c r="I8" s="467"/>
      <c r="J8" s="468"/>
      <c r="K8" s="23"/>
      <c r="L8" s="50"/>
      <c r="M8" s="50"/>
      <c r="N8" s="1"/>
      <c r="O8" s="1"/>
    </row>
    <row r="9" spans="1:15" ht="36" customHeight="1">
      <c r="A9" s="473"/>
      <c r="B9" s="474"/>
      <c r="C9" s="474"/>
      <c r="D9" s="47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17063.25</v>
      </c>
      <c r="D10" s="32">
        <v>17103.933333333331</v>
      </c>
      <c r="E10" s="32">
        <v>16987.166666666661</v>
      </c>
      <c r="F10" s="32">
        <v>16911.083333333328</v>
      </c>
      <c r="G10" s="32">
        <v>16794.316666666658</v>
      </c>
      <c r="H10" s="32">
        <v>17180.016666666663</v>
      </c>
      <c r="I10" s="32">
        <v>17296.783333333333</v>
      </c>
      <c r="J10" s="32">
        <v>17372.866666666665</v>
      </c>
      <c r="K10" s="34">
        <v>17220.7</v>
      </c>
      <c r="L10" s="34">
        <v>17027.849999999999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37392.050000000003</v>
      </c>
      <c r="D11" s="37">
        <v>37494.883333333331</v>
      </c>
      <c r="E11" s="37">
        <v>37215.166666666664</v>
      </c>
      <c r="F11" s="37">
        <v>37038.283333333333</v>
      </c>
      <c r="G11" s="37">
        <v>36758.566666666666</v>
      </c>
      <c r="H11" s="37">
        <v>37671.766666666663</v>
      </c>
      <c r="I11" s="37">
        <v>37951.483333333337</v>
      </c>
      <c r="J11" s="37">
        <v>38128.366666666661</v>
      </c>
      <c r="K11" s="28">
        <v>37774.6</v>
      </c>
      <c r="L11" s="28">
        <v>37318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2345.75</v>
      </c>
      <c r="D12" s="37">
        <v>2356.8166666666666</v>
      </c>
      <c r="E12" s="37">
        <v>2331.4833333333331</v>
      </c>
      <c r="F12" s="37">
        <v>2317.2166666666667</v>
      </c>
      <c r="G12" s="37">
        <v>2291.8833333333332</v>
      </c>
      <c r="H12" s="37">
        <v>2371.083333333333</v>
      </c>
      <c r="I12" s="37">
        <v>2396.416666666667</v>
      </c>
      <c r="J12" s="37">
        <v>2410.6833333333329</v>
      </c>
      <c r="K12" s="28">
        <v>2382.15</v>
      </c>
      <c r="L12" s="28">
        <v>2342.5500000000002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4842.3999999999996</v>
      </c>
      <c r="D13" s="37">
        <v>4854.95</v>
      </c>
      <c r="E13" s="37">
        <v>4820.45</v>
      </c>
      <c r="F13" s="37">
        <v>4798.5</v>
      </c>
      <c r="G13" s="37">
        <v>4764</v>
      </c>
      <c r="H13" s="37">
        <v>4876.8999999999996</v>
      </c>
      <c r="I13" s="37">
        <v>4911.3999999999996</v>
      </c>
      <c r="J13" s="37">
        <v>4933.3499999999995</v>
      </c>
      <c r="K13" s="28">
        <v>4889.45</v>
      </c>
      <c r="L13" s="28">
        <v>4833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34114.300000000003</v>
      </c>
      <c r="D14" s="37">
        <v>34195.98333333333</v>
      </c>
      <c r="E14" s="37">
        <v>33961.016666666663</v>
      </c>
      <c r="F14" s="37">
        <v>33807.73333333333</v>
      </c>
      <c r="G14" s="37">
        <v>33572.766666666663</v>
      </c>
      <c r="H14" s="37">
        <v>34349.266666666663</v>
      </c>
      <c r="I14" s="37">
        <v>34584.233333333323</v>
      </c>
      <c r="J14" s="37">
        <v>34737.516666666663</v>
      </c>
      <c r="K14" s="28">
        <v>34430.949999999997</v>
      </c>
      <c r="L14" s="28">
        <v>34042.699999999997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3890</v>
      </c>
      <c r="D15" s="37">
        <v>3902.1</v>
      </c>
      <c r="E15" s="37">
        <v>3874.7999999999997</v>
      </c>
      <c r="F15" s="37">
        <v>3859.6</v>
      </c>
      <c r="G15" s="37">
        <v>3832.2999999999997</v>
      </c>
      <c r="H15" s="37">
        <v>3917.2999999999997</v>
      </c>
      <c r="I15" s="37">
        <v>3944.6</v>
      </c>
      <c r="J15" s="37">
        <v>3959.7999999999997</v>
      </c>
      <c r="K15" s="28">
        <v>3929.4</v>
      </c>
      <c r="L15" s="28">
        <v>3886.9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7894.25</v>
      </c>
      <c r="D16" s="37">
        <v>7918.2666666666664</v>
      </c>
      <c r="E16" s="37">
        <v>7859.4333333333325</v>
      </c>
      <c r="F16" s="37">
        <v>7824.6166666666659</v>
      </c>
      <c r="G16" s="37">
        <v>7765.7833333333319</v>
      </c>
      <c r="H16" s="37">
        <v>7953.083333333333</v>
      </c>
      <c r="I16" s="37">
        <v>8011.916666666667</v>
      </c>
      <c r="J16" s="37">
        <v>8046.7333333333336</v>
      </c>
      <c r="K16" s="28">
        <v>7977.1</v>
      </c>
      <c r="L16" s="28">
        <v>7883.45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2151.3000000000002</v>
      </c>
      <c r="D17" s="37">
        <v>2164</v>
      </c>
      <c r="E17" s="37">
        <v>2131</v>
      </c>
      <c r="F17" s="37">
        <v>2110.6999999999998</v>
      </c>
      <c r="G17" s="37">
        <v>2077.6999999999998</v>
      </c>
      <c r="H17" s="37">
        <v>2184.3000000000002</v>
      </c>
      <c r="I17" s="37">
        <v>2217.3000000000002</v>
      </c>
      <c r="J17" s="37">
        <v>2237.6000000000004</v>
      </c>
      <c r="K17" s="28">
        <v>2197</v>
      </c>
      <c r="L17" s="28">
        <v>2143.6999999999998</v>
      </c>
      <c r="M17" s="28">
        <v>3.7603399999999998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1273.45</v>
      </c>
      <c r="D18" s="37">
        <v>1275.1499999999999</v>
      </c>
      <c r="E18" s="37">
        <v>1260.2999999999997</v>
      </c>
      <c r="F18" s="37">
        <v>1247.1499999999999</v>
      </c>
      <c r="G18" s="37">
        <v>1232.2999999999997</v>
      </c>
      <c r="H18" s="37">
        <v>1288.2999999999997</v>
      </c>
      <c r="I18" s="37">
        <v>1303.1499999999996</v>
      </c>
      <c r="J18" s="37">
        <v>1316.2999999999997</v>
      </c>
      <c r="K18" s="28">
        <v>1290</v>
      </c>
      <c r="L18" s="28">
        <v>1262</v>
      </c>
      <c r="M18" s="28">
        <v>6.1200099999999997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916.9</v>
      </c>
      <c r="D19" s="37">
        <v>923.4</v>
      </c>
      <c r="E19" s="37">
        <v>908.5</v>
      </c>
      <c r="F19" s="37">
        <v>900.1</v>
      </c>
      <c r="G19" s="37">
        <v>885.2</v>
      </c>
      <c r="H19" s="37">
        <v>931.8</v>
      </c>
      <c r="I19" s="37">
        <v>946.69999999999982</v>
      </c>
      <c r="J19" s="37">
        <v>955.09999999999991</v>
      </c>
      <c r="K19" s="28">
        <v>938.3</v>
      </c>
      <c r="L19" s="28">
        <v>915</v>
      </c>
      <c r="M19" s="28">
        <v>6.2488299999999999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1688.7</v>
      </c>
      <c r="D20" s="37">
        <v>1692.0666666666666</v>
      </c>
      <c r="E20" s="37">
        <v>1666.6333333333332</v>
      </c>
      <c r="F20" s="37">
        <v>1644.5666666666666</v>
      </c>
      <c r="G20" s="37">
        <v>1619.1333333333332</v>
      </c>
      <c r="H20" s="37">
        <v>1714.1333333333332</v>
      </c>
      <c r="I20" s="37">
        <v>1739.5666666666666</v>
      </c>
      <c r="J20" s="37">
        <v>1761.6333333333332</v>
      </c>
      <c r="K20" s="28">
        <v>1717.5</v>
      </c>
      <c r="L20" s="28">
        <v>1670</v>
      </c>
      <c r="M20" s="28">
        <v>12.85012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1987.35</v>
      </c>
      <c r="D21" s="37">
        <v>2003.8333333333333</v>
      </c>
      <c r="E21" s="37">
        <v>1954.5166666666664</v>
      </c>
      <c r="F21" s="37">
        <v>1921.6833333333332</v>
      </c>
      <c r="G21" s="37">
        <v>1872.3666666666663</v>
      </c>
      <c r="H21" s="37">
        <v>2036.6666666666665</v>
      </c>
      <c r="I21" s="37">
        <v>2085.9833333333336</v>
      </c>
      <c r="J21" s="37">
        <v>2118.8166666666666</v>
      </c>
      <c r="K21" s="28">
        <v>2053.15</v>
      </c>
      <c r="L21" s="28">
        <v>1971</v>
      </c>
      <c r="M21" s="28">
        <v>7.7024999999999997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706.7</v>
      </c>
      <c r="D22" s="37">
        <v>710.36666666666667</v>
      </c>
      <c r="E22" s="37">
        <v>701.33333333333337</v>
      </c>
      <c r="F22" s="37">
        <v>695.9666666666667</v>
      </c>
      <c r="G22" s="37">
        <v>686.93333333333339</v>
      </c>
      <c r="H22" s="37">
        <v>715.73333333333335</v>
      </c>
      <c r="I22" s="37">
        <v>724.76666666666665</v>
      </c>
      <c r="J22" s="37">
        <v>730.13333333333333</v>
      </c>
      <c r="K22" s="28">
        <v>719.4</v>
      </c>
      <c r="L22" s="28">
        <v>705</v>
      </c>
      <c r="M22" s="28">
        <v>29.78284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1641.8</v>
      </c>
      <c r="D23" s="37">
        <v>1629.55</v>
      </c>
      <c r="E23" s="37">
        <v>1592.25</v>
      </c>
      <c r="F23" s="37">
        <v>1542.7</v>
      </c>
      <c r="G23" s="37">
        <v>1505.4</v>
      </c>
      <c r="H23" s="37">
        <v>1679.1</v>
      </c>
      <c r="I23" s="37">
        <v>1716.3999999999996</v>
      </c>
      <c r="J23" s="37">
        <v>1765.9499999999998</v>
      </c>
      <c r="K23" s="28">
        <v>1666.85</v>
      </c>
      <c r="L23" s="28">
        <v>1580</v>
      </c>
      <c r="M23" s="28">
        <v>1.04403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2060.15</v>
      </c>
      <c r="D24" s="37">
        <v>2039.2333333333336</v>
      </c>
      <c r="E24" s="37">
        <v>2010.916666666667</v>
      </c>
      <c r="F24" s="37">
        <v>1961.6833333333334</v>
      </c>
      <c r="G24" s="37">
        <v>1933.3666666666668</v>
      </c>
      <c r="H24" s="37">
        <v>2088.4666666666672</v>
      </c>
      <c r="I24" s="37">
        <v>2116.7833333333338</v>
      </c>
      <c r="J24" s="37">
        <v>2166.0166666666673</v>
      </c>
      <c r="K24" s="28">
        <v>2067.5500000000002</v>
      </c>
      <c r="L24" s="28">
        <v>1990</v>
      </c>
      <c r="M24" s="28">
        <v>1.7048700000000001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108.1</v>
      </c>
      <c r="D25" s="37">
        <v>108.43333333333332</v>
      </c>
      <c r="E25" s="37">
        <v>107.06666666666665</v>
      </c>
      <c r="F25" s="37">
        <v>106.03333333333333</v>
      </c>
      <c r="G25" s="37">
        <v>104.66666666666666</v>
      </c>
      <c r="H25" s="37">
        <v>109.46666666666664</v>
      </c>
      <c r="I25" s="37">
        <v>110.83333333333331</v>
      </c>
      <c r="J25" s="37">
        <v>111.86666666666663</v>
      </c>
      <c r="K25" s="28">
        <v>109.8</v>
      </c>
      <c r="L25" s="28">
        <v>107.4</v>
      </c>
      <c r="M25" s="28">
        <v>29.063980000000001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269.10000000000002</v>
      </c>
      <c r="D26" s="37">
        <v>268</v>
      </c>
      <c r="E26" s="37">
        <v>264.60000000000002</v>
      </c>
      <c r="F26" s="37">
        <v>260.10000000000002</v>
      </c>
      <c r="G26" s="37">
        <v>256.70000000000005</v>
      </c>
      <c r="H26" s="37">
        <v>272.5</v>
      </c>
      <c r="I26" s="37">
        <v>275.89999999999998</v>
      </c>
      <c r="J26" s="37">
        <v>280.39999999999998</v>
      </c>
      <c r="K26" s="28">
        <v>271.39999999999998</v>
      </c>
      <c r="L26" s="28">
        <v>263.5</v>
      </c>
      <c r="M26" s="28">
        <v>16.582450000000001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1888.15</v>
      </c>
      <c r="D27" s="37">
        <v>1887.1500000000003</v>
      </c>
      <c r="E27" s="37">
        <v>1856.1500000000005</v>
      </c>
      <c r="F27" s="37">
        <v>1824.1500000000003</v>
      </c>
      <c r="G27" s="37">
        <v>1793.1500000000005</v>
      </c>
      <c r="H27" s="37">
        <v>1919.1500000000005</v>
      </c>
      <c r="I27" s="37">
        <v>1950.15</v>
      </c>
      <c r="J27" s="37">
        <v>1982.1500000000005</v>
      </c>
      <c r="K27" s="28">
        <v>1918.15</v>
      </c>
      <c r="L27" s="28">
        <v>1855.15</v>
      </c>
      <c r="M27" s="28">
        <v>3.6904699999999999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718.55</v>
      </c>
      <c r="D28" s="37">
        <v>712.81666666666661</v>
      </c>
      <c r="E28" s="37">
        <v>702.13333333333321</v>
      </c>
      <c r="F28" s="37">
        <v>685.71666666666658</v>
      </c>
      <c r="G28" s="37">
        <v>675.03333333333319</v>
      </c>
      <c r="H28" s="37">
        <v>729.23333333333323</v>
      </c>
      <c r="I28" s="37">
        <v>739.91666666666663</v>
      </c>
      <c r="J28" s="37">
        <v>756.33333333333326</v>
      </c>
      <c r="K28" s="28">
        <v>723.5</v>
      </c>
      <c r="L28" s="28">
        <v>696.4</v>
      </c>
      <c r="M28" s="28">
        <v>4.8551399999999996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3265</v>
      </c>
      <c r="D29" s="37">
        <v>3299.7166666666672</v>
      </c>
      <c r="E29" s="37">
        <v>3214.8333333333344</v>
      </c>
      <c r="F29" s="37">
        <v>3164.6666666666674</v>
      </c>
      <c r="G29" s="37">
        <v>3079.7833333333347</v>
      </c>
      <c r="H29" s="37">
        <v>3349.8833333333341</v>
      </c>
      <c r="I29" s="37">
        <v>3434.7666666666673</v>
      </c>
      <c r="J29" s="37">
        <v>3484.9333333333338</v>
      </c>
      <c r="K29" s="28">
        <v>3384.6</v>
      </c>
      <c r="L29" s="28">
        <v>3249.55</v>
      </c>
      <c r="M29" s="28">
        <v>1.2408999999999999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586.75</v>
      </c>
      <c r="D30" s="37">
        <v>587.25</v>
      </c>
      <c r="E30" s="37">
        <v>580.65</v>
      </c>
      <c r="F30" s="37">
        <v>574.54999999999995</v>
      </c>
      <c r="G30" s="37">
        <v>567.94999999999993</v>
      </c>
      <c r="H30" s="37">
        <v>593.35</v>
      </c>
      <c r="I30" s="37">
        <v>599.94999999999993</v>
      </c>
      <c r="J30" s="37">
        <v>606.05000000000007</v>
      </c>
      <c r="K30" s="28">
        <v>593.85</v>
      </c>
      <c r="L30" s="28">
        <v>581.15</v>
      </c>
      <c r="M30" s="28">
        <v>6.01295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330.95</v>
      </c>
      <c r="D31" s="37">
        <v>333.68333333333334</v>
      </c>
      <c r="E31" s="37">
        <v>326.86666666666667</v>
      </c>
      <c r="F31" s="37">
        <v>322.78333333333336</v>
      </c>
      <c r="G31" s="37">
        <v>315.9666666666667</v>
      </c>
      <c r="H31" s="37">
        <v>337.76666666666665</v>
      </c>
      <c r="I31" s="37">
        <v>344.58333333333337</v>
      </c>
      <c r="J31" s="37">
        <v>348.66666666666663</v>
      </c>
      <c r="K31" s="28">
        <v>340.5</v>
      </c>
      <c r="L31" s="28">
        <v>329.6</v>
      </c>
      <c r="M31" s="28">
        <v>53.126469999999998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4610.8</v>
      </c>
      <c r="D32" s="37">
        <v>4645.4333333333334</v>
      </c>
      <c r="E32" s="37">
        <v>4555.8666666666668</v>
      </c>
      <c r="F32" s="37">
        <v>4500.9333333333334</v>
      </c>
      <c r="G32" s="37">
        <v>4411.3666666666668</v>
      </c>
      <c r="H32" s="37">
        <v>4700.3666666666668</v>
      </c>
      <c r="I32" s="37">
        <v>4789.9333333333343</v>
      </c>
      <c r="J32" s="37">
        <v>4844.8666666666668</v>
      </c>
      <c r="K32" s="28">
        <v>4735</v>
      </c>
      <c r="L32" s="28">
        <v>4590.5</v>
      </c>
      <c r="M32" s="28">
        <v>7.5505100000000001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201.15</v>
      </c>
      <c r="D33" s="37">
        <v>201.23333333333335</v>
      </c>
      <c r="E33" s="37">
        <v>198.91666666666669</v>
      </c>
      <c r="F33" s="37">
        <v>196.68333333333334</v>
      </c>
      <c r="G33" s="37">
        <v>194.36666666666667</v>
      </c>
      <c r="H33" s="37">
        <v>203.4666666666667</v>
      </c>
      <c r="I33" s="37">
        <v>205.78333333333336</v>
      </c>
      <c r="J33" s="37">
        <v>208.01666666666671</v>
      </c>
      <c r="K33" s="28">
        <v>203.55</v>
      </c>
      <c r="L33" s="28">
        <v>199</v>
      </c>
      <c r="M33" s="28">
        <v>28.800909999999998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124</v>
      </c>
      <c r="D34" s="37">
        <v>124.48333333333333</v>
      </c>
      <c r="E34" s="37">
        <v>122.51666666666667</v>
      </c>
      <c r="F34" s="37">
        <v>121.03333333333333</v>
      </c>
      <c r="G34" s="37">
        <v>119.06666666666666</v>
      </c>
      <c r="H34" s="37">
        <v>125.96666666666667</v>
      </c>
      <c r="I34" s="37">
        <v>127.93333333333334</v>
      </c>
      <c r="J34" s="37">
        <v>129.41666666666669</v>
      </c>
      <c r="K34" s="28">
        <v>126.45</v>
      </c>
      <c r="L34" s="28">
        <v>123</v>
      </c>
      <c r="M34" s="28">
        <v>189.83672999999999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3237.2</v>
      </c>
      <c r="D35" s="37">
        <v>3254.7000000000003</v>
      </c>
      <c r="E35" s="37">
        <v>3212.5000000000005</v>
      </c>
      <c r="F35" s="37">
        <v>3187.8</v>
      </c>
      <c r="G35" s="37">
        <v>3145.6000000000004</v>
      </c>
      <c r="H35" s="37">
        <v>3279.4000000000005</v>
      </c>
      <c r="I35" s="37">
        <v>3321.6000000000004</v>
      </c>
      <c r="J35" s="37">
        <v>3346.3000000000006</v>
      </c>
      <c r="K35" s="28">
        <v>3296.9</v>
      </c>
      <c r="L35" s="28">
        <v>3230</v>
      </c>
      <c r="M35" s="28">
        <v>9.3589599999999997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1914.5</v>
      </c>
      <c r="D36" s="37">
        <v>1895.3999999999999</v>
      </c>
      <c r="E36" s="37">
        <v>1860.7999999999997</v>
      </c>
      <c r="F36" s="37">
        <v>1807.1</v>
      </c>
      <c r="G36" s="37">
        <v>1772.4999999999998</v>
      </c>
      <c r="H36" s="37">
        <v>1949.0999999999997</v>
      </c>
      <c r="I36" s="37">
        <v>1983.6999999999996</v>
      </c>
      <c r="J36" s="37">
        <v>2037.3999999999996</v>
      </c>
      <c r="K36" s="28">
        <v>1930</v>
      </c>
      <c r="L36" s="28">
        <v>1841.7</v>
      </c>
      <c r="M36" s="28">
        <v>6.1139200000000002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637.04999999999995</v>
      </c>
      <c r="D37" s="37">
        <v>638.66666666666663</v>
      </c>
      <c r="E37" s="37">
        <v>632.68333333333328</v>
      </c>
      <c r="F37" s="37">
        <v>628.31666666666661</v>
      </c>
      <c r="G37" s="37">
        <v>622.33333333333326</v>
      </c>
      <c r="H37" s="37">
        <v>643.0333333333333</v>
      </c>
      <c r="I37" s="37">
        <v>649.01666666666665</v>
      </c>
      <c r="J37" s="37">
        <v>653.38333333333333</v>
      </c>
      <c r="K37" s="28">
        <v>644.65</v>
      </c>
      <c r="L37" s="28">
        <v>634.29999999999995</v>
      </c>
      <c r="M37" s="28">
        <v>12.00529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4193.45</v>
      </c>
      <c r="D38" s="37">
        <v>4182.05</v>
      </c>
      <c r="E38" s="37">
        <v>4146.4000000000005</v>
      </c>
      <c r="F38" s="37">
        <v>4099.3500000000004</v>
      </c>
      <c r="G38" s="37">
        <v>4063.7000000000007</v>
      </c>
      <c r="H38" s="37">
        <v>4229.1000000000004</v>
      </c>
      <c r="I38" s="37">
        <v>4264.75</v>
      </c>
      <c r="J38" s="37">
        <v>4311.8</v>
      </c>
      <c r="K38" s="28">
        <v>4217.7</v>
      </c>
      <c r="L38" s="28">
        <v>4135</v>
      </c>
      <c r="M38" s="28">
        <v>3.6045400000000001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777.2</v>
      </c>
      <c r="D39" s="37">
        <v>778.31666666666661</v>
      </c>
      <c r="E39" s="37">
        <v>771.13333333333321</v>
      </c>
      <c r="F39" s="37">
        <v>765.06666666666661</v>
      </c>
      <c r="G39" s="37">
        <v>757.88333333333321</v>
      </c>
      <c r="H39" s="37">
        <v>784.38333333333321</v>
      </c>
      <c r="I39" s="37">
        <v>791.56666666666661</v>
      </c>
      <c r="J39" s="37">
        <v>797.63333333333321</v>
      </c>
      <c r="K39" s="28">
        <v>785.5</v>
      </c>
      <c r="L39" s="28">
        <v>772.25</v>
      </c>
      <c r="M39" s="28">
        <v>63.031730000000003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3580.3</v>
      </c>
      <c r="D40" s="37">
        <v>3596.7333333333336</v>
      </c>
      <c r="E40" s="37">
        <v>3553.5666666666671</v>
      </c>
      <c r="F40" s="37">
        <v>3526.8333333333335</v>
      </c>
      <c r="G40" s="37">
        <v>3483.666666666667</v>
      </c>
      <c r="H40" s="37">
        <v>3623.4666666666672</v>
      </c>
      <c r="I40" s="37">
        <v>3666.6333333333332</v>
      </c>
      <c r="J40" s="37">
        <v>3693.3666666666672</v>
      </c>
      <c r="K40" s="28">
        <v>3639.9</v>
      </c>
      <c r="L40" s="28">
        <v>3570</v>
      </c>
      <c r="M40" s="28">
        <v>2.0939199999999998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7044.55</v>
      </c>
      <c r="D41" s="37">
        <v>7063.1166666666677</v>
      </c>
      <c r="E41" s="37">
        <v>7008.883333333335</v>
      </c>
      <c r="F41" s="37">
        <v>6973.2166666666672</v>
      </c>
      <c r="G41" s="37">
        <v>6918.9833333333345</v>
      </c>
      <c r="H41" s="37">
        <v>7098.7833333333356</v>
      </c>
      <c r="I41" s="37">
        <v>7153.0166666666673</v>
      </c>
      <c r="J41" s="37">
        <v>7188.6833333333361</v>
      </c>
      <c r="K41" s="28">
        <v>7117.35</v>
      </c>
      <c r="L41" s="28">
        <v>7027.45</v>
      </c>
      <c r="M41" s="28">
        <v>7.95228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16133.6</v>
      </c>
      <c r="D42" s="37">
        <v>16186.216666666665</v>
      </c>
      <c r="E42" s="37">
        <v>15982.433333333331</v>
      </c>
      <c r="F42" s="37">
        <v>15831.266666666665</v>
      </c>
      <c r="G42" s="37">
        <v>15627.48333333333</v>
      </c>
      <c r="H42" s="37">
        <v>16337.383333333331</v>
      </c>
      <c r="I42" s="37">
        <v>16541.166666666668</v>
      </c>
      <c r="J42" s="37">
        <v>16692.333333333332</v>
      </c>
      <c r="K42" s="28">
        <v>16390</v>
      </c>
      <c r="L42" s="28">
        <v>16035.05</v>
      </c>
      <c r="M42" s="28">
        <v>2.4182999999999999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5227.6499999999996</v>
      </c>
      <c r="D43" s="37">
        <v>5229.8666666666659</v>
      </c>
      <c r="E43" s="37">
        <v>5179.7833333333319</v>
      </c>
      <c r="F43" s="37">
        <v>5131.9166666666661</v>
      </c>
      <c r="G43" s="37">
        <v>5081.8333333333321</v>
      </c>
      <c r="H43" s="37">
        <v>5277.7333333333318</v>
      </c>
      <c r="I43" s="37">
        <v>5327.8166666666657</v>
      </c>
      <c r="J43" s="37">
        <v>5375.6833333333316</v>
      </c>
      <c r="K43" s="28">
        <v>5279.95</v>
      </c>
      <c r="L43" s="28">
        <v>5182</v>
      </c>
      <c r="M43" s="28">
        <v>0.25473000000000001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1905.7</v>
      </c>
      <c r="D44" s="37">
        <v>1910.8166666666666</v>
      </c>
      <c r="E44" s="37">
        <v>1883.8833333333332</v>
      </c>
      <c r="F44" s="37">
        <v>1862.0666666666666</v>
      </c>
      <c r="G44" s="37">
        <v>1835.1333333333332</v>
      </c>
      <c r="H44" s="37">
        <v>1932.6333333333332</v>
      </c>
      <c r="I44" s="37">
        <v>1959.5666666666666</v>
      </c>
      <c r="J44" s="37">
        <v>1981.3833333333332</v>
      </c>
      <c r="K44" s="28">
        <v>1937.75</v>
      </c>
      <c r="L44" s="28">
        <v>1889</v>
      </c>
      <c r="M44" s="28">
        <v>2.4603899999999999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315.45</v>
      </c>
      <c r="D45" s="37">
        <v>313.85000000000002</v>
      </c>
      <c r="E45" s="37">
        <v>309.95000000000005</v>
      </c>
      <c r="F45" s="37">
        <v>304.45000000000005</v>
      </c>
      <c r="G45" s="37">
        <v>300.55000000000007</v>
      </c>
      <c r="H45" s="37">
        <v>319.35000000000002</v>
      </c>
      <c r="I45" s="37">
        <v>323.25</v>
      </c>
      <c r="J45" s="37">
        <v>328.75</v>
      </c>
      <c r="K45" s="28">
        <v>317.75</v>
      </c>
      <c r="L45" s="28">
        <v>308.35000000000002</v>
      </c>
      <c r="M45" s="28">
        <v>50.191859999999998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107.75</v>
      </c>
      <c r="D46" s="37">
        <v>107.18333333333332</v>
      </c>
      <c r="E46" s="37">
        <v>105.41666666666664</v>
      </c>
      <c r="F46" s="37">
        <v>103.08333333333331</v>
      </c>
      <c r="G46" s="37">
        <v>101.31666666666663</v>
      </c>
      <c r="H46" s="37">
        <v>109.51666666666665</v>
      </c>
      <c r="I46" s="37">
        <v>111.28333333333333</v>
      </c>
      <c r="J46" s="37">
        <v>113.61666666666666</v>
      </c>
      <c r="K46" s="28">
        <v>108.95</v>
      </c>
      <c r="L46" s="28">
        <v>104.85</v>
      </c>
      <c r="M46" s="28">
        <v>620.92143999999996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51</v>
      </c>
      <c r="D47" s="37">
        <v>51.050000000000004</v>
      </c>
      <c r="E47" s="37">
        <v>50.600000000000009</v>
      </c>
      <c r="F47" s="37">
        <v>50.2</v>
      </c>
      <c r="G47" s="37">
        <v>49.750000000000007</v>
      </c>
      <c r="H47" s="37">
        <v>51.45000000000001</v>
      </c>
      <c r="I47" s="37">
        <v>51.900000000000013</v>
      </c>
      <c r="J47" s="37">
        <v>52.300000000000011</v>
      </c>
      <c r="K47" s="28">
        <v>51.5</v>
      </c>
      <c r="L47" s="28">
        <v>50.65</v>
      </c>
      <c r="M47" s="28">
        <v>29.91216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1867.5</v>
      </c>
      <c r="D48" s="37">
        <v>1877.45</v>
      </c>
      <c r="E48" s="37">
        <v>1848.4</v>
      </c>
      <c r="F48" s="37">
        <v>1829.3</v>
      </c>
      <c r="G48" s="37">
        <v>1800.25</v>
      </c>
      <c r="H48" s="37">
        <v>1896.5500000000002</v>
      </c>
      <c r="I48" s="37">
        <v>1925.6</v>
      </c>
      <c r="J48" s="37">
        <v>1944.7000000000003</v>
      </c>
      <c r="K48" s="28">
        <v>1906.5</v>
      </c>
      <c r="L48" s="28">
        <v>1858.35</v>
      </c>
      <c r="M48" s="28">
        <v>4.5701099999999997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730.25</v>
      </c>
      <c r="D49" s="37">
        <v>731.76666666666677</v>
      </c>
      <c r="E49" s="37">
        <v>725.53333333333353</v>
      </c>
      <c r="F49" s="37">
        <v>720.81666666666672</v>
      </c>
      <c r="G49" s="37">
        <v>714.58333333333348</v>
      </c>
      <c r="H49" s="37">
        <v>736.48333333333358</v>
      </c>
      <c r="I49" s="37">
        <v>742.71666666666692</v>
      </c>
      <c r="J49" s="37">
        <v>747.43333333333362</v>
      </c>
      <c r="K49" s="28">
        <v>738</v>
      </c>
      <c r="L49" s="28">
        <v>727.05</v>
      </c>
      <c r="M49" s="28">
        <v>3.3180399999999999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199</v>
      </c>
      <c r="D50" s="37">
        <v>198.98333333333335</v>
      </c>
      <c r="E50" s="37">
        <v>197.41666666666669</v>
      </c>
      <c r="F50" s="37">
        <v>195.83333333333334</v>
      </c>
      <c r="G50" s="37">
        <v>194.26666666666668</v>
      </c>
      <c r="H50" s="37">
        <v>200.56666666666669</v>
      </c>
      <c r="I50" s="37">
        <v>202.13333333333335</v>
      </c>
      <c r="J50" s="37">
        <v>203.7166666666667</v>
      </c>
      <c r="K50" s="28">
        <v>200.55</v>
      </c>
      <c r="L50" s="28">
        <v>197.4</v>
      </c>
      <c r="M50" s="28">
        <v>33.817830000000001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704.35</v>
      </c>
      <c r="D51" s="37">
        <v>702.45000000000016</v>
      </c>
      <c r="E51" s="37">
        <v>692.95000000000027</v>
      </c>
      <c r="F51" s="37">
        <v>681.55000000000007</v>
      </c>
      <c r="G51" s="37">
        <v>672.05000000000018</v>
      </c>
      <c r="H51" s="37">
        <v>713.85000000000036</v>
      </c>
      <c r="I51" s="37">
        <v>723.35000000000014</v>
      </c>
      <c r="J51" s="37">
        <v>734.75000000000045</v>
      </c>
      <c r="K51" s="28">
        <v>711.95</v>
      </c>
      <c r="L51" s="28">
        <v>691.05</v>
      </c>
      <c r="M51" s="28">
        <v>10.642010000000001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49.65</v>
      </c>
      <c r="D52" s="37">
        <v>50.033333333333331</v>
      </c>
      <c r="E52" s="37">
        <v>49.166666666666664</v>
      </c>
      <c r="F52" s="37">
        <v>48.68333333333333</v>
      </c>
      <c r="G52" s="37">
        <v>47.816666666666663</v>
      </c>
      <c r="H52" s="37">
        <v>50.516666666666666</v>
      </c>
      <c r="I52" s="37">
        <v>51.38333333333334</v>
      </c>
      <c r="J52" s="37">
        <v>51.866666666666667</v>
      </c>
      <c r="K52" s="28">
        <v>50.9</v>
      </c>
      <c r="L52" s="28">
        <v>49.55</v>
      </c>
      <c r="M52" s="28">
        <v>317.79043999999999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357.1</v>
      </c>
      <c r="D53" s="37">
        <v>358.03333333333336</v>
      </c>
      <c r="E53" s="37">
        <v>355.26666666666671</v>
      </c>
      <c r="F53" s="37">
        <v>353.43333333333334</v>
      </c>
      <c r="G53" s="37">
        <v>350.66666666666669</v>
      </c>
      <c r="H53" s="37">
        <v>359.86666666666673</v>
      </c>
      <c r="I53" s="37">
        <v>362.63333333333338</v>
      </c>
      <c r="J53" s="37">
        <v>364.46666666666675</v>
      </c>
      <c r="K53" s="28">
        <v>360.8</v>
      </c>
      <c r="L53" s="28">
        <v>356.2</v>
      </c>
      <c r="M53" s="28">
        <v>28.180710000000001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704.4</v>
      </c>
      <c r="D54" s="37">
        <v>704.2833333333333</v>
      </c>
      <c r="E54" s="37">
        <v>699.61666666666656</v>
      </c>
      <c r="F54" s="37">
        <v>694.83333333333326</v>
      </c>
      <c r="G54" s="37">
        <v>690.16666666666652</v>
      </c>
      <c r="H54" s="37">
        <v>709.06666666666661</v>
      </c>
      <c r="I54" s="37">
        <v>713.73333333333335</v>
      </c>
      <c r="J54" s="37">
        <v>718.51666666666665</v>
      </c>
      <c r="K54" s="28">
        <v>708.95</v>
      </c>
      <c r="L54" s="28">
        <v>699.5</v>
      </c>
      <c r="M54" s="28">
        <v>41.244689999999999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395.45</v>
      </c>
      <c r="D55" s="37">
        <v>392.01666666666665</v>
      </c>
      <c r="E55" s="37">
        <v>386.88333333333333</v>
      </c>
      <c r="F55" s="37">
        <v>378.31666666666666</v>
      </c>
      <c r="G55" s="37">
        <v>373.18333333333334</v>
      </c>
      <c r="H55" s="37">
        <v>400.58333333333331</v>
      </c>
      <c r="I55" s="37">
        <v>405.71666666666664</v>
      </c>
      <c r="J55" s="37">
        <v>414.2833333333333</v>
      </c>
      <c r="K55" s="28">
        <v>397.15</v>
      </c>
      <c r="L55" s="28">
        <v>383.45</v>
      </c>
      <c r="M55" s="28">
        <v>22.972570000000001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15951.4</v>
      </c>
      <c r="D56" s="37">
        <v>16001.5</v>
      </c>
      <c r="E56" s="37">
        <v>15789.9</v>
      </c>
      <c r="F56" s="37">
        <v>15628.4</v>
      </c>
      <c r="G56" s="37">
        <v>15416.8</v>
      </c>
      <c r="H56" s="37">
        <v>16163</v>
      </c>
      <c r="I56" s="37">
        <v>16374.599999999999</v>
      </c>
      <c r="J56" s="37">
        <v>16536.099999999999</v>
      </c>
      <c r="K56" s="28">
        <v>16213.1</v>
      </c>
      <c r="L56" s="28">
        <v>15840</v>
      </c>
      <c r="M56" s="28">
        <v>0.20424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3511.15</v>
      </c>
      <c r="D57" s="37">
        <v>3503.7166666666667</v>
      </c>
      <c r="E57" s="37">
        <v>3477.4333333333334</v>
      </c>
      <c r="F57" s="37">
        <v>3443.7166666666667</v>
      </c>
      <c r="G57" s="37">
        <v>3417.4333333333334</v>
      </c>
      <c r="H57" s="37">
        <v>3537.4333333333334</v>
      </c>
      <c r="I57" s="37">
        <v>3563.7166666666672</v>
      </c>
      <c r="J57" s="37">
        <v>3597.4333333333334</v>
      </c>
      <c r="K57" s="28">
        <v>3530</v>
      </c>
      <c r="L57" s="28">
        <v>3470</v>
      </c>
      <c r="M57" s="28">
        <v>3.2685300000000002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371.7</v>
      </c>
      <c r="D58" s="37">
        <v>371.7833333333333</v>
      </c>
      <c r="E58" s="37">
        <v>366.91666666666663</v>
      </c>
      <c r="F58" s="37">
        <v>362.13333333333333</v>
      </c>
      <c r="G58" s="37">
        <v>357.26666666666665</v>
      </c>
      <c r="H58" s="37">
        <v>376.56666666666661</v>
      </c>
      <c r="I58" s="37">
        <v>381.43333333333328</v>
      </c>
      <c r="J58" s="37">
        <v>386.21666666666658</v>
      </c>
      <c r="K58" s="28">
        <v>376.65</v>
      </c>
      <c r="L58" s="28">
        <v>367</v>
      </c>
      <c r="M58" s="28">
        <v>15.914160000000001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229.15</v>
      </c>
      <c r="D59" s="37">
        <v>230.86666666666665</v>
      </c>
      <c r="E59" s="37">
        <v>226.48333333333329</v>
      </c>
      <c r="F59" s="37">
        <v>223.81666666666663</v>
      </c>
      <c r="G59" s="37">
        <v>219.43333333333328</v>
      </c>
      <c r="H59" s="37">
        <v>233.5333333333333</v>
      </c>
      <c r="I59" s="37">
        <v>237.91666666666669</v>
      </c>
      <c r="J59" s="37">
        <v>240.58333333333331</v>
      </c>
      <c r="K59" s="28">
        <v>235.25</v>
      </c>
      <c r="L59" s="28">
        <v>228.2</v>
      </c>
      <c r="M59" s="28">
        <v>86.404719999999998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111.35</v>
      </c>
      <c r="D60" s="37">
        <v>112.08333333333333</v>
      </c>
      <c r="E60" s="37">
        <v>110.36666666666666</v>
      </c>
      <c r="F60" s="37">
        <v>109.38333333333333</v>
      </c>
      <c r="G60" s="37">
        <v>107.66666666666666</v>
      </c>
      <c r="H60" s="37">
        <v>113.06666666666666</v>
      </c>
      <c r="I60" s="37">
        <v>114.78333333333333</v>
      </c>
      <c r="J60" s="37">
        <v>115.76666666666667</v>
      </c>
      <c r="K60" s="28">
        <v>113.8</v>
      </c>
      <c r="L60" s="28">
        <v>111.1</v>
      </c>
      <c r="M60" s="28">
        <v>8.6118199999999998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684.3</v>
      </c>
      <c r="D61" s="37">
        <v>689.98333333333323</v>
      </c>
      <c r="E61" s="37">
        <v>676.06666666666649</v>
      </c>
      <c r="F61" s="37">
        <v>667.83333333333326</v>
      </c>
      <c r="G61" s="37">
        <v>653.91666666666652</v>
      </c>
      <c r="H61" s="37">
        <v>698.21666666666647</v>
      </c>
      <c r="I61" s="37">
        <v>712.13333333333321</v>
      </c>
      <c r="J61" s="37">
        <v>720.36666666666645</v>
      </c>
      <c r="K61" s="28">
        <v>703.9</v>
      </c>
      <c r="L61" s="28">
        <v>681.75</v>
      </c>
      <c r="M61" s="28">
        <v>27.889379999999999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914.9</v>
      </c>
      <c r="D62" s="37">
        <v>915.48333333333323</v>
      </c>
      <c r="E62" s="37">
        <v>909.66666666666652</v>
      </c>
      <c r="F62" s="37">
        <v>904.43333333333328</v>
      </c>
      <c r="G62" s="37">
        <v>898.61666666666656</v>
      </c>
      <c r="H62" s="37">
        <v>920.71666666666647</v>
      </c>
      <c r="I62" s="37">
        <v>926.5333333333333</v>
      </c>
      <c r="J62" s="37">
        <v>931.76666666666642</v>
      </c>
      <c r="K62" s="28">
        <v>921.3</v>
      </c>
      <c r="L62" s="28">
        <v>910.25</v>
      </c>
      <c r="M62" s="28">
        <v>13.99309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129.30000000000001</v>
      </c>
      <c r="D63" s="37">
        <v>129.30000000000001</v>
      </c>
      <c r="E63" s="37">
        <v>128.30000000000001</v>
      </c>
      <c r="F63" s="37">
        <v>127.30000000000001</v>
      </c>
      <c r="G63" s="37">
        <v>126.30000000000001</v>
      </c>
      <c r="H63" s="37">
        <v>130.30000000000001</v>
      </c>
      <c r="I63" s="37">
        <v>131.30000000000001</v>
      </c>
      <c r="J63" s="37">
        <v>132.30000000000001</v>
      </c>
      <c r="K63" s="28">
        <v>130.30000000000001</v>
      </c>
      <c r="L63" s="28">
        <v>128.30000000000001</v>
      </c>
      <c r="M63" s="28">
        <v>17.331410000000002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158.5</v>
      </c>
      <c r="D64" s="37">
        <v>159.66666666666666</v>
      </c>
      <c r="E64" s="37">
        <v>157.0333333333333</v>
      </c>
      <c r="F64" s="37">
        <v>155.56666666666663</v>
      </c>
      <c r="G64" s="37">
        <v>152.93333333333328</v>
      </c>
      <c r="H64" s="37">
        <v>161.13333333333333</v>
      </c>
      <c r="I64" s="37">
        <v>163.76666666666671</v>
      </c>
      <c r="J64" s="37">
        <v>165.23333333333335</v>
      </c>
      <c r="K64" s="28">
        <v>162.30000000000001</v>
      </c>
      <c r="L64" s="28">
        <v>158.19999999999999</v>
      </c>
      <c r="M64" s="28">
        <v>76.274720000000002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4436.6499999999996</v>
      </c>
      <c r="D65" s="37">
        <v>4440.25</v>
      </c>
      <c r="E65" s="37">
        <v>4386.3999999999996</v>
      </c>
      <c r="F65" s="37">
        <v>4336.1499999999996</v>
      </c>
      <c r="G65" s="37">
        <v>4282.2999999999993</v>
      </c>
      <c r="H65" s="37">
        <v>4490.5</v>
      </c>
      <c r="I65" s="37">
        <v>4544.3500000000004</v>
      </c>
      <c r="J65" s="37">
        <v>4594.6000000000004</v>
      </c>
      <c r="K65" s="28">
        <v>4494.1000000000004</v>
      </c>
      <c r="L65" s="28">
        <v>4390</v>
      </c>
      <c r="M65" s="28">
        <v>1.46695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1432.25</v>
      </c>
      <c r="D66" s="37">
        <v>1429.1333333333332</v>
      </c>
      <c r="E66" s="37">
        <v>1423.1166666666663</v>
      </c>
      <c r="F66" s="37">
        <v>1413.9833333333331</v>
      </c>
      <c r="G66" s="37">
        <v>1407.9666666666662</v>
      </c>
      <c r="H66" s="37">
        <v>1438.2666666666664</v>
      </c>
      <c r="I66" s="37">
        <v>1444.2833333333333</v>
      </c>
      <c r="J66" s="37">
        <v>1453.4166666666665</v>
      </c>
      <c r="K66" s="28">
        <v>1435.15</v>
      </c>
      <c r="L66" s="28">
        <v>1420</v>
      </c>
      <c r="M66" s="28">
        <v>2.6852299999999998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585.20000000000005</v>
      </c>
      <c r="D67" s="37">
        <v>585.18333333333339</v>
      </c>
      <c r="E67" s="37">
        <v>576.51666666666677</v>
      </c>
      <c r="F67" s="37">
        <v>567.83333333333337</v>
      </c>
      <c r="G67" s="37">
        <v>559.16666666666674</v>
      </c>
      <c r="H67" s="37">
        <v>593.86666666666679</v>
      </c>
      <c r="I67" s="37">
        <v>602.5333333333333</v>
      </c>
      <c r="J67" s="37">
        <v>611.21666666666681</v>
      </c>
      <c r="K67" s="28">
        <v>593.85</v>
      </c>
      <c r="L67" s="28">
        <v>576.5</v>
      </c>
      <c r="M67" s="28">
        <v>8.9134899999999995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790.85</v>
      </c>
      <c r="D68" s="37">
        <v>790.83333333333337</v>
      </c>
      <c r="E68" s="37">
        <v>784.06666666666672</v>
      </c>
      <c r="F68" s="37">
        <v>777.2833333333333</v>
      </c>
      <c r="G68" s="37">
        <v>770.51666666666665</v>
      </c>
      <c r="H68" s="37">
        <v>797.61666666666679</v>
      </c>
      <c r="I68" s="37">
        <v>804.38333333333344</v>
      </c>
      <c r="J68" s="37">
        <v>811.16666666666686</v>
      </c>
      <c r="K68" s="28">
        <v>797.6</v>
      </c>
      <c r="L68" s="28">
        <v>784.05</v>
      </c>
      <c r="M68" s="28">
        <v>1.46408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407.8</v>
      </c>
      <c r="D69" s="37">
        <v>398.13333333333338</v>
      </c>
      <c r="E69" s="37">
        <v>385.51666666666677</v>
      </c>
      <c r="F69" s="37">
        <v>363.23333333333341</v>
      </c>
      <c r="G69" s="37">
        <v>350.61666666666679</v>
      </c>
      <c r="H69" s="37">
        <v>420.41666666666674</v>
      </c>
      <c r="I69" s="37">
        <v>433.03333333333342</v>
      </c>
      <c r="J69" s="37">
        <v>455.31666666666672</v>
      </c>
      <c r="K69" s="28">
        <v>410.75</v>
      </c>
      <c r="L69" s="28">
        <v>375.85</v>
      </c>
      <c r="M69" s="28">
        <v>83.602029999999999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965.5</v>
      </c>
      <c r="D70" s="37">
        <v>964.33333333333337</v>
      </c>
      <c r="E70" s="37">
        <v>953.7166666666667</v>
      </c>
      <c r="F70" s="37">
        <v>941.93333333333328</v>
      </c>
      <c r="G70" s="37">
        <v>931.31666666666661</v>
      </c>
      <c r="H70" s="37">
        <v>976.11666666666679</v>
      </c>
      <c r="I70" s="37">
        <v>986.73333333333335</v>
      </c>
      <c r="J70" s="37">
        <v>998.51666666666688</v>
      </c>
      <c r="K70" s="28">
        <v>974.95</v>
      </c>
      <c r="L70" s="28">
        <v>952.55</v>
      </c>
      <c r="M70" s="28">
        <v>3.2325900000000001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344.2</v>
      </c>
      <c r="D71" s="37">
        <v>339.5333333333333</v>
      </c>
      <c r="E71" s="37">
        <v>333.61666666666662</v>
      </c>
      <c r="F71" s="37">
        <v>323.0333333333333</v>
      </c>
      <c r="G71" s="37">
        <v>317.11666666666662</v>
      </c>
      <c r="H71" s="37">
        <v>350.11666666666662</v>
      </c>
      <c r="I71" s="37">
        <v>356.03333333333336</v>
      </c>
      <c r="J71" s="37">
        <v>366.61666666666662</v>
      </c>
      <c r="K71" s="28">
        <v>345.45</v>
      </c>
      <c r="L71" s="28">
        <v>328.95</v>
      </c>
      <c r="M71" s="28">
        <v>164.34369000000001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543.25</v>
      </c>
      <c r="D72" s="37">
        <v>544.94999999999993</v>
      </c>
      <c r="E72" s="37">
        <v>538.89999999999986</v>
      </c>
      <c r="F72" s="37">
        <v>534.54999999999995</v>
      </c>
      <c r="G72" s="37">
        <v>528.49999999999989</v>
      </c>
      <c r="H72" s="37">
        <v>549.29999999999984</v>
      </c>
      <c r="I72" s="37">
        <v>555.3499999999998</v>
      </c>
      <c r="J72" s="37">
        <v>559.69999999999982</v>
      </c>
      <c r="K72" s="28">
        <v>551</v>
      </c>
      <c r="L72" s="28">
        <v>540.6</v>
      </c>
      <c r="M72" s="28">
        <v>9.4098600000000001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1654.25</v>
      </c>
      <c r="D73" s="37">
        <v>1670.2</v>
      </c>
      <c r="E73" s="37">
        <v>1632.3500000000001</v>
      </c>
      <c r="F73" s="37">
        <v>1610.45</v>
      </c>
      <c r="G73" s="37">
        <v>1572.6000000000001</v>
      </c>
      <c r="H73" s="37">
        <v>1692.1000000000001</v>
      </c>
      <c r="I73" s="37">
        <v>1729.95</v>
      </c>
      <c r="J73" s="37">
        <v>1751.8500000000001</v>
      </c>
      <c r="K73" s="28">
        <v>1708.05</v>
      </c>
      <c r="L73" s="28">
        <v>1648.3</v>
      </c>
      <c r="M73" s="28">
        <v>1.73698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2014.4</v>
      </c>
      <c r="D74" s="37">
        <v>2020.7333333333336</v>
      </c>
      <c r="E74" s="37">
        <v>1988.666666666667</v>
      </c>
      <c r="F74" s="37">
        <v>1962.9333333333334</v>
      </c>
      <c r="G74" s="37">
        <v>1930.8666666666668</v>
      </c>
      <c r="H74" s="37">
        <v>2046.4666666666672</v>
      </c>
      <c r="I74" s="37">
        <v>2078.5333333333338</v>
      </c>
      <c r="J74" s="37">
        <v>2104.2666666666673</v>
      </c>
      <c r="K74" s="28">
        <v>2052.8000000000002</v>
      </c>
      <c r="L74" s="28">
        <v>1995</v>
      </c>
      <c r="M74" s="28">
        <v>8.0163399999999996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74.5</v>
      </c>
      <c r="D75" s="37">
        <v>77.88333333333334</v>
      </c>
      <c r="E75" s="37">
        <v>71.116666666666674</v>
      </c>
      <c r="F75" s="37">
        <v>67.733333333333334</v>
      </c>
      <c r="G75" s="37">
        <v>60.966666666666669</v>
      </c>
      <c r="H75" s="37">
        <v>81.26666666666668</v>
      </c>
      <c r="I75" s="37">
        <v>88.03333333333336</v>
      </c>
      <c r="J75" s="37">
        <v>91.416666666666686</v>
      </c>
      <c r="K75" s="28">
        <v>84.65</v>
      </c>
      <c r="L75" s="28">
        <v>74.5</v>
      </c>
      <c r="M75" s="28">
        <v>380.56006000000002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4181.6000000000004</v>
      </c>
      <c r="D76" s="37">
        <v>4204.4666666666662</v>
      </c>
      <c r="E76" s="37">
        <v>4150.2833333333328</v>
      </c>
      <c r="F76" s="37">
        <v>4118.9666666666662</v>
      </c>
      <c r="G76" s="37">
        <v>4064.7833333333328</v>
      </c>
      <c r="H76" s="37">
        <v>4235.7833333333328</v>
      </c>
      <c r="I76" s="37">
        <v>4289.9666666666653</v>
      </c>
      <c r="J76" s="37">
        <v>4321.2833333333328</v>
      </c>
      <c r="K76" s="28">
        <v>4258.6499999999996</v>
      </c>
      <c r="L76" s="28">
        <v>4173.1499999999996</v>
      </c>
      <c r="M76" s="28">
        <v>3.7932800000000002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4237.45</v>
      </c>
      <c r="D77" s="37">
        <v>4234.1500000000005</v>
      </c>
      <c r="E77" s="37">
        <v>4183.3000000000011</v>
      </c>
      <c r="F77" s="37">
        <v>4129.1500000000005</v>
      </c>
      <c r="G77" s="37">
        <v>4078.3000000000011</v>
      </c>
      <c r="H77" s="37">
        <v>4288.3000000000011</v>
      </c>
      <c r="I77" s="37">
        <v>4339.1500000000015</v>
      </c>
      <c r="J77" s="37">
        <v>4393.3000000000011</v>
      </c>
      <c r="K77" s="28">
        <v>4285</v>
      </c>
      <c r="L77" s="28">
        <v>4180</v>
      </c>
      <c r="M77" s="28">
        <v>3.8139500000000002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2664.45</v>
      </c>
      <c r="D78" s="37">
        <v>2678.6666666666665</v>
      </c>
      <c r="E78" s="37">
        <v>2630.4333333333329</v>
      </c>
      <c r="F78" s="37">
        <v>2596.4166666666665</v>
      </c>
      <c r="G78" s="37">
        <v>2548.1833333333329</v>
      </c>
      <c r="H78" s="37">
        <v>2712.6833333333329</v>
      </c>
      <c r="I78" s="37">
        <v>2760.9166666666665</v>
      </c>
      <c r="J78" s="37">
        <v>2794.9333333333329</v>
      </c>
      <c r="K78" s="28">
        <v>2726.9</v>
      </c>
      <c r="L78" s="28">
        <v>2644.65</v>
      </c>
      <c r="M78" s="28">
        <v>2.04169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4200.95</v>
      </c>
      <c r="D79" s="37">
        <v>4217.4833333333327</v>
      </c>
      <c r="E79" s="37">
        <v>4174.3166666666657</v>
      </c>
      <c r="F79" s="37">
        <v>4147.6833333333334</v>
      </c>
      <c r="G79" s="37">
        <v>4104.5166666666664</v>
      </c>
      <c r="H79" s="37">
        <v>4244.116666666665</v>
      </c>
      <c r="I79" s="37">
        <v>4287.283333333331</v>
      </c>
      <c r="J79" s="37">
        <v>4313.9166666666642</v>
      </c>
      <c r="K79" s="28">
        <v>4260.6499999999996</v>
      </c>
      <c r="L79" s="28">
        <v>4190.8500000000004</v>
      </c>
      <c r="M79" s="28">
        <v>3.7148400000000001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2706.65</v>
      </c>
      <c r="D80" s="37">
        <v>2717.6833333333329</v>
      </c>
      <c r="E80" s="37">
        <v>2686.8666666666659</v>
      </c>
      <c r="F80" s="37">
        <v>2667.083333333333</v>
      </c>
      <c r="G80" s="37">
        <v>2636.266666666666</v>
      </c>
      <c r="H80" s="37">
        <v>2737.4666666666658</v>
      </c>
      <c r="I80" s="37">
        <v>2768.2833333333324</v>
      </c>
      <c r="J80" s="37">
        <v>2788.0666666666657</v>
      </c>
      <c r="K80" s="28">
        <v>2748.5</v>
      </c>
      <c r="L80" s="28">
        <v>2697.9</v>
      </c>
      <c r="M80" s="28">
        <v>4.79284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480.25</v>
      </c>
      <c r="D81" s="37">
        <v>484.2833333333333</v>
      </c>
      <c r="E81" s="37">
        <v>470.56666666666661</v>
      </c>
      <c r="F81" s="37">
        <v>460.88333333333333</v>
      </c>
      <c r="G81" s="37">
        <v>447.16666666666663</v>
      </c>
      <c r="H81" s="37">
        <v>493.96666666666658</v>
      </c>
      <c r="I81" s="37">
        <v>507.68333333333328</v>
      </c>
      <c r="J81" s="37">
        <v>517.36666666666656</v>
      </c>
      <c r="K81" s="28">
        <v>498</v>
      </c>
      <c r="L81" s="28">
        <v>474.6</v>
      </c>
      <c r="M81" s="28">
        <v>1.5667800000000001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1359.85</v>
      </c>
      <c r="D82" s="37">
        <v>1368.2333333333333</v>
      </c>
      <c r="E82" s="37">
        <v>1341.6666666666667</v>
      </c>
      <c r="F82" s="37">
        <v>1323.4833333333333</v>
      </c>
      <c r="G82" s="37">
        <v>1296.9166666666667</v>
      </c>
      <c r="H82" s="37">
        <v>1386.4166666666667</v>
      </c>
      <c r="I82" s="37">
        <v>1412.9833333333333</v>
      </c>
      <c r="J82" s="37">
        <v>1431.1666666666667</v>
      </c>
      <c r="K82" s="28">
        <v>1394.8</v>
      </c>
      <c r="L82" s="28">
        <v>1350.05</v>
      </c>
      <c r="M82" s="28">
        <v>0.31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1858.2</v>
      </c>
      <c r="D83" s="37">
        <v>1859.6666666666667</v>
      </c>
      <c r="E83" s="37">
        <v>1853.5833333333335</v>
      </c>
      <c r="F83" s="37">
        <v>1848.9666666666667</v>
      </c>
      <c r="G83" s="37">
        <v>1842.8833333333334</v>
      </c>
      <c r="H83" s="37">
        <v>1864.2833333333335</v>
      </c>
      <c r="I83" s="37">
        <v>1870.366666666667</v>
      </c>
      <c r="J83" s="37">
        <v>1874.9833333333336</v>
      </c>
      <c r="K83" s="28">
        <v>1865.75</v>
      </c>
      <c r="L83" s="28">
        <v>1855.05</v>
      </c>
      <c r="M83" s="28">
        <v>8.6590199999999999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152.94999999999999</v>
      </c>
      <c r="D84" s="37">
        <v>153.16666666666666</v>
      </c>
      <c r="E84" s="37">
        <v>152.23333333333332</v>
      </c>
      <c r="F84" s="37">
        <v>151.51666666666665</v>
      </c>
      <c r="G84" s="37">
        <v>150.58333333333331</v>
      </c>
      <c r="H84" s="37">
        <v>153.88333333333333</v>
      </c>
      <c r="I84" s="37">
        <v>154.81666666666666</v>
      </c>
      <c r="J84" s="37">
        <v>155.53333333333333</v>
      </c>
      <c r="K84" s="28">
        <v>154.1</v>
      </c>
      <c r="L84" s="28">
        <v>152.44999999999999</v>
      </c>
      <c r="M84" s="28">
        <v>18.7562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100.3</v>
      </c>
      <c r="D85" s="37">
        <v>100.61666666666666</v>
      </c>
      <c r="E85" s="37">
        <v>99.133333333333326</v>
      </c>
      <c r="F85" s="37">
        <v>97.966666666666669</v>
      </c>
      <c r="G85" s="37">
        <v>96.483333333333334</v>
      </c>
      <c r="H85" s="37">
        <v>101.78333333333332</v>
      </c>
      <c r="I85" s="37">
        <v>103.26666666666664</v>
      </c>
      <c r="J85" s="37">
        <v>104.43333333333331</v>
      </c>
      <c r="K85" s="28">
        <v>102.1</v>
      </c>
      <c r="L85" s="28">
        <v>99.45</v>
      </c>
      <c r="M85" s="28">
        <v>214.82750999999999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245.4</v>
      </c>
      <c r="D86" s="37">
        <v>246.9</v>
      </c>
      <c r="E86" s="37">
        <v>241.8</v>
      </c>
      <c r="F86" s="37">
        <v>238.20000000000002</v>
      </c>
      <c r="G86" s="37">
        <v>233.10000000000002</v>
      </c>
      <c r="H86" s="37">
        <v>250.5</v>
      </c>
      <c r="I86" s="37">
        <v>255.59999999999997</v>
      </c>
      <c r="J86" s="37">
        <v>259.2</v>
      </c>
      <c r="K86" s="28">
        <v>252</v>
      </c>
      <c r="L86" s="28">
        <v>243.3</v>
      </c>
      <c r="M86" s="28">
        <v>11.12022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138.25</v>
      </c>
      <c r="D87" s="37">
        <v>137.71666666666667</v>
      </c>
      <c r="E87" s="37">
        <v>135.53333333333333</v>
      </c>
      <c r="F87" s="37">
        <v>132.81666666666666</v>
      </c>
      <c r="G87" s="37">
        <v>130.63333333333333</v>
      </c>
      <c r="H87" s="37">
        <v>140.43333333333334</v>
      </c>
      <c r="I87" s="37">
        <v>142.61666666666667</v>
      </c>
      <c r="J87" s="37">
        <v>145.33333333333334</v>
      </c>
      <c r="K87" s="28">
        <v>139.9</v>
      </c>
      <c r="L87" s="28">
        <v>135</v>
      </c>
      <c r="M87" s="28">
        <v>112.99804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38.65</v>
      </c>
      <c r="D88" s="37">
        <v>38.783333333333331</v>
      </c>
      <c r="E88" s="37">
        <v>38.11666666666666</v>
      </c>
      <c r="F88" s="37">
        <v>37.583333333333329</v>
      </c>
      <c r="G88" s="37">
        <v>36.916666666666657</v>
      </c>
      <c r="H88" s="37">
        <v>39.316666666666663</v>
      </c>
      <c r="I88" s="37">
        <v>39.983333333333334</v>
      </c>
      <c r="J88" s="37">
        <v>40.516666666666666</v>
      </c>
      <c r="K88" s="28">
        <v>39.450000000000003</v>
      </c>
      <c r="L88" s="28">
        <v>38.25</v>
      </c>
      <c r="M88" s="28">
        <v>93.931290000000004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3356.1</v>
      </c>
      <c r="D89" s="37">
        <v>3342.1666666666665</v>
      </c>
      <c r="E89" s="37">
        <v>3284.333333333333</v>
      </c>
      <c r="F89" s="37">
        <v>3212.5666666666666</v>
      </c>
      <c r="G89" s="37">
        <v>3154.7333333333331</v>
      </c>
      <c r="H89" s="37">
        <v>3413.9333333333329</v>
      </c>
      <c r="I89" s="37">
        <v>3471.766666666666</v>
      </c>
      <c r="J89" s="37">
        <v>3543.5333333333328</v>
      </c>
      <c r="K89" s="28">
        <v>3400</v>
      </c>
      <c r="L89" s="28">
        <v>3270.4</v>
      </c>
      <c r="M89" s="28">
        <v>1.90246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452.5</v>
      </c>
      <c r="D90" s="37">
        <v>450.56666666666666</v>
      </c>
      <c r="E90" s="37">
        <v>445.18333333333334</v>
      </c>
      <c r="F90" s="37">
        <v>437.86666666666667</v>
      </c>
      <c r="G90" s="37">
        <v>432.48333333333335</v>
      </c>
      <c r="H90" s="37">
        <v>457.88333333333333</v>
      </c>
      <c r="I90" s="37">
        <v>463.26666666666665</v>
      </c>
      <c r="J90" s="37">
        <v>470.58333333333331</v>
      </c>
      <c r="K90" s="28">
        <v>455.95</v>
      </c>
      <c r="L90" s="28">
        <v>443.25</v>
      </c>
      <c r="M90" s="28">
        <v>8.0253999999999994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803.45</v>
      </c>
      <c r="D91" s="37">
        <v>796.66666666666663</v>
      </c>
      <c r="E91" s="37">
        <v>787.33333333333326</v>
      </c>
      <c r="F91" s="37">
        <v>771.21666666666658</v>
      </c>
      <c r="G91" s="37">
        <v>761.88333333333321</v>
      </c>
      <c r="H91" s="37">
        <v>812.7833333333333</v>
      </c>
      <c r="I91" s="37">
        <v>822.11666666666656</v>
      </c>
      <c r="J91" s="37">
        <v>838.23333333333335</v>
      </c>
      <c r="K91" s="28">
        <v>806</v>
      </c>
      <c r="L91" s="28">
        <v>780.55</v>
      </c>
      <c r="M91" s="28">
        <v>8.8266600000000004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501.2</v>
      </c>
      <c r="D92" s="37">
        <v>505.36666666666662</v>
      </c>
      <c r="E92" s="37">
        <v>495.83333333333326</v>
      </c>
      <c r="F92" s="37">
        <v>490.46666666666664</v>
      </c>
      <c r="G92" s="37">
        <v>480.93333333333328</v>
      </c>
      <c r="H92" s="37">
        <v>510.73333333333323</v>
      </c>
      <c r="I92" s="37">
        <v>520.26666666666665</v>
      </c>
      <c r="J92" s="37">
        <v>525.63333333333321</v>
      </c>
      <c r="K92" s="28">
        <v>514.9</v>
      </c>
      <c r="L92" s="28">
        <v>500</v>
      </c>
      <c r="M92" s="28">
        <v>0.58145999999999998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1596.85</v>
      </c>
      <c r="D93" s="37">
        <v>1590.95</v>
      </c>
      <c r="E93" s="37">
        <v>1572.9</v>
      </c>
      <c r="F93" s="37">
        <v>1548.95</v>
      </c>
      <c r="G93" s="37">
        <v>1530.9</v>
      </c>
      <c r="H93" s="37">
        <v>1614.9</v>
      </c>
      <c r="I93" s="37">
        <v>1632.9499999999998</v>
      </c>
      <c r="J93" s="37">
        <v>1656.9</v>
      </c>
      <c r="K93" s="28">
        <v>1609</v>
      </c>
      <c r="L93" s="28">
        <v>1567</v>
      </c>
      <c r="M93" s="28">
        <v>9.4935399999999994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1669.8</v>
      </c>
      <c r="D94" s="37">
        <v>1678.9833333333336</v>
      </c>
      <c r="E94" s="37">
        <v>1653.9666666666672</v>
      </c>
      <c r="F94" s="37">
        <v>1638.1333333333337</v>
      </c>
      <c r="G94" s="37">
        <v>1613.1166666666672</v>
      </c>
      <c r="H94" s="37">
        <v>1694.8166666666671</v>
      </c>
      <c r="I94" s="37">
        <v>1719.8333333333335</v>
      </c>
      <c r="J94" s="37">
        <v>1735.666666666667</v>
      </c>
      <c r="K94" s="28">
        <v>1704</v>
      </c>
      <c r="L94" s="28">
        <v>1663.15</v>
      </c>
      <c r="M94" s="28">
        <v>6.7309599999999996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620.85</v>
      </c>
      <c r="D95" s="37">
        <v>631.0333333333333</v>
      </c>
      <c r="E95" s="37">
        <v>607.81666666666661</v>
      </c>
      <c r="F95" s="37">
        <v>594.7833333333333</v>
      </c>
      <c r="G95" s="37">
        <v>571.56666666666661</v>
      </c>
      <c r="H95" s="37">
        <v>644.06666666666661</v>
      </c>
      <c r="I95" s="37">
        <v>667.2833333333333</v>
      </c>
      <c r="J95" s="37">
        <v>680.31666666666661</v>
      </c>
      <c r="K95" s="28">
        <v>654.25</v>
      </c>
      <c r="L95" s="28">
        <v>618</v>
      </c>
      <c r="M95" s="28">
        <v>9.97926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290.64999999999998</v>
      </c>
      <c r="D96" s="37">
        <v>289.68333333333334</v>
      </c>
      <c r="E96" s="37">
        <v>282.61666666666667</v>
      </c>
      <c r="F96" s="37">
        <v>274.58333333333331</v>
      </c>
      <c r="G96" s="37">
        <v>267.51666666666665</v>
      </c>
      <c r="H96" s="37">
        <v>297.7166666666667</v>
      </c>
      <c r="I96" s="37">
        <v>304.78333333333342</v>
      </c>
      <c r="J96" s="37">
        <v>312.81666666666672</v>
      </c>
      <c r="K96" s="28">
        <v>296.75</v>
      </c>
      <c r="L96" s="28">
        <v>281.64999999999998</v>
      </c>
      <c r="M96" s="28">
        <v>30.429490000000001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1153</v>
      </c>
      <c r="D97" s="37">
        <v>1153.3500000000001</v>
      </c>
      <c r="E97" s="37">
        <v>1147.7000000000003</v>
      </c>
      <c r="F97" s="37">
        <v>1142.4000000000001</v>
      </c>
      <c r="G97" s="37">
        <v>1136.7500000000002</v>
      </c>
      <c r="H97" s="37">
        <v>1158.6500000000003</v>
      </c>
      <c r="I97" s="37">
        <v>1164.3000000000004</v>
      </c>
      <c r="J97" s="37">
        <v>1169.6000000000004</v>
      </c>
      <c r="K97" s="28">
        <v>1159</v>
      </c>
      <c r="L97" s="28">
        <v>1148.05</v>
      </c>
      <c r="M97" s="28">
        <v>19.37649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2182.9499999999998</v>
      </c>
      <c r="D98" s="37">
        <v>2186.8666666666668</v>
      </c>
      <c r="E98" s="37">
        <v>2167.7333333333336</v>
      </c>
      <c r="F98" s="37">
        <v>2152.5166666666669</v>
      </c>
      <c r="G98" s="37">
        <v>2133.3833333333337</v>
      </c>
      <c r="H98" s="37">
        <v>2202.0833333333335</v>
      </c>
      <c r="I98" s="37">
        <v>2221.2166666666667</v>
      </c>
      <c r="J98" s="37">
        <v>2236.4333333333334</v>
      </c>
      <c r="K98" s="28">
        <v>2206</v>
      </c>
      <c r="L98" s="28">
        <v>2171.65</v>
      </c>
      <c r="M98" s="28">
        <v>1.9601299999999999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1500.9</v>
      </c>
      <c r="D99" s="37">
        <v>1507.4166666666667</v>
      </c>
      <c r="E99" s="37">
        <v>1489.1333333333334</v>
      </c>
      <c r="F99" s="37">
        <v>1477.3666666666668</v>
      </c>
      <c r="G99" s="37">
        <v>1459.0833333333335</v>
      </c>
      <c r="H99" s="37">
        <v>1519.1833333333334</v>
      </c>
      <c r="I99" s="37">
        <v>1537.4666666666667</v>
      </c>
      <c r="J99" s="37">
        <v>1549.2333333333333</v>
      </c>
      <c r="K99" s="28">
        <v>1525.7</v>
      </c>
      <c r="L99" s="28">
        <v>1495.65</v>
      </c>
      <c r="M99" s="28">
        <v>45.14781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569.04999999999995</v>
      </c>
      <c r="D100" s="37">
        <v>570.85</v>
      </c>
      <c r="E100" s="37">
        <v>563.70000000000005</v>
      </c>
      <c r="F100" s="37">
        <v>558.35</v>
      </c>
      <c r="G100" s="37">
        <v>551.20000000000005</v>
      </c>
      <c r="H100" s="37">
        <v>576.20000000000005</v>
      </c>
      <c r="I100" s="37">
        <v>583.34999999999991</v>
      </c>
      <c r="J100" s="37">
        <v>588.70000000000005</v>
      </c>
      <c r="K100" s="28">
        <v>578</v>
      </c>
      <c r="L100" s="28">
        <v>565.5</v>
      </c>
      <c r="M100" s="28">
        <v>19.293810000000001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1201.25</v>
      </c>
      <c r="D101" s="37">
        <v>1205.6833333333332</v>
      </c>
      <c r="E101" s="37">
        <v>1193.9166666666663</v>
      </c>
      <c r="F101" s="37">
        <v>1186.583333333333</v>
      </c>
      <c r="G101" s="37">
        <v>1174.8166666666662</v>
      </c>
      <c r="H101" s="37">
        <v>1213.0166666666664</v>
      </c>
      <c r="I101" s="37">
        <v>1224.7833333333333</v>
      </c>
      <c r="J101" s="37">
        <v>1232.1166666666666</v>
      </c>
      <c r="K101" s="28">
        <v>1217.45</v>
      </c>
      <c r="L101" s="28">
        <v>1198.3499999999999</v>
      </c>
      <c r="M101" s="28">
        <v>6.2728999999999999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2670.65</v>
      </c>
      <c r="D102" s="37">
        <v>2699.3666666666668</v>
      </c>
      <c r="E102" s="37">
        <v>2636.2833333333338</v>
      </c>
      <c r="F102" s="37">
        <v>2601.916666666667</v>
      </c>
      <c r="G102" s="37">
        <v>2538.8333333333339</v>
      </c>
      <c r="H102" s="37">
        <v>2733.7333333333336</v>
      </c>
      <c r="I102" s="37">
        <v>2796.8166666666666</v>
      </c>
      <c r="J102" s="37">
        <v>2831.1833333333334</v>
      </c>
      <c r="K102" s="28">
        <v>2762.45</v>
      </c>
      <c r="L102" s="28">
        <v>2665</v>
      </c>
      <c r="M102" s="28">
        <v>6.3122699999999998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518.70000000000005</v>
      </c>
      <c r="D103" s="37">
        <v>519.19999999999993</v>
      </c>
      <c r="E103" s="37">
        <v>515.14999999999986</v>
      </c>
      <c r="F103" s="37">
        <v>511.59999999999991</v>
      </c>
      <c r="G103" s="37">
        <v>507.54999999999984</v>
      </c>
      <c r="H103" s="37">
        <v>522.74999999999989</v>
      </c>
      <c r="I103" s="37">
        <v>526.79999999999984</v>
      </c>
      <c r="J103" s="37">
        <v>530.34999999999991</v>
      </c>
      <c r="K103" s="28">
        <v>523.25</v>
      </c>
      <c r="L103" s="28">
        <v>515.65</v>
      </c>
      <c r="M103" s="28">
        <v>89.289339999999996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1310.1500000000001</v>
      </c>
      <c r="D104" s="37">
        <v>1305.05</v>
      </c>
      <c r="E104" s="37">
        <v>1286.0999999999999</v>
      </c>
      <c r="F104" s="37">
        <v>1262.05</v>
      </c>
      <c r="G104" s="37">
        <v>1243.0999999999999</v>
      </c>
      <c r="H104" s="37">
        <v>1329.1</v>
      </c>
      <c r="I104" s="37">
        <v>1348.0500000000002</v>
      </c>
      <c r="J104" s="37">
        <v>1372.1</v>
      </c>
      <c r="K104" s="28">
        <v>1324</v>
      </c>
      <c r="L104" s="28">
        <v>1281</v>
      </c>
      <c r="M104" s="28">
        <v>5.8403099999999997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116</v>
      </c>
      <c r="D105" s="37">
        <v>117.08333333333333</v>
      </c>
      <c r="E105" s="37">
        <v>114.46666666666665</v>
      </c>
      <c r="F105" s="37">
        <v>112.93333333333332</v>
      </c>
      <c r="G105" s="37">
        <v>110.31666666666665</v>
      </c>
      <c r="H105" s="37">
        <v>118.61666666666666</v>
      </c>
      <c r="I105" s="37">
        <v>121.23333333333333</v>
      </c>
      <c r="J105" s="37">
        <v>122.76666666666667</v>
      </c>
      <c r="K105" s="28">
        <v>119.7</v>
      </c>
      <c r="L105" s="28">
        <v>115.55</v>
      </c>
      <c r="M105" s="28">
        <v>63.929569999999998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289.60000000000002</v>
      </c>
      <c r="D106" s="37">
        <v>290.84999999999997</v>
      </c>
      <c r="E106" s="37">
        <v>286.74999999999994</v>
      </c>
      <c r="F106" s="37">
        <v>283.89999999999998</v>
      </c>
      <c r="G106" s="37">
        <v>279.79999999999995</v>
      </c>
      <c r="H106" s="37">
        <v>293.69999999999993</v>
      </c>
      <c r="I106" s="37">
        <v>297.79999999999995</v>
      </c>
      <c r="J106" s="37">
        <v>300.64999999999992</v>
      </c>
      <c r="K106" s="28">
        <v>294.95</v>
      </c>
      <c r="L106" s="28">
        <v>288</v>
      </c>
      <c r="M106" s="28">
        <v>21.10155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2260.4</v>
      </c>
      <c r="D107" s="37">
        <v>2262.2000000000003</v>
      </c>
      <c r="E107" s="37">
        <v>2250.4500000000007</v>
      </c>
      <c r="F107" s="37">
        <v>2240.5000000000005</v>
      </c>
      <c r="G107" s="37">
        <v>2228.7500000000009</v>
      </c>
      <c r="H107" s="37">
        <v>2272.1500000000005</v>
      </c>
      <c r="I107" s="37">
        <v>2283.8999999999996</v>
      </c>
      <c r="J107" s="37">
        <v>2293.8500000000004</v>
      </c>
      <c r="K107" s="28">
        <v>2273.9499999999998</v>
      </c>
      <c r="L107" s="28">
        <v>2252.25</v>
      </c>
      <c r="M107" s="28">
        <v>13.244109999999999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312.95</v>
      </c>
      <c r="D108" s="37">
        <v>319.90000000000003</v>
      </c>
      <c r="E108" s="37">
        <v>305.05000000000007</v>
      </c>
      <c r="F108" s="37">
        <v>297.15000000000003</v>
      </c>
      <c r="G108" s="37">
        <v>282.30000000000007</v>
      </c>
      <c r="H108" s="37">
        <v>327.80000000000007</v>
      </c>
      <c r="I108" s="37">
        <v>342.65000000000009</v>
      </c>
      <c r="J108" s="37">
        <v>350.55000000000007</v>
      </c>
      <c r="K108" s="28">
        <v>334.75</v>
      </c>
      <c r="L108" s="28">
        <v>312</v>
      </c>
      <c r="M108" s="28">
        <v>3.8235600000000001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2437.0500000000002</v>
      </c>
      <c r="D109" s="37">
        <v>2448.2666666666669</v>
      </c>
      <c r="E109" s="37">
        <v>2417.0833333333339</v>
      </c>
      <c r="F109" s="37">
        <v>2397.1166666666672</v>
      </c>
      <c r="G109" s="37">
        <v>2365.9333333333343</v>
      </c>
      <c r="H109" s="37">
        <v>2468.2333333333336</v>
      </c>
      <c r="I109" s="37">
        <v>2499.416666666667</v>
      </c>
      <c r="J109" s="37">
        <v>2519.3833333333332</v>
      </c>
      <c r="K109" s="28">
        <v>2479.4499999999998</v>
      </c>
      <c r="L109" s="28">
        <v>2428.3000000000002</v>
      </c>
      <c r="M109" s="28">
        <v>30.443059999999999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744.6</v>
      </c>
      <c r="D110" s="37">
        <v>747.9</v>
      </c>
      <c r="E110" s="37">
        <v>739.4</v>
      </c>
      <c r="F110" s="37">
        <v>734.2</v>
      </c>
      <c r="G110" s="37">
        <v>725.7</v>
      </c>
      <c r="H110" s="37">
        <v>753.09999999999991</v>
      </c>
      <c r="I110" s="37">
        <v>761.59999999999991</v>
      </c>
      <c r="J110" s="37">
        <v>766.79999999999984</v>
      </c>
      <c r="K110" s="28">
        <v>756.4</v>
      </c>
      <c r="L110" s="28">
        <v>742.7</v>
      </c>
      <c r="M110" s="28">
        <v>116.24281999999999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1279.9000000000001</v>
      </c>
      <c r="D111" s="37">
        <v>1278.0166666666667</v>
      </c>
      <c r="E111" s="37">
        <v>1268.0333333333333</v>
      </c>
      <c r="F111" s="37">
        <v>1256.1666666666667</v>
      </c>
      <c r="G111" s="37">
        <v>1246.1833333333334</v>
      </c>
      <c r="H111" s="37">
        <v>1289.8833333333332</v>
      </c>
      <c r="I111" s="37">
        <v>1299.8666666666663</v>
      </c>
      <c r="J111" s="37">
        <v>1311.7333333333331</v>
      </c>
      <c r="K111" s="28">
        <v>1288</v>
      </c>
      <c r="L111" s="28">
        <v>1266.1500000000001</v>
      </c>
      <c r="M111" s="28">
        <v>5.4949300000000001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500.75</v>
      </c>
      <c r="D112" s="37">
        <v>502.26666666666665</v>
      </c>
      <c r="E112" s="37">
        <v>495.63333333333333</v>
      </c>
      <c r="F112" s="37">
        <v>490.51666666666665</v>
      </c>
      <c r="G112" s="37">
        <v>483.88333333333333</v>
      </c>
      <c r="H112" s="37">
        <v>507.38333333333333</v>
      </c>
      <c r="I112" s="37">
        <v>514.01666666666665</v>
      </c>
      <c r="J112" s="37">
        <v>519.13333333333333</v>
      </c>
      <c r="K112" s="28">
        <v>508.9</v>
      </c>
      <c r="L112" s="28">
        <v>497.15</v>
      </c>
      <c r="M112" s="28">
        <v>22.50197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650.85</v>
      </c>
      <c r="D113" s="37">
        <v>650.18333333333339</v>
      </c>
      <c r="E113" s="37">
        <v>640.51666666666677</v>
      </c>
      <c r="F113" s="37">
        <v>630.18333333333339</v>
      </c>
      <c r="G113" s="37">
        <v>620.51666666666677</v>
      </c>
      <c r="H113" s="37">
        <v>660.51666666666677</v>
      </c>
      <c r="I113" s="37">
        <v>670.18333333333328</v>
      </c>
      <c r="J113" s="37">
        <v>680.51666666666677</v>
      </c>
      <c r="K113" s="28">
        <v>659.85</v>
      </c>
      <c r="L113" s="28">
        <v>639.85</v>
      </c>
      <c r="M113" s="28">
        <v>3.4455800000000001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43.3</v>
      </c>
      <c r="D114" s="37">
        <v>43.483333333333327</v>
      </c>
      <c r="E114" s="37">
        <v>42.866666666666653</v>
      </c>
      <c r="F114" s="37">
        <v>42.433333333333323</v>
      </c>
      <c r="G114" s="37">
        <v>41.816666666666649</v>
      </c>
      <c r="H114" s="37">
        <v>43.916666666666657</v>
      </c>
      <c r="I114" s="37">
        <v>44.533333333333331</v>
      </c>
      <c r="J114" s="37">
        <v>44.966666666666661</v>
      </c>
      <c r="K114" s="28">
        <v>44.1</v>
      </c>
      <c r="L114" s="28">
        <v>43.05</v>
      </c>
      <c r="M114" s="28">
        <v>148.95156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215.95</v>
      </c>
      <c r="D115" s="37">
        <v>216.16666666666666</v>
      </c>
      <c r="E115" s="37">
        <v>214.83333333333331</v>
      </c>
      <c r="F115" s="37">
        <v>213.71666666666667</v>
      </c>
      <c r="G115" s="37">
        <v>212.38333333333333</v>
      </c>
      <c r="H115" s="37">
        <v>217.2833333333333</v>
      </c>
      <c r="I115" s="37">
        <v>218.61666666666662</v>
      </c>
      <c r="J115" s="37">
        <v>219.73333333333329</v>
      </c>
      <c r="K115" s="28">
        <v>217.5</v>
      </c>
      <c r="L115" s="28">
        <v>215.05</v>
      </c>
      <c r="M115" s="28">
        <v>110.14283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4822.1000000000004</v>
      </c>
      <c r="D116" s="37">
        <v>4863.7166666666672</v>
      </c>
      <c r="E116" s="37">
        <v>4749.4333333333343</v>
      </c>
      <c r="F116" s="37">
        <v>4676.7666666666673</v>
      </c>
      <c r="G116" s="37">
        <v>4562.4833333333345</v>
      </c>
      <c r="H116" s="37">
        <v>4936.3833333333341</v>
      </c>
      <c r="I116" s="37">
        <v>5050.666666666667</v>
      </c>
      <c r="J116" s="37">
        <v>5123.3333333333339</v>
      </c>
      <c r="K116" s="28">
        <v>4978</v>
      </c>
      <c r="L116" s="28">
        <v>4791.05</v>
      </c>
      <c r="M116" s="28">
        <v>1.54752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149.55000000000001</v>
      </c>
      <c r="D117" s="37">
        <v>149.23333333333332</v>
      </c>
      <c r="E117" s="37">
        <v>146.51666666666665</v>
      </c>
      <c r="F117" s="37">
        <v>143.48333333333332</v>
      </c>
      <c r="G117" s="37">
        <v>140.76666666666665</v>
      </c>
      <c r="H117" s="37">
        <v>152.26666666666665</v>
      </c>
      <c r="I117" s="37">
        <v>154.98333333333329</v>
      </c>
      <c r="J117" s="37">
        <v>158.01666666666665</v>
      </c>
      <c r="K117" s="28">
        <v>151.94999999999999</v>
      </c>
      <c r="L117" s="28">
        <v>146.19999999999999</v>
      </c>
      <c r="M117" s="28">
        <v>23.571470000000001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204.8</v>
      </c>
      <c r="D118" s="37">
        <v>206.06666666666669</v>
      </c>
      <c r="E118" s="37">
        <v>201.63333333333338</v>
      </c>
      <c r="F118" s="37">
        <v>198.4666666666667</v>
      </c>
      <c r="G118" s="37">
        <v>194.03333333333339</v>
      </c>
      <c r="H118" s="37">
        <v>209.23333333333338</v>
      </c>
      <c r="I118" s="37">
        <v>213.66666666666671</v>
      </c>
      <c r="J118" s="37">
        <v>216.83333333333337</v>
      </c>
      <c r="K118" s="28">
        <v>210.5</v>
      </c>
      <c r="L118" s="28">
        <v>202.9</v>
      </c>
      <c r="M118" s="28">
        <v>67.412499999999994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117.15</v>
      </c>
      <c r="D119" s="37">
        <v>117.31666666666666</v>
      </c>
      <c r="E119" s="37">
        <v>116.33333333333333</v>
      </c>
      <c r="F119" s="37">
        <v>115.51666666666667</v>
      </c>
      <c r="G119" s="37">
        <v>114.53333333333333</v>
      </c>
      <c r="H119" s="37">
        <v>118.13333333333333</v>
      </c>
      <c r="I119" s="37">
        <v>119.11666666666667</v>
      </c>
      <c r="J119" s="37">
        <v>119.93333333333332</v>
      </c>
      <c r="K119" s="28">
        <v>118.3</v>
      </c>
      <c r="L119" s="28">
        <v>116.5</v>
      </c>
      <c r="M119" s="28">
        <v>56.834769999999999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814.35</v>
      </c>
      <c r="D120" s="37">
        <v>809.44999999999993</v>
      </c>
      <c r="E120" s="37">
        <v>799.89999999999986</v>
      </c>
      <c r="F120" s="37">
        <v>785.44999999999993</v>
      </c>
      <c r="G120" s="37">
        <v>775.89999999999986</v>
      </c>
      <c r="H120" s="37">
        <v>823.89999999999986</v>
      </c>
      <c r="I120" s="37">
        <v>833.44999999999982</v>
      </c>
      <c r="J120" s="37">
        <v>847.89999999999986</v>
      </c>
      <c r="K120" s="28">
        <v>819</v>
      </c>
      <c r="L120" s="28">
        <v>795</v>
      </c>
      <c r="M120" s="28">
        <v>47.72916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22</v>
      </c>
      <c r="D121" s="37">
        <v>21.95</v>
      </c>
      <c r="E121" s="37">
        <v>21.799999999999997</v>
      </c>
      <c r="F121" s="37">
        <v>21.599999999999998</v>
      </c>
      <c r="G121" s="37">
        <v>21.449999999999996</v>
      </c>
      <c r="H121" s="37">
        <v>22.15</v>
      </c>
      <c r="I121" s="37">
        <v>22.299999999999997</v>
      </c>
      <c r="J121" s="37">
        <v>22.5</v>
      </c>
      <c r="K121" s="28">
        <v>22.1</v>
      </c>
      <c r="L121" s="28">
        <v>21.75</v>
      </c>
      <c r="M121" s="28">
        <v>136.57093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361.1</v>
      </c>
      <c r="D122" s="37">
        <v>362.88333333333338</v>
      </c>
      <c r="E122" s="37">
        <v>358.46666666666675</v>
      </c>
      <c r="F122" s="37">
        <v>355.83333333333337</v>
      </c>
      <c r="G122" s="37">
        <v>351.41666666666674</v>
      </c>
      <c r="H122" s="37">
        <v>365.51666666666677</v>
      </c>
      <c r="I122" s="37">
        <v>369.93333333333339</v>
      </c>
      <c r="J122" s="37">
        <v>372.56666666666678</v>
      </c>
      <c r="K122" s="28">
        <v>367.3</v>
      </c>
      <c r="L122" s="28">
        <v>360.25</v>
      </c>
      <c r="M122" s="28">
        <v>23.423570000000002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251.65</v>
      </c>
      <c r="D123" s="37">
        <v>251.20000000000002</v>
      </c>
      <c r="E123" s="37">
        <v>247.95000000000005</v>
      </c>
      <c r="F123" s="37">
        <v>244.25000000000003</v>
      </c>
      <c r="G123" s="37">
        <v>241.00000000000006</v>
      </c>
      <c r="H123" s="37">
        <v>254.90000000000003</v>
      </c>
      <c r="I123" s="37">
        <v>258.14999999999998</v>
      </c>
      <c r="J123" s="37">
        <v>261.85000000000002</v>
      </c>
      <c r="K123" s="28">
        <v>254.45</v>
      </c>
      <c r="L123" s="28">
        <v>247.5</v>
      </c>
      <c r="M123" s="28">
        <v>23.748439999999999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950.7</v>
      </c>
      <c r="D124" s="37">
        <v>951.55000000000007</v>
      </c>
      <c r="E124" s="37">
        <v>942.30000000000018</v>
      </c>
      <c r="F124" s="37">
        <v>933.90000000000009</v>
      </c>
      <c r="G124" s="37">
        <v>924.6500000000002</v>
      </c>
      <c r="H124" s="37">
        <v>959.95000000000016</v>
      </c>
      <c r="I124" s="37">
        <v>969.19999999999993</v>
      </c>
      <c r="J124" s="37">
        <v>977.60000000000014</v>
      </c>
      <c r="K124" s="28">
        <v>960.8</v>
      </c>
      <c r="L124" s="28">
        <v>943.15</v>
      </c>
      <c r="M124" s="28">
        <v>35.070030000000003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4411.8</v>
      </c>
      <c r="D125" s="37">
        <v>4444.5999999999995</v>
      </c>
      <c r="E125" s="37">
        <v>4362.1999999999989</v>
      </c>
      <c r="F125" s="37">
        <v>4312.5999999999995</v>
      </c>
      <c r="G125" s="37">
        <v>4230.1999999999989</v>
      </c>
      <c r="H125" s="37">
        <v>4494.1999999999989</v>
      </c>
      <c r="I125" s="37">
        <v>4576.5999999999985</v>
      </c>
      <c r="J125" s="37">
        <v>4626.1999999999989</v>
      </c>
      <c r="K125" s="28">
        <v>4527</v>
      </c>
      <c r="L125" s="28">
        <v>4395</v>
      </c>
      <c r="M125" s="28">
        <v>3.3208799999999998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1742.85</v>
      </c>
      <c r="D126" s="37">
        <v>1744.8333333333333</v>
      </c>
      <c r="E126" s="37">
        <v>1731.4166666666665</v>
      </c>
      <c r="F126" s="37">
        <v>1719.9833333333333</v>
      </c>
      <c r="G126" s="37">
        <v>1706.5666666666666</v>
      </c>
      <c r="H126" s="37">
        <v>1756.2666666666664</v>
      </c>
      <c r="I126" s="37">
        <v>1769.6833333333329</v>
      </c>
      <c r="J126" s="37">
        <v>1781.1166666666663</v>
      </c>
      <c r="K126" s="28">
        <v>1758.25</v>
      </c>
      <c r="L126" s="28">
        <v>1733.4</v>
      </c>
      <c r="M126" s="28">
        <v>54.788110000000003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2039.4</v>
      </c>
      <c r="D127" s="37">
        <v>2054.9499999999998</v>
      </c>
      <c r="E127" s="37">
        <v>2014.8999999999996</v>
      </c>
      <c r="F127" s="37">
        <v>1990.3999999999999</v>
      </c>
      <c r="G127" s="37">
        <v>1950.3499999999997</v>
      </c>
      <c r="H127" s="37">
        <v>2079.4499999999998</v>
      </c>
      <c r="I127" s="37">
        <v>2119.5</v>
      </c>
      <c r="J127" s="37">
        <v>2143.9999999999995</v>
      </c>
      <c r="K127" s="28">
        <v>2095</v>
      </c>
      <c r="L127" s="28">
        <v>2030.45</v>
      </c>
      <c r="M127" s="28">
        <v>7.2006100000000002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955.2</v>
      </c>
      <c r="D128" s="37">
        <v>961.2166666666667</v>
      </c>
      <c r="E128" s="37">
        <v>944.48333333333335</v>
      </c>
      <c r="F128" s="37">
        <v>933.76666666666665</v>
      </c>
      <c r="G128" s="37">
        <v>917.0333333333333</v>
      </c>
      <c r="H128" s="37">
        <v>971.93333333333339</v>
      </c>
      <c r="I128" s="37">
        <v>988.66666666666674</v>
      </c>
      <c r="J128" s="37">
        <v>999.38333333333344</v>
      </c>
      <c r="K128" s="28">
        <v>977.95</v>
      </c>
      <c r="L128" s="28">
        <v>950.5</v>
      </c>
      <c r="M128" s="28">
        <v>1.7724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337.1</v>
      </c>
      <c r="D129" s="37">
        <v>334.86666666666667</v>
      </c>
      <c r="E129" s="37">
        <v>329.23333333333335</v>
      </c>
      <c r="F129" s="37">
        <v>321.36666666666667</v>
      </c>
      <c r="G129" s="37">
        <v>315.73333333333335</v>
      </c>
      <c r="H129" s="37">
        <v>342.73333333333335</v>
      </c>
      <c r="I129" s="37">
        <v>348.36666666666667</v>
      </c>
      <c r="J129" s="37">
        <v>356.23333333333335</v>
      </c>
      <c r="K129" s="28">
        <v>340.5</v>
      </c>
      <c r="L129" s="28">
        <v>327</v>
      </c>
      <c r="M129" s="28">
        <v>7.4611700000000001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614.70000000000005</v>
      </c>
      <c r="D130" s="37">
        <v>618.5</v>
      </c>
      <c r="E130" s="37">
        <v>609.04999999999995</v>
      </c>
      <c r="F130" s="37">
        <v>603.4</v>
      </c>
      <c r="G130" s="37">
        <v>593.94999999999993</v>
      </c>
      <c r="H130" s="37">
        <v>624.15</v>
      </c>
      <c r="I130" s="37">
        <v>633.6</v>
      </c>
      <c r="J130" s="37">
        <v>639.25</v>
      </c>
      <c r="K130" s="28">
        <v>627.95000000000005</v>
      </c>
      <c r="L130" s="28">
        <v>612.85</v>
      </c>
      <c r="M130" s="28">
        <v>23.399270000000001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403</v>
      </c>
      <c r="D131" s="37">
        <v>405.2</v>
      </c>
      <c r="E131" s="37">
        <v>398.45</v>
      </c>
      <c r="F131" s="37">
        <v>393.9</v>
      </c>
      <c r="G131" s="37">
        <v>387.15</v>
      </c>
      <c r="H131" s="37">
        <v>409.75</v>
      </c>
      <c r="I131" s="37">
        <v>416.5</v>
      </c>
      <c r="J131" s="37">
        <v>421.05</v>
      </c>
      <c r="K131" s="28">
        <v>411.95</v>
      </c>
      <c r="L131" s="28">
        <v>400.65</v>
      </c>
      <c r="M131" s="28">
        <v>43.443449999999999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3029.2</v>
      </c>
      <c r="D132" s="37">
        <v>3038.9166666666665</v>
      </c>
      <c r="E132" s="37">
        <v>3000.2833333333328</v>
      </c>
      <c r="F132" s="37">
        <v>2971.3666666666663</v>
      </c>
      <c r="G132" s="37">
        <v>2932.7333333333327</v>
      </c>
      <c r="H132" s="37">
        <v>3067.833333333333</v>
      </c>
      <c r="I132" s="37">
        <v>3106.4666666666672</v>
      </c>
      <c r="J132" s="37">
        <v>3135.3833333333332</v>
      </c>
      <c r="K132" s="28">
        <v>3077.55</v>
      </c>
      <c r="L132" s="28">
        <v>3010</v>
      </c>
      <c r="M132" s="28">
        <v>7.0513899999999996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1886.1</v>
      </c>
      <c r="D133" s="37">
        <v>1883.95</v>
      </c>
      <c r="E133" s="37">
        <v>1855.0500000000002</v>
      </c>
      <c r="F133" s="37">
        <v>1824.0000000000002</v>
      </c>
      <c r="G133" s="37">
        <v>1795.1000000000004</v>
      </c>
      <c r="H133" s="37">
        <v>1915</v>
      </c>
      <c r="I133" s="37">
        <v>1943.9</v>
      </c>
      <c r="J133" s="37">
        <v>1974.9499999999998</v>
      </c>
      <c r="K133" s="28">
        <v>1912.85</v>
      </c>
      <c r="L133" s="28">
        <v>1852.9</v>
      </c>
      <c r="M133" s="28">
        <v>69.159210000000002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69.75</v>
      </c>
      <c r="D134" s="37">
        <v>70.133333333333326</v>
      </c>
      <c r="E134" s="37">
        <v>69.066666666666649</v>
      </c>
      <c r="F134" s="37">
        <v>68.383333333333326</v>
      </c>
      <c r="G134" s="37">
        <v>67.316666666666649</v>
      </c>
      <c r="H134" s="37">
        <v>70.816666666666649</v>
      </c>
      <c r="I134" s="37">
        <v>71.883333333333312</v>
      </c>
      <c r="J134" s="37">
        <v>72.566666666666649</v>
      </c>
      <c r="K134" s="28">
        <v>71.2</v>
      </c>
      <c r="L134" s="28">
        <v>69.45</v>
      </c>
      <c r="M134" s="28">
        <v>48.070959999999999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4455.3500000000004</v>
      </c>
      <c r="D135" s="37">
        <v>4446.166666666667</v>
      </c>
      <c r="E135" s="37">
        <v>4400.2333333333336</v>
      </c>
      <c r="F135" s="37">
        <v>4345.1166666666668</v>
      </c>
      <c r="G135" s="37">
        <v>4299.1833333333334</v>
      </c>
      <c r="H135" s="37">
        <v>4501.2833333333338</v>
      </c>
      <c r="I135" s="37">
        <v>4547.2166666666662</v>
      </c>
      <c r="J135" s="37">
        <v>4602.3333333333339</v>
      </c>
      <c r="K135" s="28">
        <v>4492.1000000000004</v>
      </c>
      <c r="L135" s="28">
        <v>4391.05</v>
      </c>
      <c r="M135" s="28">
        <v>1.84327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363.05</v>
      </c>
      <c r="D136" s="37">
        <v>365.8</v>
      </c>
      <c r="E136" s="37">
        <v>359.25</v>
      </c>
      <c r="F136" s="37">
        <v>355.45</v>
      </c>
      <c r="G136" s="37">
        <v>348.9</v>
      </c>
      <c r="H136" s="37">
        <v>369.6</v>
      </c>
      <c r="I136" s="37">
        <v>376.15000000000009</v>
      </c>
      <c r="J136" s="37">
        <v>379.95000000000005</v>
      </c>
      <c r="K136" s="28">
        <v>372.35</v>
      </c>
      <c r="L136" s="28">
        <v>362</v>
      </c>
      <c r="M136" s="28">
        <v>25.16545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5911.8</v>
      </c>
      <c r="D137" s="37">
        <v>5954.5333333333328</v>
      </c>
      <c r="E137" s="37">
        <v>5835.7666666666655</v>
      </c>
      <c r="F137" s="37">
        <v>5759.7333333333327</v>
      </c>
      <c r="G137" s="37">
        <v>5640.9666666666653</v>
      </c>
      <c r="H137" s="37">
        <v>6030.5666666666657</v>
      </c>
      <c r="I137" s="37">
        <v>6149.3333333333321</v>
      </c>
      <c r="J137" s="37">
        <v>6225.3666666666659</v>
      </c>
      <c r="K137" s="28">
        <v>6073.3</v>
      </c>
      <c r="L137" s="28">
        <v>5878.5</v>
      </c>
      <c r="M137" s="28">
        <v>2.4605800000000002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1820.3</v>
      </c>
      <c r="D138" s="37">
        <v>1829.4833333333336</v>
      </c>
      <c r="E138" s="37">
        <v>1806.9666666666672</v>
      </c>
      <c r="F138" s="37">
        <v>1793.6333333333337</v>
      </c>
      <c r="G138" s="37">
        <v>1771.1166666666672</v>
      </c>
      <c r="H138" s="37">
        <v>1842.8166666666671</v>
      </c>
      <c r="I138" s="37">
        <v>1865.3333333333335</v>
      </c>
      <c r="J138" s="37">
        <v>1878.666666666667</v>
      </c>
      <c r="K138" s="28">
        <v>1852</v>
      </c>
      <c r="L138" s="28">
        <v>1816.15</v>
      </c>
      <c r="M138" s="28">
        <v>15.83872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532</v>
      </c>
      <c r="D139" s="37">
        <v>532.25</v>
      </c>
      <c r="E139" s="37">
        <v>527.79999999999995</v>
      </c>
      <c r="F139" s="37">
        <v>523.59999999999991</v>
      </c>
      <c r="G139" s="37">
        <v>519.14999999999986</v>
      </c>
      <c r="H139" s="37">
        <v>536.45000000000005</v>
      </c>
      <c r="I139" s="37">
        <v>540.90000000000009</v>
      </c>
      <c r="J139" s="37">
        <v>545.10000000000014</v>
      </c>
      <c r="K139" s="28">
        <v>536.70000000000005</v>
      </c>
      <c r="L139" s="28">
        <v>528.04999999999995</v>
      </c>
      <c r="M139" s="28">
        <v>14.903729999999999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756</v>
      </c>
      <c r="D140" s="37">
        <v>757.44999999999993</v>
      </c>
      <c r="E140" s="37">
        <v>751.89999999999986</v>
      </c>
      <c r="F140" s="37">
        <v>747.8</v>
      </c>
      <c r="G140" s="37">
        <v>742.24999999999989</v>
      </c>
      <c r="H140" s="37">
        <v>761.54999999999984</v>
      </c>
      <c r="I140" s="37">
        <v>767.0999999999998</v>
      </c>
      <c r="J140" s="37">
        <v>771.19999999999982</v>
      </c>
      <c r="K140" s="28">
        <v>763</v>
      </c>
      <c r="L140" s="28">
        <v>753.35</v>
      </c>
      <c r="M140" s="28">
        <v>9.9584499999999991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65803.600000000006</v>
      </c>
      <c r="D141" s="37">
        <v>66101.516666666663</v>
      </c>
      <c r="E141" s="37">
        <v>65403.083333333328</v>
      </c>
      <c r="F141" s="37">
        <v>65002.566666666666</v>
      </c>
      <c r="G141" s="37">
        <v>64304.133333333331</v>
      </c>
      <c r="H141" s="37">
        <v>66502.033333333326</v>
      </c>
      <c r="I141" s="37">
        <v>67200.466666666674</v>
      </c>
      <c r="J141" s="37">
        <v>67600.983333333323</v>
      </c>
      <c r="K141" s="28">
        <v>66799.95</v>
      </c>
      <c r="L141" s="28">
        <v>65701</v>
      </c>
      <c r="M141" s="28">
        <v>0.11015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747.75</v>
      </c>
      <c r="D142" s="37">
        <v>749.93333333333339</v>
      </c>
      <c r="E142" s="37">
        <v>743.86666666666679</v>
      </c>
      <c r="F142" s="37">
        <v>739.98333333333335</v>
      </c>
      <c r="G142" s="37">
        <v>733.91666666666674</v>
      </c>
      <c r="H142" s="37">
        <v>753.81666666666683</v>
      </c>
      <c r="I142" s="37">
        <v>759.88333333333344</v>
      </c>
      <c r="J142" s="37">
        <v>763.76666666666688</v>
      </c>
      <c r="K142" s="28">
        <v>756</v>
      </c>
      <c r="L142" s="28">
        <v>746.05</v>
      </c>
      <c r="M142" s="28">
        <v>2.2123300000000001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152.75</v>
      </c>
      <c r="D143" s="37">
        <v>153.1</v>
      </c>
      <c r="E143" s="37">
        <v>151.5</v>
      </c>
      <c r="F143" s="37">
        <v>150.25</v>
      </c>
      <c r="G143" s="37">
        <v>148.65</v>
      </c>
      <c r="H143" s="37">
        <v>154.35</v>
      </c>
      <c r="I143" s="37">
        <v>155.94999999999996</v>
      </c>
      <c r="J143" s="37">
        <v>157.19999999999999</v>
      </c>
      <c r="K143" s="28">
        <v>154.69999999999999</v>
      </c>
      <c r="L143" s="28">
        <v>151.85</v>
      </c>
      <c r="M143" s="28">
        <v>29.03491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850.3</v>
      </c>
      <c r="D144" s="37">
        <v>855.23333333333323</v>
      </c>
      <c r="E144" s="37">
        <v>840.76666666666642</v>
      </c>
      <c r="F144" s="37">
        <v>831.23333333333323</v>
      </c>
      <c r="G144" s="37">
        <v>816.76666666666642</v>
      </c>
      <c r="H144" s="37">
        <v>864.76666666666642</v>
      </c>
      <c r="I144" s="37">
        <v>879.23333333333335</v>
      </c>
      <c r="J144" s="37">
        <v>888.76666666666642</v>
      </c>
      <c r="K144" s="28">
        <v>869.7</v>
      </c>
      <c r="L144" s="28">
        <v>845.7</v>
      </c>
      <c r="M144" s="28">
        <v>22.650600000000001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119.5</v>
      </c>
      <c r="D145" s="37">
        <v>120.13333333333333</v>
      </c>
      <c r="E145" s="37">
        <v>118.36666666666665</v>
      </c>
      <c r="F145" s="37">
        <v>117.23333333333332</v>
      </c>
      <c r="G145" s="37">
        <v>115.46666666666664</v>
      </c>
      <c r="H145" s="37">
        <v>121.26666666666665</v>
      </c>
      <c r="I145" s="37">
        <v>123.03333333333333</v>
      </c>
      <c r="J145" s="37">
        <v>124.16666666666666</v>
      </c>
      <c r="K145" s="28">
        <v>121.9</v>
      </c>
      <c r="L145" s="28">
        <v>119</v>
      </c>
      <c r="M145" s="28">
        <v>58.989719999999998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501</v>
      </c>
      <c r="D146" s="37">
        <v>502.38333333333338</v>
      </c>
      <c r="E146" s="37">
        <v>498.31666666666678</v>
      </c>
      <c r="F146" s="37">
        <v>495.63333333333338</v>
      </c>
      <c r="G146" s="37">
        <v>491.56666666666678</v>
      </c>
      <c r="H146" s="37">
        <v>505.06666666666678</v>
      </c>
      <c r="I146" s="37">
        <v>509.13333333333338</v>
      </c>
      <c r="J146" s="37">
        <v>511.81666666666678</v>
      </c>
      <c r="K146" s="28">
        <v>506.45</v>
      </c>
      <c r="L146" s="28">
        <v>499.7</v>
      </c>
      <c r="M146" s="28">
        <v>8.1278100000000002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8698.85</v>
      </c>
      <c r="D147" s="37">
        <v>8714.6666666666679</v>
      </c>
      <c r="E147" s="37">
        <v>8639.383333333335</v>
      </c>
      <c r="F147" s="37">
        <v>8579.9166666666679</v>
      </c>
      <c r="G147" s="37">
        <v>8504.633333333335</v>
      </c>
      <c r="H147" s="37">
        <v>8774.133333333335</v>
      </c>
      <c r="I147" s="37">
        <v>8849.4166666666679</v>
      </c>
      <c r="J147" s="37">
        <v>8908.883333333335</v>
      </c>
      <c r="K147" s="28">
        <v>8789.9500000000007</v>
      </c>
      <c r="L147" s="28">
        <v>8655.2000000000007</v>
      </c>
      <c r="M147" s="28">
        <v>5.5795399999999997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831.8</v>
      </c>
      <c r="D148" s="37">
        <v>834.13333333333333</v>
      </c>
      <c r="E148" s="37">
        <v>822.76666666666665</v>
      </c>
      <c r="F148" s="37">
        <v>813.73333333333335</v>
      </c>
      <c r="G148" s="37">
        <v>802.36666666666667</v>
      </c>
      <c r="H148" s="37">
        <v>843.16666666666663</v>
      </c>
      <c r="I148" s="37">
        <v>854.53333333333319</v>
      </c>
      <c r="J148" s="37">
        <v>863.56666666666661</v>
      </c>
      <c r="K148" s="28">
        <v>845.5</v>
      </c>
      <c r="L148" s="28">
        <v>825.1</v>
      </c>
      <c r="M148" s="28">
        <v>3.24587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3801.8</v>
      </c>
      <c r="D149" s="37">
        <v>3825.5166666666664</v>
      </c>
      <c r="E149" s="37">
        <v>3757.0333333333328</v>
      </c>
      <c r="F149" s="37">
        <v>3712.2666666666664</v>
      </c>
      <c r="G149" s="37">
        <v>3643.7833333333328</v>
      </c>
      <c r="H149" s="37">
        <v>3870.2833333333328</v>
      </c>
      <c r="I149" s="37">
        <v>3938.7666666666664</v>
      </c>
      <c r="J149" s="37">
        <v>3983.5333333333328</v>
      </c>
      <c r="K149" s="28">
        <v>3894</v>
      </c>
      <c r="L149" s="28">
        <v>3780.75</v>
      </c>
      <c r="M149" s="28">
        <v>5.1724100000000002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3108.4</v>
      </c>
      <c r="D150" s="37">
        <v>3125.15</v>
      </c>
      <c r="E150" s="37">
        <v>3081.3</v>
      </c>
      <c r="F150" s="37">
        <v>3054.2000000000003</v>
      </c>
      <c r="G150" s="37">
        <v>3010.3500000000004</v>
      </c>
      <c r="H150" s="37">
        <v>3152.25</v>
      </c>
      <c r="I150" s="37">
        <v>3196.0999999999995</v>
      </c>
      <c r="J150" s="37">
        <v>3223.2</v>
      </c>
      <c r="K150" s="28">
        <v>3169</v>
      </c>
      <c r="L150" s="28">
        <v>3098.05</v>
      </c>
      <c r="M150" s="28">
        <v>4.2937200000000004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1344</v>
      </c>
      <c r="D151" s="37">
        <v>1348.4666666666667</v>
      </c>
      <c r="E151" s="37">
        <v>1330.5333333333333</v>
      </c>
      <c r="F151" s="37">
        <v>1317.0666666666666</v>
      </c>
      <c r="G151" s="37">
        <v>1299.1333333333332</v>
      </c>
      <c r="H151" s="37">
        <v>1361.9333333333334</v>
      </c>
      <c r="I151" s="37">
        <v>1379.8666666666668</v>
      </c>
      <c r="J151" s="37">
        <v>1393.3333333333335</v>
      </c>
      <c r="K151" s="28">
        <v>1366.4</v>
      </c>
      <c r="L151" s="28">
        <v>1335</v>
      </c>
      <c r="M151" s="28">
        <v>6.46286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824.9</v>
      </c>
      <c r="D152" s="37">
        <v>834.83333333333337</v>
      </c>
      <c r="E152" s="37">
        <v>811.26666666666677</v>
      </c>
      <c r="F152" s="37">
        <v>797.63333333333344</v>
      </c>
      <c r="G152" s="37">
        <v>774.06666666666683</v>
      </c>
      <c r="H152" s="37">
        <v>848.4666666666667</v>
      </c>
      <c r="I152" s="37">
        <v>872.0333333333333</v>
      </c>
      <c r="J152" s="37">
        <v>885.66666666666663</v>
      </c>
      <c r="K152" s="28">
        <v>858.4</v>
      </c>
      <c r="L152" s="28">
        <v>821.2</v>
      </c>
      <c r="M152" s="28">
        <v>0.98080999999999996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142.75</v>
      </c>
      <c r="D153" s="37">
        <v>142.73333333333332</v>
      </c>
      <c r="E153" s="37">
        <v>140.76666666666665</v>
      </c>
      <c r="F153" s="37">
        <v>138.78333333333333</v>
      </c>
      <c r="G153" s="37">
        <v>136.81666666666666</v>
      </c>
      <c r="H153" s="37">
        <v>144.71666666666664</v>
      </c>
      <c r="I153" s="37">
        <v>146.68333333333328</v>
      </c>
      <c r="J153" s="37">
        <v>148.66666666666663</v>
      </c>
      <c r="K153" s="28">
        <v>144.69999999999999</v>
      </c>
      <c r="L153" s="28">
        <v>140.75</v>
      </c>
      <c r="M153" s="28">
        <v>100.43689999999999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130.19999999999999</v>
      </c>
      <c r="D154" s="37">
        <v>131.16666666666666</v>
      </c>
      <c r="E154" s="37">
        <v>128.88333333333333</v>
      </c>
      <c r="F154" s="37">
        <v>127.56666666666666</v>
      </c>
      <c r="G154" s="37">
        <v>125.28333333333333</v>
      </c>
      <c r="H154" s="37">
        <v>132.48333333333332</v>
      </c>
      <c r="I154" s="37">
        <v>134.76666666666668</v>
      </c>
      <c r="J154" s="37">
        <v>136.08333333333331</v>
      </c>
      <c r="K154" s="28">
        <v>133.44999999999999</v>
      </c>
      <c r="L154" s="28">
        <v>129.85</v>
      </c>
      <c r="M154" s="28">
        <v>92.632639999999995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116.1</v>
      </c>
      <c r="D155" s="37">
        <v>116.11666666666667</v>
      </c>
      <c r="E155" s="37">
        <v>114.53333333333335</v>
      </c>
      <c r="F155" s="37">
        <v>112.96666666666667</v>
      </c>
      <c r="G155" s="37">
        <v>111.38333333333334</v>
      </c>
      <c r="H155" s="37">
        <v>117.68333333333335</v>
      </c>
      <c r="I155" s="37">
        <v>119.26666666666667</v>
      </c>
      <c r="J155" s="37">
        <v>120.83333333333336</v>
      </c>
      <c r="K155" s="28">
        <v>117.7</v>
      </c>
      <c r="L155" s="28">
        <v>114.55</v>
      </c>
      <c r="M155" s="28">
        <v>315.52717999999999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3811.25</v>
      </c>
      <c r="D156" s="37">
        <v>3841.75</v>
      </c>
      <c r="E156" s="37">
        <v>3768.5</v>
      </c>
      <c r="F156" s="37">
        <v>3725.75</v>
      </c>
      <c r="G156" s="37">
        <v>3652.5</v>
      </c>
      <c r="H156" s="37">
        <v>3884.5</v>
      </c>
      <c r="I156" s="37">
        <v>3957.75</v>
      </c>
      <c r="J156" s="37">
        <v>4000.5</v>
      </c>
      <c r="K156" s="28">
        <v>3915</v>
      </c>
      <c r="L156" s="28">
        <v>3799</v>
      </c>
      <c r="M156" s="28">
        <v>0.73453999999999997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17926.650000000001</v>
      </c>
      <c r="D157" s="37">
        <v>17990.399999999998</v>
      </c>
      <c r="E157" s="37">
        <v>17771.249999999996</v>
      </c>
      <c r="F157" s="37">
        <v>17615.849999999999</v>
      </c>
      <c r="G157" s="37">
        <v>17396.699999999997</v>
      </c>
      <c r="H157" s="37">
        <v>18145.799999999996</v>
      </c>
      <c r="I157" s="37">
        <v>18364.949999999997</v>
      </c>
      <c r="J157" s="37">
        <v>18520.349999999995</v>
      </c>
      <c r="K157" s="28">
        <v>18209.55</v>
      </c>
      <c r="L157" s="28">
        <v>17835</v>
      </c>
      <c r="M157" s="28">
        <v>0.59248000000000001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311.7</v>
      </c>
      <c r="D158" s="37">
        <v>314.06666666666666</v>
      </c>
      <c r="E158" s="37">
        <v>308.13333333333333</v>
      </c>
      <c r="F158" s="37">
        <v>304.56666666666666</v>
      </c>
      <c r="G158" s="37">
        <v>298.63333333333333</v>
      </c>
      <c r="H158" s="37">
        <v>317.63333333333333</v>
      </c>
      <c r="I158" s="37">
        <v>323.56666666666661</v>
      </c>
      <c r="J158" s="37">
        <v>327.13333333333333</v>
      </c>
      <c r="K158" s="28">
        <v>320</v>
      </c>
      <c r="L158" s="28">
        <v>310.5</v>
      </c>
      <c r="M158" s="28">
        <v>4.8437900000000003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932.85</v>
      </c>
      <c r="D159" s="37">
        <v>923.40000000000009</v>
      </c>
      <c r="E159" s="37">
        <v>907.10000000000014</v>
      </c>
      <c r="F159" s="37">
        <v>881.35</v>
      </c>
      <c r="G159" s="37">
        <v>865.05000000000007</v>
      </c>
      <c r="H159" s="37">
        <v>949.1500000000002</v>
      </c>
      <c r="I159" s="37">
        <v>965.45000000000016</v>
      </c>
      <c r="J159" s="37">
        <v>991.20000000000027</v>
      </c>
      <c r="K159" s="28">
        <v>939.7</v>
      </c>
      <c r="L159" s="28">
        <v>897.65</v>
      </c>
      <c r="M159" s="28">
        <v>16.850200000000001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160.75</v>
      </c>
      <c r="D160" s="37">
        <v>162.26666666666665</v>
      </c>
      <c r="E160" s="37">
        <v>158.1333333333333</v>
      </c>
      <c r="F160" s="37">
        <v>155.51666666666665</v>
      </c>
      <c r="G160" s="37">
        <v>151.3833333333333</v>
      </c>
      <c r="H160" s="37">
        <v>164.8833333333333</v>
      </c>
      <c r="I160" s="37">
        <v>169.01666666666662</v>
      </c>
      <c r="J160" s="37">
        <v>171.6333333333333</v>
      </c>
      <c r="K160" s="28">
        <v>166.4</v>
      </c>
      <c r="L160" s="28">
        <v>159.65</v>
      </c>
      <c r="M160" s="28">
        <v>213.01826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220.5</v>
      </c>
      <c r="D161" s="37">
        <v>221.21666666666667</v>
      </c>
      <c r="E161" s="37">
        <v>216.98333333333335</v>
      </c>
      <c r="F161" s="37">
        <v>213.46666666666667</v>
      </c>
      <c r="G161" s="37">
        <v>209.23333333333335</v>
      </c>
      <c r="H161" s="37">
        <v>224.73333333333335</v>
      </c>
      <c r="I161" s="37">
        <v>228.96666666666664</v>
      </c>
      <c r="J161" s="37">
        <v>232.48333333333335</v>
      </c>
      <c r="K161" s="28">
        <v>225.45</v>
      </c>
      <c r="L161" s="28">
        <v>217.7</v>
      </c>
      <c r="M161" s="28">
        <v>5.7678799999999999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2534.6</v>
      </c>
      <c r="D162" s="37">
        <v>2530.9333333333334</v>
      </c>
      <c r="E162" s="37">
        <v>2503.8666666666668</v>
      </c>
      <c r="F162" s="37">
        <v>2473.1333333333332</v>
      </c>
      <c r="G162" s="37">
        <v>2446.0666666666666</v>
      </c>
      <c r="H162" s="37">
        <v>2561.666666666667</v>
      </c>
      <c r="I162" s="37">
        <v>2588.7333333333336</v>
      </c>
      <c r="J162" s="37">
        <v>2619.4666666666672</v>
      </c>
      <c r="K162" s="28">
        <v>2558</v>
      </c>
      <c r="L162" s="28">
        <v>2500.1999999999998</v>
      </c>
      <c r="M162" s="28">
        <v>1.9642200000000001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41137.949999999997</v>
      </c>
      <c r="D163" s="37">
        <v>41669.116666666669</v>
      </c>
      <c r="E163" s="37">
        <v>40388.233333333337</v>
      </c>
      <c r="F163" s="37">
        <v>39638.51666666667</v>
      </c>
      <c r="G163" s="37">
        <v>38357.633333333339</v>
      </c>
      <c r="H163" s="37">
        <v>42418.833333333336</v>
      </c>
      <c r="I163" s="37">
        <v>43699.716666666667</v>
      </c>
      <c r="J163" s="37">
        <v>44449.433333333334</v>
      </c>
      <c r="K163" s="28">
        <v>42950</v>
      </c>
      <c r="L163" s="28">
        <v>40919.4</v>
      </c>
      <c r="M163" s="28">
        <v>0.30587999999999999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205.25</v>
      </c>
      <c r="D164" s="37">
        <v>206.6</v>
      </c>
      <c r="E164" s="37">
        <v>203.35</v>
      </c>
      <c r="F164" s="37">
        <v>201.45</v>
      </c>
      <c r="G164" s="37">
        <v>198.2</v>
      </c>
      <c r="H164" s="37">
        <v>208.5</v>
      </c>
      <c r="I164" s="37">
        <v>211.75</v>
      </c>
      <c r="J164" s="37">
        <v>213.65</v>
      </c>
      <c r="K164" s="28">
        <v>209.85</v>
      </c>
      <c r="L164" s="28">
        <v>204.7</v>
      </c>
      <c r="M164" s="28">
        <v>14.403790000000001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4285.05</v>
      </c>
      <c r="D165" s="37">
        <v>4268.3499999999995</v>
      </c>
      <c r="E165" s="37">
        <v>4236.6999999999989</v>
      </c>
      <c r="F165" s="37">
        <v>4188.3499999999995</v>
      </c>
      <c r="G165" s="37">
        <v>4156.6999999999989</v>
      </c>
      <c r="H165" s="37">
        <v>4316.6999999999989</v>
      </c>
      <c r="I165" s="37">
        <v>4348.3499999999985</v>
      </c>
      <c r="J165" s="37">
        <v>4396.6999999999989</v>
      </c>
      <c r="K165" s="28">
        <v>4300</v>
      </c>
      <c r="L165" s="28">
        <v>4220</v>
      </c>
      <c r="M165" s="28">
        <v>0.21435000000000001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2415.6</v>
      </c>
      <c r="D166" s="37">
        <v>2413.8666666666668</v>
      </c>
      <c r="E166" s="37">
        <v>2395.7333333333336</v>
      </c>
      <c r="F166" s="37">
        <v>2375.8666666666668</v>
      </c>
      <c r="G166" s="37">
        <v>2357.7333333333336</v>
      </c>
      <c r="H166" s="37">
        <v>2433.7333333333336</v>
      </c>
      <c r="I166" s="37">
        <v>2451.8666666666668</v>
      </c>
      <c r="J166" s="37">
        <v>2471.7333333333336</v>
      </c>
      <c r="K166" s="28">
        <v>2432</v>
      </c>
      <c r="L166" s="28">
        <v>2394</v>
      </c>
      <c r="M166" s="28">
        <v>2.2771699999999999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2099.9</v>
      </c>
      <c r="D167" s="37">
        <v>2097.6333333333332</v>
      </c>
      <c r="E167" s="37">
        <v>2057.2666666666664</v>
      </c>
      <c r="F167" s="37">
        <v>2014.6333333333332</v>
      </c>
      <c r="G167" s="37">
        <v>1974.2666666666664</v>
      </c>
      <c r="H167" s="37">
        <v>2140.2666666666664</v>
      </c>
      <c r="I167" s="37">
        <v>2180.6333333333332</v>
      </c>
      <c r="J167" s="37">
        <v>2223.2666666666664</v>
      </c>
      <c r="K167" s="28">
        <v>2138</v>
      </c>
      <c r="L167" s="28">
        <v>2055</v>
      </c>
      <c r="M167" s="28">
        <v>9.9540199999999999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2384.65</v>
      </c>
      <c r="D168" s="37">
        <v>2393.7999999999997</v>
      </c>
      <c r="E168" s="37">
        <v>2370.1999999999994</v>
      </c>
      <c r="F168" s="37">
        <v>2355.7499999999995</v>
      </c>
      <c r="G168" s="37">
        <v>2332.1499999999992</v>
      </c>
      <c r="H168" s="37">
        <v>2408.2499999999995</v>
      </c>
      <c r="I168" s="37">
        <v>2431.85</v>
      </c>
      <c r="J168" s="37">
        <v>2446.2999999999997</v>
      </c>
      <c r="K168" s="28">
        <v>2417.4</v>
      </c>
      <c r="L168" s="28">
        <v>2379.35</v>
      </c>
      <c r="M168" s="28">
        <v>1.8073300000000001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118.45</v>
      </c>
      <c r="D169" s="37">
        <v>118.56666666666668</v>
      </c>
      <c r="E169" s="37">
        <v>117.48333333333335</v>
      </c>
      <c r="F169" s="37">
        <v>116.51666666666667</v>
      </c>
      <c r="G169" s="37">
        <v>115.43333333333334</v>
      </c>
      <c r="H169" s="37">
        <v>119.53333333333336</v>
      </c>
      <c r="I169" s="37">
        <v>120.6166666666667</v>
      </c>
      <c r="J169" s="37">
        <v>121.58333333333337</v>
      </c>
      <c r="K169" s="28">
        <v>119.65</v>
      </c>
      <c r="L169" s="28">
        <v>117.6</v>
      </c>
      <c r="M169" s="28">
        <v>41.419719999999998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198.05</v>
      </c>
      <c r="D170" s="37">
        <v>198.38333333333333</v>
      </c>
      <c r="E170" s="37">
        <v>197.26666666666665</v>
      </c>
      <c r="F170" s="37">
        <v>196.48333333333332</v>
      </c>
      <c r="G170" s="37">
        <v>195.36666666666665</v>
      </c>
      <c r="H170" s="37">
        <v>199.16666666666666</v>
      </c>
      <c r="I170" s="37">
        <v>200.28333333333333</v>
      </c>
      <c r="J170" s="37">
        <v>201.06666666666666</v>
      </c>
      <c r="K170" s="28">
        <v>199.5</v>
      </c>
      <c r="L170" s="28">
        <v>197.6</v>
      </c>
      <c r="M170" s="28">
        <v>48.700980000000001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450.25</v>
      </c>
      <c r="D171" s="37">
        <v>448.2833333333333</v>
      </c>
      <c r="E171" s="37">
        <v>436.96666666666658</v>
      </c>
      <c r="F171" s="37">
        <v>423.68333333333328</v>
      </c>
      <c r="G171" s="37">
        <v>412.36666666666656</v>
      </c>
      <c r="H171" s="37">
        <v>461.56666666666661</v>
      </c>
      <c r="I171" s="37">
        <v>472.88333333333333</v>
      </c>
      <c r="J171" s="37">
        <v>486.16666666666663</v>
      </c>
      <c r="K171" s="28">
        <v>459.6</v>
      </c>
      <c r="L171" s="28">
        <v>435</v>
      </c>
      <c r="M171" s="28">
        <v>11.927770000000001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15658.25</v>
      </c>
      <c r="D172" s="37">
        <v>15587.75</v>
      </c>
      <c r="E172" s="37">
        <v>15425.5</v>
      </c>
      <c r="F172" s="37">
        <v>15192.75</v>
      </c>
      <c r="G172" s="37">
        <v>15030.5</v>
      </c>
      <c r="H172" s="37">
        <v>15820.5</v>
      </c>
      <c r="I172" s="37">
        <v>15982.75</v>
      </c>
      <c r="J172" s="37">
        <v>16215.5</v>
      </c>
      <c r="K172" s="28">
        <v>15750</v>
      </c>
      <c r="L172" s="28">
        <v>15355</v>
      </c>
      <c r="M172" s="28">
        <v>2.5180000000000001E-2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37.35</v>
      </c>
      <c r="D173" s="37">
        <v>37.516666666666666</v>
      </c>
      <c r="E173" s="37">
        <v>37.033333333333331</v>
      </c>
      <c r="F173" s="37">
        <v>36.716666666666669</v>
      </c>
      <c r="G173" s="37">
        <v>36.233333333333334</v>
      </c>
      <c r="H173" s="37">
        <v>37.833333333333329</v>
      </c>
      <c r="I173" s="37">
        <v>38.316666666666663</v>
      </c>
      <c r="J173" s="37">
        <v>38.633333333333326</v>
      </c>
      <c r="K173" s="28">
        <v>38</v>
      </c>
      <c r="L173" s="28">
        <v>37.200000000000003</v>
      </c>
      <c r="M173" s="28">
        <v>368.77066000000002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138.75</v>
      </c>
      <c r="D174" s="37">
        <v>139.5</v>
      </c>
      <c r="E174" s="37">
        <v>137.25</v>
      </c>
      <c r="F174" s="37">
        <v>135.75</v>
      </c>
      <c r="G174" s="37">
        <v>133.5</v>
      </c>
      <c r="H174" s="37">
        <v>141</v>
      </c>
      <c r="I174" s="37">
        <v>143.25</v>
      </c>
      <c r="J174" s="37">
        <v>144.75</v>
      </c>
      <c r="K174" s="28">
        <v>141.75</v>
      </c>
      <c r="L174" s="28">
        <v>138</v>
      </c>
      <c r="M174" s="28">
        <v>116.98179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124.95</v>
      </c>
      <c r="D175" s="37">
        <v>125.21666666666665</v>
      </c>
      <c r="E175" s="37">
        <v>123.93333333333331</v>
      </c>
      <c r="F175" s="37">
        <v>122.91666666666666</v>
      </c>
      <c r="G175" s="37">
        <v>121.63333333333331</v>
      </c>
      <c r="H175" s="37">
        <v>126.23333333333331</v>
      </c>
      <c r="I175" s="37">
        <v>127.51666666666664</v>
      </c>
      <c r="J175" s="37">
        <v>128.5333333333333</v>
      </c>
      <c r="K175" s="28">
        <v>126.5</v>
      </c>
      <c r="L175" s="28">
        <v>124.2</v>
      </c>
      <c r="M175" s="28">
        <v>26.9069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2374.0500000000002</v>
      </c>
      <c r="D176" s="37">
        <v>2382.8666666666668</v>
      </c>
      <c r="E176" s="37">
        <v>2359.1833333333334</v>
      </c>
      <c r="F176" s="37">
        <v>2344.3166666666666</v>
      </c>
      <c r="G176" s="37">
        <v>2320.6333333333332</v>
      </c>
      <c r="H176" s="37">
        <v>2397.7333333333336</v>
      </c>
      <c r="I176" s="37">
        <v>2421.416666666667</v>
      </c>
      <c r="J176" s="37">
        <v>2436.2833333333338</v>
      </c>
      <c r="K176" s="28">
        <v>2406.5500000000002</v>
      </c>
      <c r="L176" s="28">
        <v>2368</v>
      </c>
      <c r="M176" s="28">
        <v>33.736150000000002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797.8</v>
      </c>
      <c r="D177" s="37">
        <v>799.58333333333337</v>
      </c>
      <c r="E177" s="37">
        <v>792.2166666666667</v>
      </c>
      <c r="F177" s="37">
        <v>786.63333333333333</v>
      </c>
      <c r="G177" s="37">
        <v>779.26666666666665</v>
      </c>
      <c r="H177" s="37">
        <v>805.16666666666674</v>
      </c>
      <c r="I177" s="37">
        <v>812.5333333333333</v>
      </c>
      <c r="J177" s="37">
        <v>818.11666666666679</v>
      </c>
      <c r="K177" s="28">
        <v>806.95</v>
      </c>
      <c r="L177" s="28">
        <v>794</v>
      </c>
      <c r="M177" s="28">
        <v>13.211639999999999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1101.75</v>
      </c>
      <c r="D178" s="37">
        <v>1105.1333333333332</v>
      </c>
      <c r="E178" s="37">
        <v>1095.3166666666664</v>
      </c>
      <c r="F178" s="37">
        <v>1088.8833333333332</v>
      </c>
      <c r="G178" s="37">
        <v>1079.0666666666664</v>
      </c>
      <c r="H178" s="37">
        <v>1111.5666666666664</v>
      </c>
      <c r="I178" s="37">
        <v>1121.383333333333</v>
      </c>
      <c r="J178" s="37">
        <v>1127.8166666666664</v>
      </c>
      <c r="K178" s="28">
        <v>1114.95</v>
      </c>
      <c r="L178" s="28">
        <v>1098.7</v>
      </c>
      <c r="M178" s="28">
        <v>17.4377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2396.4</v>
      </c>
      <c r="D179" s="37">
        <v>2403.7999999999997</v>
      </c>
      <c r="E179" s="37">
        <v>2373.5999999999995</v>
      </c>
      <c r="F179" s="37">
        <v>2350.7999999999997</v>
      </c>
      <c r="G179" s="37">
        <v>2320.5999999999995</v>
      </c>
      <c r="H179" s="37">
        <v>2426.5999999999995</v>
      </c>
      <c r="I179" s="37">
        <v>2456.7999999999993</v>
      </c>
      <c r="J179" s="37">
        <v>2479.5999999999995</v>
      </c>
      <c r="K179" s="28">
        <v>2434</v>
      </c>
      <c r="L179" s="28">
        <v>2381</v>
      </c>
      <c r="M179" s="28">
        <v>4.48332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7280.4</v>
      </c>
      <c r="D180" s="37">
        <v>7253.8</v>
      </c>
      <c r="E180" s="37">
        <v>7195.6</v>
      </c>
      <c r="F180" s="37">
        <v>7110.8</v>
      </c>
      <c r="G180" s="37">
        <v>7052.6</v>
      </c>
      <c r="H180" s="37">
        <v>7338.6</v>
      </c>
      <c r="I180" s="37">
        <v>7396.7999999999993</v>
      </c>
      <c r="J180" s="37">
        <v>7481.6</v>
      </c>
      <c r="K180" s="28">
        <v>7312</v>
      </c>
      <c r="L180" s="28">
        <v>7169</v>
      </c>
      <c r="M180" s="28">
        <v>0.23749000000000001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24603.45</v>
      </c>
      <c r="D181" s="37">
        <v>24516.266666666666</v>
      </c>
      <c r="E181" s="37">
        <v>24233.183333333334</v>
      </c>
      <c r="F181" s="37">
        <v>23862.916666666668</v>
      </c>
      <c r="G181" s="37">
        <v>23579.833333333336</v>
      </c>
      <c r="H181" s="37">
        <v>24886.533333333333</v>
      </c>
      <c r="I181" s="37">
        <v>25169.616666666669</v>
      </c>
      <c r="J181" s="37">
        <v>25539.883333333331</v>
      </c>
      <c r="K181" s="28">
        <v>24799.35</v>
      </c>
      <c r="L181" s="28">
        <v>24146</v>
      </c>
      <c r="M181" s="28">
        <v>0.46904000000000001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1175.0999999999999</v>
      </c>
      <c r="D182" s="37">
        <v>1189.4833333333333</v>
      </c>
      <c r="E182" s="37">
        <v>1157.1666666666667</v>
      </c>
      <c r="F182" s="37">
        <v>1139.2333333333333</v>
      </c>
      <c r="G182" s="37">
        <v>1106.9166666666667</v>
      </c>
      <c r="H182" s="37">
        <v>1207.4166666666667</v>
      </c>
      <c r="I182" s="37">
        <v>1239.7333333333333</v>
      </c>
      <c r="J182" s="37">
        <v>1257.6666666666667</v>
      </c>
      <c r="K182" s="28">
        <v>1221.8</v>
      </c>
      <c r="L182" s="28">
        <v>1171.55</v>
      </c>
      <c r="M182" s="28">
        <v>9.3405900000000006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2396.5</v>
      </c>
      <c r="D183" s="37">
        <v>2416.3333333333335</v>
      </c>
      <c r="E183" s="37">
        <v>2372.5166666666669</v>
      </c>
      <c r="F183" s="37">
        <v>2348.5333333333333</v>
      </c>
      <c r="G183" s="37">
        <v>2304.7166666666667</v>
      </c>
      <c r="H183" s="37">
        <v>2440.3166666666671</v>
      </c>
      <c r="I183" s="37">
        <v>2484.1333333333337</v>
      </c>
      <c r="J183" s="37">
        <v>2508.1166666666672</v>
      </c>
      <c r="K183" s="28">
        <v>2460.15</v>
      </c>
      <c r="L183" s="28">
        <v>2392.35</v>
      </c>
      <c r="M183" s="28">
        <v>2.2227199999999998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498.7</v>
      </c>
      <c r="D184" s="37">
        <v>500.43333333333334</v>
      </c>
      <c r="E184" s="37">
        <v>495.51666666666665</v>
      </c>
      <c r="F184" s="37">
        <v>492.33333333333331</v>
      </c>
      <c r="G184" s="37">
        <v>487.41666666666663</v>
      </c>
      <c r="H184" s="37">
        <v>503.61666666666667</v>
      </c>
      <c r="I184" s="37">
        <v>508.5333333333333</v>
      </c>
      <c r="J184" s="37">
        <v>511.7166666666667</v>
      </c>
      <c r="K184" s="28">
        <v>505.35</v>
      </c>
      <c r="L184" s="28">
        <v>497.25</v>
      </c>
      <c r="M184" s="28">
        <v>138.99432999999999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94.9</v>
      </c>
      <c r="D185" s="37">
        <v>94.7</v>
      </c>
      <c r="E185" s="37">
        <v>93.350000000000009</v>
      </c>
      <c r="F185" s="37">
        <v>91.800000000000011</v>
      </c>
      <c r="G185" s="37">
        <v>90.450000000000017</v>
      </c>
      <c r="H185" s="37">
        <v>96.25</v>
      </c>
      <c r="I185" s="37">
        <v>97.6</v>
      </c>
      <c r="J185" s="37">
        <v>99.149999999999991</v>
      </c>
      <c r="K185" s="28">
        <v>96.05</v>
      </c>
      <c r="L185" s="28">
        <v>93.15</v>
      </c>
      <c r="M185" s="28">
        <v>257.58246000000003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840.25</v>
      </c>
      <c r="D186" s="37">
        <v>843.76666666666677</v>
      </c>
      <c r="E186" s="37">
        <v>834.53333333333353</v>
      </c>
      <c r="F186" s="37">
        <v>828.81666666666672</v>
      </c>
      <c r="G186" s="37">
        <v>819.58333333333348</v>
      </c>
      <c r="H186" s="37">
        <v>849.48333333333358</v>
      </c>
      <c r="I186" s="37">
        <v>858.71666666666692</v>
      </c>
      <c r="J186" s="37">
        <v>864.43333333333362</v>
      </c>
      <c r="K186" s="28">
        <v>853</v>
      </c>
      <c r="L186" s="28">
        <v>838.05</v>
      </c>
      <c r="M186" s="28">
        <v>19.795739999999999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463.95</v>
      </c>
      <c r="D187" s="37">
        <v>465.05</v>
      </c>
      <c r="E187" s="37">
        <v>461.15000000000003</v>
      </c>
      <c r="F187" s="37">
        <v>458.35</v>
      </c>
      <c r="G187" s="37">
        <v>454.45000000000005</v>
      </c>
      <c r="H187" s="37">
        <v>467.85</v>
      </c>
      <c r="I187" s="37">
        <v>471.75</v>
      </c>
      <c r="J187" s="37">
        <v>474.55</v>
      </c>
      <c r="K187" s="28">
        <v>468.95</v>
      </c>
      <c r="L187" s="28">
        <v>462.25</v>
      </c>
      <c r="M187" s="28">
        <v>7.3712999999999997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548.75</v>
      </c>
      <c r="D188" s="37">
        <v>548.48333333333335</v>
      </c>
      <c r="E188" s="37">
        <v>543.51666666666665</v>
      </c>
      <c r="F188" s="37">
        <v>538.2833333333333</v>
      </c>
      <c r="G188" s="37">
        <v>533.31666666666661</v>
      </c>
      <c r="H188" s="37">
        <v>553.7166666666667</v>
      </c>
      <c r="I188" s="37">
        <v>558.68333333333339</v>
      </c>
      <c r="J188" s="37">
        <v>563.91666666666674</v>
      </c>
      <c r="K188" s="28">
        <v>553.45000000000005</v>
      </c>
      <c r="L188" s="28">
        <v>543.25</v>
      </c>
      <c r="M188" s="28">
        <v>1.4450700000000001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651.45000000000005</v>
      </c>
      <c r="D189" s="37">
        <v>657.2833333333333</v>
      </c>
      <c r="E189" s="37">
        <v>643.01666666666665</v>
      </c>
      <c r="F189" s="37">
        <v>634.58333333333337</v>
      </c>
      <c r="G189" s="37">
        <v>620.31666666666672</v>
      </c>
      <c r="H189" s="37">
        <v>665.71666666666658</v>
      </c>
      <c r="I189" s="37">
        <v>679.98333333333323</v>
      </c>
      <c r="J189" s="37">
        <v>688.41666666666652</v>
      </c>
      <c r="K189" s="28">
        <v>671.55</v>
      </c>
      <c r="L189" s="28">
        <v>648.85</v>
      </c>
      <c r="M189" s="28">
        <v>15.580859999999999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864.1</v>
      </c>
      <c r="D190" s="37">
        <v>869.4666666666667</v>
      </c>
      <c r="E190" s="37">
        <v>856.73333333333335</v>
      </c>
      <c r="F190" s="37">
        <v>849.36666666666667</v>
      </c>
      <c r="G190" s="37">
        <v>836.63333333333333</v>
      </c>
      <c r="H190" s="37">
        <v>876.83333333333337</v>
      </c>
      <c r="I190" s="37">
        <v>889.56666666666672</v>
      </c>
      <c r="J190" s="37">
        <v>896.93333333333339</v>
      </c>
      <c r="K190" s="28">
        <v>882.2</v>
      </c>
      <c r="L190" s="28">
        <v>862.1</v>
      </c>
      <c r="M190" s="28">
        <v>7.0449299999999999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1214.5999999999999</v>
      </c>
      <c r="D191" s="37">
        <v>1219.6166666666666</v>
      </c>
      <c r="E191" s="37">
        <v>1201.333333333333</v>
      </c>
      <c r="F191" s="37">
        <v>1188.0666666666664</v>
      </c>
      <c r="G191" s="37">
        <v>1169.7833333333328</v>
      </c>
      <c r="H191" s="37">
        <v>1232.8833333333332</v>
      </c>
      <c r="I191" s="37">
        <v>1251.1666666666665</v>
      </c>
      <c r="J191" s="37">
        <v>1264.4333333333334</v>
      </c>
      <c r="K191" s="28">
        <v>1237.9000000000001</v>
      </c>
      <c r="L191" s="28">
        <v>1206.3499999999999</v>
      </c>
      <c r="M191" s="28">
        <v>2.0420699999999998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3563.8</v>
      </c>
      <c r="D192" s="37">
        <v>3580.7833333333333</v>
      </c>
      <c r="E192" s="37">
        <v>3538.6666666666665</v>
      </c>
      <c r="F192" s="37">
        <v>3513.5333333333333</v>
      </c>
      <c r="G192" s="37">
        <v>3471.4166666666665</v>
      </c>
      <c r="H192" s="37">
        <v>3605.9166666666665</v>
      </c>
      <c r="I192" s="37">
        <v>3648.0333333333333</v>
      </c>
      <c r="J192" s="37">
        <v>3673.1666666666665</v>
      </c>
      <c r="K192" s="28">
        <v>3622.9</v>
      </c>
      <c r="L192" s="28">
        <v>3555.65</v>
      </c>
      <c r="M192" s="28">
        <v>24.262029999999999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723.25</v>
      </c>
      <c r="D193" s="37">
        <v>722.85</v>
      </c>
      <c r="E193" s="37">
        <v>714.5</v>
      </c>
      <c r="F193" s="37">
        <v>705.75</v>
      </c>
      <c r="G193" s="37">
        <v>697.4</v>
      </c>
      <c r="H193" s="37">
        <v>731.6</v>
      </c>
      <c r="I193" s="37">
        <v>739.95000000000016</v>
      </c>
      <c r="J193" s="37">
        <v>748.7</v>
      </c>
      <c r="K193" s="28">
        <v>731.2</v>
      </c>
      <c r="L193" s="28">
        <v>714.1</v>
      </c>
      <c r="M193" s="28">
        <v>18.166540000000001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6603.75</v>
      </c>
      <c r="D194" s="37">
        <v>6642.916666666667</v>
      </c>
      <c r="E194" s="37">
        <v>6525.8333333333339</v>
      </c>
      <c r="F194" s="37">
        <v>6447.916666666667</v>
      </c>
      <c r="G194" s="37">
        <v>6330.8333333333339</v>
      </c>
      <c r="H194" s="37">
        <v>6720.8333333333339</v>
      </c>
      <c r="I194" s="37">
        <v>6837.9166666666679</v>
      </c>
      <c r="J194" s="37">
        <v>6915.8333333333339</v>
      </c>
      <c r="K194" s="28">
        <v>6760</v>
      </c>
      <c r="L194" s="28">
        <v>6565</v>
      </c>
      <c r="M194" s="28">
        <v>1.8258099999999999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477</v>
      </c>
      <c r="D195" s="37">
        <v>479.23333333333335</v>
      </c>
      <c r="E195" s="37">
        <v>473.06666666666672</v>
      </c>
      <c r="F195" s="37">
        <v>469.13333333333338</v>
      </c>
      <c r="G195" s="37">
        <v>462.96666666666675</v>
      </c>
      <c r="H195" s="37">
        <v>483.16666666666669</v>
      </c>
      <c r="I195" s="37">
        <v>489.33333333333331</v>
      </c>
      <c r="J195" s="37">
        <v>493.26666666666665</v>
      </c>
      <c r="K195" s="28">
        <v>485.4</v>
      </c>
      <c r="L195" s="28">
        <v>475.3</v>
      </c>
      <c r="M195" s="28">
        <v>177.03998000000001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221.2</v>
      </c>
      <c r="D196" s="37">
        <v>222.78333333333333</v>
      </c>
      <c r="E196" s="37">
        <v>218.76666666666665</v>
      </c>
      <c r="F196" s="37">
        <v>216.33333333333331</v>
      </c>
      <c r="G196" s="37">
        <v>212.31666666666663</v>
      </c>
      <c r="H196" s="37">
        <v>225.21666666666667</v>
      </c>
      <c r="I196" s="37">
        <v>229.23333333333338</v>
      </c>
      <c r="J196" s="37">
        <v>231.66666666666669</v>
      </c>
      <c r="K196" s="28">
        <v>226.8</v>
      </c>
      <c r="L196" s="28">
        <v>220.35</v>
      </c>
      <c r="M196" s="28">
        <v>235.83042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1139</v>
      </c>
      <c r="D197" s="37">
        <v>1141.8666666666666</v>
      </c>
      <c r="E197" s="37">
        <v>1131.1333333333332</v>
      </c>
      <c r="F197" s="37">
        <v>1123.2666666666667</v>
      </c>
      <c r="G197" s="37">
        <v>1112.5333333333333</v>
      </c>
      <c r="H197" s="37">
        <v>1149.7333333333331</v>
      </c>
      <c r="I197" s="37">
        <v>1160.4666666666662</v>
      </c>
      <c r="J197" s="37">
        <v>1168.333333333333</v>
      </c>
      <c r="K197" s="28">
        <v>1152.5999999999999</v>
      </c>
      <c r="L197" s="28">
        <v>1134</v>
      </c>
      <c r="M197" s="28">
        <v>49.608379999999997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1413.3</v>
      </c>
      <c r="D198" s="37">
        <v>1415.8166666666666</v>
      </c>
      <c r="E198" s="37">
        <v>1406.6833333333332</v>
      </c>
      <c r="F198" s="37">
        <v>1400.0666666666666</v>
      </c>
      <c r="G198" s="37">
        <v>1390.9333333333332</v>
      </c>
      <c r="H198" s="37">
        <v>1422.4333333333332</v>
      </c>
      <c r="I198" s="37">
        <v>1431.5666666666664</v>
      </c>
      <c r="J198" s="37">
        <v>1438.1833333333332</v>
      </c>
      <c r="K198" s="28">
        <v>1424.95</v>
      </c>
      <c r="L198" s="28">
        <v>1409.2</v>
      </c>
      <c r="M198" s="28">
        <v>13.19711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811.35</v>
      </c>
      <c r="D199" s="37">
        <v>818.08333333333337</v>
      </c>
      <c r="E199" s="37">
        <v>797.41666666666674</v>
      </c>
      <c r="F199" s="37">
        <v>783.48333333333335</v>
      </c>
      <c r="G199" s="37">
        <v>762.81666666666672</v>
      </c>
      <c r="H199" s="37">
        <v>832.01666666666677</v>
      </c>
      <c r="I199" s="37">
        <v>852.68333333333351</v>
      </c>
      <c r="J199" s="37">
        <v>866.61666666666679</v>
      </c>
      <c r="K199" s="28">
        <v>838.75</v>
      </c>
      <c r="L199" s="28">
        <v>804.15</v>
      </c>
      <c r="M199" s="28">
        <v>4.5556000000000001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2495.6999999999998</v>
      </c>
      <c r="D200" s="37">
        <v>2490.9</v>
      </c>
      <c r="E200" s="37">
        <v>2456.8000000000002</v>
      </c>
      <c r="F200" s="37">
        <v>2417.9</v>
      </c>
      <c r="G200" s="37">
        <v>2383.8000000000002</v>
      </c>
      <c r="H200" s="37">
        <v>2529.8000000000002</v>
      </c>
      <c r="I200" s="37">
        <v>2563.8999999999996</v>
      </c>
      <c r="J200" s="37">
        <v>2602.8000000000002</v>
      </c>
      <c r="K200" s="28">
        <v>2525</v>
      </c>
      <c r="L200" s="28">
        <v>2452</v>
      </c>
      <c r="M200" s="28">
        <v>20.961980000000001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2738.15</v>
      </c>
      <c r="D201" s="37">
        <v>2732.65</v>
      </c>
      <c r="E201" s="37">
        <v>2715.6000000000004</v>
      </c>
      <c r="F201" s="37">
        <v>2693.05</v>
      </c>
      <c r="G201" s="37">
        <v>2676.0000000000005</v>
      </c>
      <c r="H201" s="37">
        <v>2755.2000000000003</v>
      </c>
      <c r="I201" s="37">
        <v>2772.2500000000005</v>
      </c>
      <c r="J201" s="37">
        <v>2794.8</v>
      </c>
      <c r="K201" s="28">
        <v>2749.7</v>
      </c>
      <c r="L201" s="28">
        <v>2710.1</v>
      </c>
      <c r="M201" s="28">
        <v>1.4253199999999999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474.35</v>
      </c>
      <c r="D202" s="37">
        <v>476.7</v>
      </c>
      <c r="E202" s="37">
        <v>469.45</v>
      </c>
      <c r="F202" s="37">
        <v>464.55</v>
      </c>
      <c r="G202" s="37">
        <v>457.3</v>
      </c>
      <c r="H202" s="37">
        <v>481.59999999999997</v>
      </c>
      <c r="I202" s="37">
        <v>488.84999999999997</v>
      </c>
      <c r="J202" s="37">
        <v>493.74999999999994</v>
      </c>
      <c r="K202" s="28">
        <v>483.95</v>
      </c>
      <c r="L202" s="28">
        <v>471.8</v>
      </c>
      <c r="M202" s="28">
        <v>5.00223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1054.3</v>
      </c>
      <c r="D203" s="37">
        <v>1062.7666666666667</v>
      </c>
      <c r="E203" s="37">
        <v>1041.5333333333333</v>
      </c>
      <c r="F203" s="37">
        <v>1028.7666666666667</v>
      </c>
      <c r="G203" s="37">
        <v>1007.5333333333333</v>
      </c>
      <c r="H203" s="37">
        <v>1075.5333333333333</v>
      </c>
      <c r="I203" s="37">
        <v>1096.7666666666664</v>
      </c>
      <c r="J203" s="37">
        <v>1109.5333333333333</v>
      </c>
      <c r="K203" s="28">
        <v>1084</v>
      </c>
      <c r="L203" s="28">
        <v>1050</v>
      </c>
      <c r="M203" s="28">
        <v>3.93547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688</v>
      </c>
      <c r="D204" s="37">
        <v>691.83333333333337</v>
      </c>
      <c r="E204" s="37">
        <v>681.01666666666677</v>
      </c>
      <c r="F204" s="37">
        <v>674.03333333333342</v>
      </c>
      <c r="G204" s="37">
        <v>663.21666666666681</v>
      </c>
      <c r="H204" s="37">
        <v>698.81666666666672</v>
      </c>
      <c r="I204" s="37">
        <v>709.63333333333333</v>
      </c>
      <c r="J204" s="37">
        <v>716.61666666666667</v>
      </c>
      <c r="K204" s="28">
        <v>702.65</v>
      </c>
      <c r="L204" s="28">
        <v>684.85</v>
      </c>
      <c r="M204" s="28">
        <v>27.13053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6780.2</v>
      </c>
      <c r="D205" s="37">
        <v>6793.7333333333336</v>
      </c>
      <c r="E205" s="37">
        <v>6721.4666666666672</v>
      </c>
      <c r="F205" s="37">
        <v>6662.7333333333336</v>
      </c>
      <c r="G205" s="37">
        <v>6590.4666666666672</v>
      </c>
      <c r="H205" s="37">
        <v>6852.4666666666672</v>
      </c>
      <c r="I205" s="37">
        <v>6924.7333333333336</v>
      </c>
      <c r="J205" s="37">
        <v>6983.4666666666672</v>
      </c>
      <c r="K205" s="28">
        <v>6866</v>
      </c>
      <c r="L205" s="28">
        <v>6735</v>
      </c>
      <c r="M205" s="28">
        <v>5.0654000000000003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42.55</v>
      </c>
      <c r="D206" s="37">
        <v>42.116666666666667</v>
      </c>
      <c r="E206" s="37">
        <v>41.483333333333334</v>
      </c>
      <c r="F206" s="37">
        <v>40.416666666666664</v>
      </c>
      <c r="G206" s="37">
        <v>39.783333333333331</v>
      </c>
      <c r="H206" s="37">
        <v>43.183333333333337</v>
      </c>
      <c r="I206" s="37">
        <v>43.816666666666677</v>
      </c>
      <c r="J206" s="37">
        <v>44.88333333333334</v>
      </c>
      <c r="K206" s="28">
        <v>42.75</v>
      </c>
      <c r="L206" s="28">
        <v>41.05</v>
      </c>
      <c r="M206" s="28">
        <v>84.005340000000004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1531.8</v>
      </c>
      <c r="D207" s="37">
        <v>1532.3499999999997</v>
      </c>
      <c r="E207" s="37">
        <v>1516.2999999999993</v>
      </c>
      <c r="F207" s="37">
        <v>1500.7999999999995</v>
      </c>
      <c r="G207" s="37">
        <v>1484.7499999999991</v>
      </c>
      <c r="H207" s="37">
        <v>1547.8499999999995</v>
      </c>
      <c r="I207" s="37">
        <v>1563.9</v>
      </c>
      <c r="J207" s="37">
        <v>1579.3999999999996</v>
      </c>
      <c r="K207" s="28">
        <v>1548.4</v>
      </c>
      <c r="L207" s="28">
        <v>1516.85</v>
      </c>
      <c r="M207" s="28">
        <v>2.1554799999999998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856.7</v>
      </c>
      <c r="D208" s="37">
        <v>855.2833333333333</v>
      </c>
      <c r="E208" s="37">
        <v>841.56666666666661</v>
      </c>
      <c r="F208" s="37">
        <v>826.43333333333328</v>
      </c>
      <c r="G208" s="37">
        <v>812.71666666666658</v>
      </c>
      <c r="H208" s="37">
        <v>870.41666666666663</v>
      </c>
      <c r="I208" s="37">
        <v>884.13333333333333</v>
      </c>
      <c r="J208" s="37">
        <v>899.26666666666665</v>
      </c>
      <c r="K208" s="28">
        <v>869</v>
      </c>
      <c r="L208" s="28">
        <v>840.15</v>
      </c>
      <c r="M208" s="28">
        <v>18.477499999999999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921.65</v>
      </c>
      <c r="D209" s="37">
        <v>924.88333333333333</v>
      </c>
      <c r="E209" s="37">
        <v>912.76666666666665</v>
      </c>
      <c r="F209" s="37">
        <v>903.88333333333333</v>
      </c>
      <c r="G209" s="37">
        <v>891.76666666666665</v>
      </c>
      <c r="H209" s="37">
        <v>933.76666666666665</v>
      </c>
      <c r="I209" s="37">
        <v>945.88333333333321</v>
      </c>
      <c r="J209" s="37">
        <v>954.76666666666665</v>
      </c>
      <c r="K209" s="28">
        <v>937</v>
      </c>
      <c r="L209" s="28">
        <v>916</v>
      </c>
      <c r="M209" s="28">
        <v>2.5811600000000001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352.2</v>
      </c>
      <c r="D210" s="37">
        <v>352.06666666666661</v>
      </c>
      <c r="E210" s="37">
        <v>348.23333333333323</v>
      </c>
      <c r="F210" s="37">
        <v>344.26666666666665</v>
      </c>
      <c r="G210" s="37">
        <v>340.43333333333328</v>
      </c>
      <c r="H210" s="37">
        <v>356.03333333333319</v>
      </c>
      <c r="I210" s="37">
        <v>359.86666666666656</v>
      </c>
      <c r="J210" s="37">
        <v>363.83333333333314</v>
      </c>
      <c r="K210" s="28">
        <v>355.9</v>
      </c>
      <c r="L210" s="28">
        <v>348.1</v>
      </c>
      <c r="M210" s="28">
        <v>93.413039999999995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10.7</v>
      </c>
      <c r="D211" s="37">
        <v>10.816666666666665</v>
      </c>
      <c r="E211" s="37">
        <v>10.53333333333333</v>
      </c>
      <c r="F211" s="37">
        <v>10.366666666666665</v>
      </c>
      <c r="G211" s="37">
        <v>10.08333333333333</v>
      </c>
      <c r="H211" s="37">
        <v>10.983333333333329</v>
      </c>
      <c r="I211" s="37">
        <v>11.266666666666664</v>
      </c>
      <c r="J211" s="37">
        <v>11.433333333333328</v>
      </c>
      <c r="K211" s="28">
        <v>11.1</v>
      </c>
      <c r="L211" s="28">
        <v>10.65</v>
      </c>
      <c r="M211" s="28">
        <v>1835.9122199999999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1238.95</v>
      </c>
      <c r="D212" s="37">
        <v>1243.7833333333335</v>
      </c>
      <c r="E212" s="37">
        <v>1223.666666666667</v>
      </c>
      <c r="F212" s="37">
        <v>1208.3833333333334</v>
      </c>
      <c r="G212" s="37">
        <v>1188.2666666666669</v>
      </c>
      <c r="H212" s="37">
        <v>1259.0666666666671</v>
      </c>
      <c r="I212" s="37">
        <v>1279.1833333333334</v>
      </c>
      <c r="J212" s="37">
        <v>1294.4666666666672</v>
      </c>
      <c r="K212" s="28">
        <v>1263.9000000000001</v>
      </c>
      <c r="L212" s="28">
        <v>1228.5</v>
      </c>
      <c r="M212" s="28">
        <v>8.6037499999999998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1650.35</v>
      </c>
      <c r="D213" s="37">
        <v>1663.55</v>
      </c>
      <c r="E213" s="37">
        <v>1636.8</v>
      </c>
      <c r="F213" s="37">
        <v>1623.25</v>
      </c>
      <c r="G213" s="37">
        <v>1596.5</v>
      </c>
      <c r="H213" s="37">
        <v>1677.1</v>
      </c>
      <c r="I213" s="37">
        <v>1703.85</v>
      </c>
      <c r="J213" s="37">
        <v>1717.3999999999999</v>
      </c>
      <c r="K213" s="28">
        <v>1690.3</v>
      </c>
      <c r="L213" s="28">
        <v>1650</v>
      </c>
      <c r="M213" s="28">
        <v>5.2244400000000004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567.1</v>
      </c>
      <c r="D214" s="37">
        <v>566.88333333333333</v>
      </c>
      <c r="E214" s="37">
        <v>562.86666666666667</v>
      </c>
      <c r="F214" s="37">
        <v>558.63333333333333</v>
      </c>
      <c r="G214" s="37">
        <v>554.61666666666667</v>
      </c>
      <c r="H214" s="37">
        <v>571.11666666666667</v>
      </c>
      <c r="I214" s="37">
        <v>575.13333333333333</v>
      </c>
      <c r="J214" s="37">
        <v>579.36666666666667</v>
      </c>
      <c r="K214" s="37">
        <v>570.9</v>
      </c>
      <c r="L214" s="37">
        <v>562.65</v>
      </c>
      <c r="M214" s="37">
        <v>72.042559999999995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13.85</v>
      </c>
      <c r="D215" s="37">
        <v>13.783333333333333</v>
      </c>
      <c r="E215" s="37">
        <v>13.666666666666666</v>
      </c>
      <c r="F215" s="37">
        <v>13.483333333333333</v>
      </c>
      <c r="G215" s="37">
        <v>13.366666666666665</v>
      </c>
      <c r="H215" s="37">
        <v>13.966666666666667</v>
      </c>
      <c r="I215" s="37">
        <v>14.083333333333334</v>
      </c>
      <c r="J215" s="37">
        <v>14.266666666666667</v>
      </c>
      <c r="K215" s="37">
        <v>13.9</v>
      </c>
      <c r="L215" s="37">
        <v>13.6</v>
      </c>
      <c r="M215" s="37">
        <v>742.02360999999996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240.2</v>
      </c>
      <c r="D216" s="37">
        <v>241.79999999999998</v>
      </c>
      <c r="E216" s="37">
        <v>237.59999999999997</v>
      </c>
      <c r="F216" s="37">
        <v>234.99999999999997</v>
      </c>
      <c r="G216" s="37">
        <v>230.79999999999995</v>
      </c>
      <c r="H216" s="37">
        <v>244.39999999999998</v>
      </c>
      <c r="I216" s="37">
        <v>248.59999999999997</v>
      </c>
      <c r="J216" s="37">
        <v>251.2</v>
      </c>
      <c r="K216" s="37">
        <v>246</v>
      </c>
      <c r="L216" s="37">
        <v>239.2</v>
      </c>
      <c r="M216" s="37">
        <v>107.38414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6"/>
      <c r="B1" s="47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2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44616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9" t="s">
        <v>16</v>
      </c>
      <c r="B9" s="471" t="s">
        <v>18</v>
      </c>
      <c r="C9" s="475" t="s">
        <v>20</v>
      </c>
      <c r="D9" s="475" t="s">
        <v>21</v>
      </c>
      <c r="E9" s="466" t="s">
        <v>22</v>
      </c>
      <c r="F9" s="467"/>
      <c r="G9" s="468"/>
      <c r="H9" s="466" t="s">
        <v>23</v>
      </c>
      <c r="I9" s="467"/>
      <c r="J9" s="468"/>
      <c r="K9" s="23"/>
      <c r="L9" s="24"/>
      <c r="M9" s="50"/>
      <c r="N9" s="1"/>
      <c r="O9" s="1"/>
    </row>
    <row r="10" spans="1:15" ht="42.75" customHeight="1">
      <c r="A10" s="473"/>
      <c r="B10" s="474"/>
      <c r="C10" s="474"/>
      <c r="D10" s="47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77" t="s">
        <v>289</v>
      </c>
      <c r="C11" s="349">
        <v>21213.4</v>
      </c>
      <c r="D11" s="350">
        <v>21247.850000000002</v>
      </c>
      <c r="E11" s="350">
        <v>20995.750000000004</v>
      </c>
      <c r="F11" s="350">
        <v>20778.100000000002</v>
      </c>
      <c r="G11" s="350">
        <v>20526.000000000004</v>
      </c>
      <c r="H11" s="350">
        <v>21465.500000000004</v>
      </c>
      <c r="I11" s="350">
        <v>21717.600000000002</v>
      </c>
      <c r="J11" s="350">
        <v>21935.250000000004</v>
      </c>
      <c r="K11" s="349">
        <v>21499.95</v>
      </c>
      <c r="L11" s="349">
        <v>21030.2</v>
      </c>
      <c r="M11" s="349">
        <v>2.4230000000000002E-2</v>
      </c>
      <c r="N11" s="1"/>
      <c r="O11" s="1"/>
    </row>
    <row r="12" spans="1:15" ht="12" customHeight="1">
      <c r="A12" s="30">
        <v>2</v>
      </c>
      <c r="B12" s="378" t="s">
        <v>294</v>
      </c>
      <c r="C12" s="349">
        <v>492.25</v>
      </c>
      <c r="D12" s="350">
        <v>490.4666666666667</v>
      </c>
      <c r="E12" s="350">
        <v>484.13333333333338</v>
      </c>
      <c r="F12" s="350">
        <v>476.01666666666671</v>
      </c>
      <c r="G12" s="350">
        <v>469.68333333333339</v>
      </c>
      <c r="H12" s="350">
        <v>498.58333333333337</v>
      </c>
      <c r="I12" s="350">
        <v>504.91666666666663</v>
      </c>
      <c r="J12" s="350">
        <v>513.0333333333333</v>
      </c>
      <c r="K12" s="349">
        <v>496.8</v>
      </c>
      <c r="L12" s="349">
        <v>482.35</v>
      </c>
      <c r="M12" s="349">
        <v>0.91149000000000002</v>
      </c>
      <c r="N12" s="1"/>
      <c r="O12" s="1"/>
    </row>
    <row r="13" spans="1:15" ht="12" customHeight="1">
      <c r="A13" s="30">
        <v>3</v>
      </c>
      <c r="B13" s="378" t="s">
        <v>39</v>
      </c>
      <c r="C13" s="349">
        <v>916.9</v>
      </c>
      <c r="D13" s="350">
        <v>923.4</v>
      </c>
      <c r="E13" s="350">
        <v>908.5</v>
      </c>
      <c r="F13" s="350">
        <v>900.1</v>
      </c>
      <c r="G13" s="350">
        <v>885.2</v>
      </c>
      <c r="H13" s="350">
        <v>931.8</v>
      </c>
      <c r="I13" s="350">
        <v>946.69999999999982</v>
      </c>
      <c r="J13" s="350">
        <v>955.09999999999991</v>
      </c>
      <c r="K13" s="349">
        <v>938.3</v>
      </c>
      <c r="L13" s="349">
        <v>915</v>
      </c>
      <c r="M13" s="349">
        <v>6.2488299999999999</v>
      </c>
      <c r="N13" s="1"/>
      <c r="O13" s="1"/>
    </row>
    <row r="14" spans="1:15" ht="12" customHeight="1">
      <c r="A14" s="30">
        <v>4</v>
      </c>
      <c r="B14" s="378" t="s">
        <v>295</v>
      </c>
      <c r="C14" s="349">
        <v>2987.25</v>
      </c>
      <c r="D14" s="350">
        <v>3017.1</v>
      </c>
      <c r="E14" s="350">
        <v>2945.1499999999996</v>
      </c>
      <c r="F14" s="350">
        <v>2903.0499999999997</v>
      </c>
      <c r="G14" s="350">
        <v>2831.0999999999995</v>
      </c>
      <c r="H14" s="350">
        <v>3059.2</v>
      </c>
      <c r="I14" s="350">
        <v>3131.1499999999996</v>
      </c>
      <c r="J14" s="350">
        <v>3173.25</v>
      </c>
      <c r="K14" s="349">
        <v>3089.05</v>
      </c>
      <c r="L14" s="349">
        <v>2975</v>
      </c>
      <c r="M14" s="349">
        <v>0.74490999999999996</v>
      </c>
      <c r="N14" s="1"/>
      <c r="O14" s="1"/>
    </row>
    <row r="15" spans="1:15" ht="12" customHeight="1">
      <c r="A15" s="30">
        <v>5</v>
      </c>
      <c r="B15" s="378" t="s">
        <v>290</v>
      </c>
      <c r="C15" s="349">
        <v>2097.1999999999998</v>
      </c>
      <c r="D15" s="350">
        <v>2097.7333333333331</v>
      </c>
      <c r="E15" s="350">
        <v>2075.4666666666662</v>
      </c>
      <c r="F15" s="350">
        <v>2053.7333333333331</v>
      </c>
      <c r="G15" s="350">
        <v>2031.4666666666662</v>
      </c>
      <c r="H15" s="350">
        <v>2119.4666666666662</v>
      </c>
      <c r="I15" s="350">
        <v>2141.7333333333336</v>
      </c>
      <c r="J15" s="350">
        <v>2163.4666666666662</v>
      </c>
      <c r="K15" s="349">
        <v>2120</v>
      </c>
      <c r="L15" s="349">
        <v>2076</v>
      </c>
      <c r="M15" s="349">
        <v>1.9267799999999999</v>
      </c>
      <c r="N15" s="1"/>
      <c r="O15" s="1"/>
    </row>
    <row r="16" spans="1:15" ht="12" customHeight="1">
      <c r="A16" s="30">
        <v>6</v>
      </c>
      <c r="B16" s="378" t="s">
        <v>239</v>
      </c>
      <c r="C16" s="349">
        <v>17021.25</v>
      </c>
      <c r="D16" s="350">
        <v>16905.399999999998</v>
      </c>
      <c r="E16" s="350">
        <v>16740.899999999994</v>
      </c>
      <c r="F16" s="350">
        <v>16460.549999999996</v>
      </c>
      <c r="G16" s="350">
        <v>16296.049999999992</v>
      </c>
      <c r="H16" s="350">
        <v>17185.749999999996</v>
      </c>
      <c r="I16" s="350">
        <v>17350.250000000004</v>
      </c>
      <c r="J16" s="350">
        <v>17630.599999999999</v>
      </c>
      <c r="K16" s="349">
        <v>17069.900000000001</v>
      </c>
      <c r="L16" s="349">
        <v>16625.05</v>
      </c>
      <c r="M16" s="349">
        <v>0.27205000000000001</v>
      </c>
      <c r="N16" s="1"/>
      <c r="O16" s="1"/>
    </row>
    <row r="17" spans="1:15" ht="12" customHeight="1">
      <c r="A17" s="30">
        <v>7</v>
      </c>
      <c r="B17" s="378" t="s">
        <v>243</v>
      </c>
      <c r="C17" s="349">
        <v>108.1</v>
      </c>
      <c r="D17" s="350">
        <v>108.43333333333332</v>
      </c>
      <c r="E17" s="350">
        <v>107.06666666666665</v>
      </c>
      <c r="F17" s="350">
        <v>106.03333333333333</v>
      </c>
      <c r="G17" s="350">
        <v>104.66666666666666</v>
      </c>
      <c r="H17" s="350">
        <v>109.46666666666664</v>
      </c>
      <c r="I17" s="350">
        <v>110.83333333333331</v>
      </c>
      <c r="J17" s="350">
        <v>111.86666666666663</v>
      </c>
      <c r="K17" s="349">
        <v>109.8</v>
      </c>
      <c r="L17" s="349">
        <v>107.4</v>
      </c>
      <c r="M17" s="349">
        <v>29.063980000000001</v>
      </c>
      <c r="N17" s="1"/>
      <c r="O17" s="1"/>
    </row>
    <row r="18" spans="1:15" ht="12" customHeight="1">
      <c r="A18" s="30">
        <v>8</v>
      </c>
      <c r="B18" s="378" t="s">
        <v>41</v>
      </c>
      <c r="C18" s="349">
        <v>269.10000000000002</v>
      </c>
      <c r="D18" s="350">
        <v>268</v>
      </c>
      <c r="E18" s="350">
        <v>264.60000000000002</v>
      </c>
      <c r="F18" s="350">
        <v>260.10000000000002</v>
      </c>
      <c r="G18" s="350">
        <v>256.70000000000005</v>
      </c>
      <c r="H18" s="350">
        <v>272.5</v>
      </c>
      <c r="I18" s="350">
        <v>275.89999999999998</v>
      </c>
      <c r="J18" s="350">
        <v>280.39999999999998</v>
      </c>
      <c r="K18" s="349">
        <v>271.39999999999998</v>
      </c>
      <c r="L18" s="349">
        <v>263.5</v>
      </c>
      <c r="M18" s="349">
        <v>16.582450000000001</v>
      </c>
      <c r="N18" s="1"/>
      <c r="O18" s="1"/>
    </row>
    <row r="19" spans="1:15" ht="12" customHeight="1">
      <c r="A19" s="30">
        <v>9</v>
      </c>
      <c r="B19" s="378" t="s">
        <v>43</v>
      </c>
      <c r="C19" s="349">
        <v>2151.3000000000002</v>
      </c>
      <c r="D19" s="350">
        <v>2164</v>
      </c>
      <c r="E19" s="350">
        <v>2131</v>
      </c>
      <c r="F19" s="350">
        <v>2110.6999999999998</v>
      </c>
      <c r="G19" s="350">
        <v>2077.6999999999998</v>
      </c>
      <c r="H19" s="350">
        <v>2184.3000000000002</v>
      </c>
      <c r="I19" s="350">
        <v>2217.3000000000002</v>
      </c>
      <c r="J19" s="350">
        <v>2237.6000000000004</v>
      </c>
      <c r="K19" s="349">
        <v>2197</v>
      </c>
      <c r="L19" s="349">
        <v>2143.6999999999998</v>
      </c>
      <c r="M19" s="349">
        <v>3.7603399999999998</v>
      </c>
      <c r="N19" s="1"/>
      <c r="O19" s="1"/>
    </row>
    <row r="20" spans="1:15" ht="12" customHeight="1">
      <c r="A20" s="30">
        <v>10</v>
      </c>
      <c r="B20" s="378" t="s">
        <v>45</v>
      </c>
      <c r="C20" s="349">
        <v>1688.7</v>
      </c>
      <c r="D20" s="350">
        <v>1692.0666666666666</v>
      </c>
      <c r="E20" s="350">
        <v>1666.6333333333332</v>
      </c>
      <c r="F20" s="350">
        <v>1644.5666666666666</v>
      </c>
      <c r="G20" s="350">
        <v>1619.1333333333332</v>
      </c>
      <c r="H20" s="350">
        <v>1714.1333333333332</v>
      </c>
      <c r="I20" s="350">
        <v>1739.5666666666666</v>
      </c>
      <c r="J20" s="350">
        <v>1761.6333333333332</v>
      </c>
      <c r="K20" s="349">
        <v>1717.5</v>
      </c>
      <c r="L20" s="349">
        <v>1670</v>
      </c>
      <c r="M20" s="349">
        <v>12.85012</v>
      </c>
      <c r="N20" s="1"/>
      <c r="O20" s="1"/>
    </row>
    <row r="21" spans="1:15" ht="12" customHeight="1">
      <c r="A21" s="30">
        <v>11</v>
      </c>
      <c r="B21" s="378" t="s">
        <v>240</v>
      </c>
      <c r="C21" s="349">
        <v>1987.35</v>
      </c>
      <c r="D21" s="350">
        <v>2003.8333333333333</v>
      </c>
      <c r="E21" s="350">
        <v>1954.5166666666664</v>
      </c>
      <c r="F21" s="350">
        <v>1921.6833333333332</v>
      </c>
      <c r="G21" s="350">
        <v>1872.3666666666663</v>
      </c>
      <c r="H21" s="350">
        <v>2036.6666666666665</v>
      </c>
      <c r="I21" s="350">
        <v>2085.9833333333336</v>
      </c>
      <c r="J21" s="350">
        <v>2118.8166666666666</v>
      </c>
      <c r="K21" s="349">
        <v>2053.15</v>
      </c>
      <c r="L21" s="349">
        <v>1971</v>
      </c>
      <c r="M21" s="349">
        <v>7.7024999999999997</v>
      </c>
      <c r="N21" s="1"/>
      <c r="O21" s="1"/>
    </row>
    <row r="22" spans="1:15" ht="12" customHeight="1">
      <c r="A22" s="30">
        <v>12</v>
      </c>
      <c r="B22" s="378" t="s">
        <v>46</v>
      </c>
      <c r="C22" s="349">
        <v>706.7</v>
      </c>
      <c r="D22" s="350">
        <v>710.36666666666667</v>
      </c>
      <c r="E22" s="350">
        <v>701.33333333333337</v>
      </c>
      <c r="F22" s="350">
        <v>695.9666666666667</v>
      </c>
      <c r="G22" s="350">
        <v>686.93333333333339</v>
      </c>
      <c r="H22" s="350">
        <v>715.73333333333335</v>
      </c>
      <c r="I22" s="350">
        <v>724.76666666666665</v>
      </c>
      <c r="J22" s="350">
        <v>730.13333333333333</v>
      </c>
      <c r="K22" s="349">
        <v>719.4</v>
      </c>
      <c r="L22" s="349">
        <v>705</v>
      </c>
      <c r="M22" s="349">
        <v>29.78284</v>
      </c>
      <c r="N22" s="1"/>
      <c r="O22" s="1"/>
    </row>
    <row r="23" spans="1:15" ht="12.75" customHeight="1">
      <c r="A23" s="30">
        <v>13</v>
      </c>
      <c r="B23" s="378" t="s">
        <v>242</v>
      </c>
      <c r="C23" s="349">
        <v>2060.15</v>
      </c>
      <c r="D23" s="350">
        <v>2039.2333333333336</v>
      </c>
      <c r="E23" s="350">
        <v>2010.916666666667</v>
      </c>
      <c r="F23" s="350">
        <v>1961.6833333333334</v>
      </c>
      <c r="G23" s="350">
        <v>1933.3666666666668</v>
      </c>
      <c r="H23" s="350">
        <v>2088.4666666666672</v>
      </c>
      <c r="I23" s="350">
        <v>2116.7833333333338</v>
      </c>
      <c r="J23" s="350">
        <v>2166.0166666666673</v>
      </c>
      <c r="K23" s="349">
        <v>2067.5500000000002</v>
      </c>
      <c r="L23" s="349">
        <v>1990</v>
      </c>
      <c r="M23" s="349">
        <v>1.7048700000000001</v>
      </c>
      <c r="N23" s="1"/>
      <c r="O23" s="1"/>
    </row>
    <row r="24" spans="1:15" ht="12.75" customHeight="1">
      <c r="A24" s="30">
        <v>14</v>
      </c>
      <c r="B24" s="378" t="s">
        <v>296</v>
      </c>
      <c r="C24" s="349">
        <v>278.45</v>
      </c>
      <c r="D24" s="350">
        <v>279.7</v>
      </c>
      <c r="E24" s="350">
        <v>275.75</v>
      </c>
      <c r="F24" s="350">
        <v>273.05</v>
      </c>
      <c r="G24" s="350">
        <v>269.10000000000002</v>
      </c>
      <c r="H24" s="350">
        <v>282.39999999999998</v>
      </c>
      <c r="I24" s="350">
        <v>286.34999999999991</v>
      </c>
      <c r="J24" s="350">
        <v>289.04999999999995</v>
      </c>
      <c r="K24" s="349">
        <v>283.64999999999998</v>
      </c>
      <c r="L24" s="349">
        <v>277</v>
      </c>
      <c r="M24" s="349">
        <v>0.56086999999999998</v>
      </c>
      <c r="N24" s="1"/>
      <c r="O24" s="1"/>
    </row>
    <row r="25" spans="1:15" ht="12.75" customHeight="1">
      <c r="A25" s="30">
        <v>15</v>
      </c>
      <c r="B25" s="378" t="s">
        <v>297</v>
      </c>
      <c r="C25" s="349">
        <v>196.6</v>
      </c>
      <c r="D25" s="350">
        <v>199.18333333333331</v>
      </c>
      <c r="E25" s="350">
        <v>192.76666666666662</v>
      </c>
      <c r="F25" s="350">
        <v>188.93333333333331</v>
      </c>
      <c r="G25" s="350">
        <v>182.51666666666662</v>
      </c>
      <c r="H25" s="350">
        <v>203.01666666666662</v>
      </c>
      <c r="I25" s="350">
        <v>209.43333333333331</v>
      </c>
      <c r="J25" s="350">
        <v>213.26666666666662</v>
      </c>
      <c r="K25" s="349">
        <v>205.6</v>
      </c>
      <c r="L25" s="349">
        <v>195.35</v>
      </c>
      <c r="M25" s="349">
        <v>6.5428699999999997</v>
      </c>
      <c r="N25" s="1"/>
      <c r="O25" s="1"/>
    </row>
    <row r="26" spans="1:15" ht="12.75" customHeight="1">
      <c r="A26" s="30">
        <v>16</v>
      </c>
      <c r="B26" s="378" t="s">
        <v>298</v>
      </c>
      <c r="C26" s="349">
        <v>1200.0999999999999</v>
      </c>
      <c r="D26" s="350">
        <v>1211.6333333333332</v>
      </c>
      <c r="E26" s="350">
        <v>1183.4666666666665</v>
      </c>
      <c r="F26" s="350">
        <v>1166.8333333333333</v>
      </c>
      <c r="G26" s="350">
        <v>1138.6666666666665</v>
      </c>
      <c r="H26" s="350">
        <v>1228.2666666666664</v>
      </c>
      <c r="I26" s="350">
        <v>1256.4333333333334</v>
      </c>
      <c r="J26" s="350">
        <v>1273.0666666666664</v>
      </c>
      <c r="K26" s="349">
        <v>1239.8</v>
      </c>
      <c r="L26" s="349">
        <v>1195</v>
      </c>
      <c r="M26" s="349">
        <v>3.05681</v>
      </c>
      <c r="N26" s="1"/>
      <c r="O26" s="1"/>
    </row>
    <row r="27" spans="1:15" ht="12.75" customHeight="1">
      <c r="A27" s="30">
        <v>17</v>
      </c>
      <c r="B27" s="378" t="s">
        <v>292</v>
      </c>
      <c r="C27" s="349">
        <v>1721.9</v>
      </c>
      <c r="D27" s="350">
        <v>1736.3</v>
      </c>
      <c r="E27" s="350">
        <v>1697.6</v>
      </c>
      <c r="F27" s="350">
        <v>1673.3</v>
      </c>
      <c r="G27" s="350">
        <v>1634.6</v>
      </c>
      <c r="H27" s="350">
        <v>1760.6</v>
      </c>
      <c r="I27" s="350">
        <v>1799.3000000000002</v>
      </c>
      <c r="J27" s="350">
        <v>1823.6</v>
      </c>
      <c r="K27" s="349">
        <v>1775</v>
      </c>
      <c r="L27" s="349">
        <v>1712</v>
      </c>
      <c r="M27" s="349">
        <v>1.9251400000000001</v>
      </c>
      <c r="N27" s="1"/>
      <c r="O27" s="1"/>
    </row>
    <row r="28" spans="1:15" ht="12.75" customHeight="1">
      <c r="A28" s="30">
        <v>18</v>
      </c>
      <c r="B28" s="378" t="s">
        <v>244</v>
      </c>
      <c r="C28" s="349">
        <v>1888.15</v>
      </c>
      <c r="D28" s="350">
        <v>1887.1500000000003</v>
      </c>
      <c r="E28" s="350">
        <v>1856.1500000000005</v>
      </c>
      <c r="F28" s="350">
        <v>1824.1500000000003</v>
      </c>
      <c r="G28" s="350">
        <v>1793.1500000000005</v>
      </c>
      <c r="H28" s="350">
        <v>1919.1500000000005</v>
      </c>
      <c r="I28" s="350">
        <v>1950.15</v>
      </c>
      <c r="J28" s="350">
        <v>1982.1500000000005</v>
      </c>
      <c r="K28" s="349">
        <v>1918.15</v>
      </c>
      <c r="L28" s="349">
        <v>1855.15</v>
      </c>
      <c r="M28" s="349">
        <v>3.6904699999999999</v>
      </c>
      <c r="N28" s="1"/>
      <c r="O28" s="1"/>
    </row>
    <row r="29" spans="1:15" ht="12.75" customHeight="1">
      <c r="A29" s="30">
        <v>19</v>
      </c>
      <c r="B29" s="378" t="s">
        <v>299</v>
      </c>
      <c r="C29" s="349">
        <v>82.65</v>
      </c>
      <c r="D29" s="350">
        <v>83.766666666666666</v>
      </c>
      <c r="E29" s="350">
        <v>80.883333333333326</v>
      </c>
      <c r="F29" s="350">
        <v>79.11666666666666</v>
      </c>
      <c r="G29" s="350">
        <v>76.23333333333332</v>
      </c>
      <c r="H29" s="350">
        <v>85.533333333333331</v>
      </c>
      <c r="I29" s="350">
        <v>88.416666666666686</v>
      </c>
      <c r="J29" s="350">
        <v>90.183333333333337</v>
      </c>
      <c r="K29" s="349">
        <v>86.65</v>
      </c>
      <c r="L29" s="349">
        <v>82</v>
      </c>
      <c r="M29" s="349">
        <v>2.1880500000000001</v>
      </c>
      <c r="N29" s="1"/>
      <c r="O29" s="1"/>
    </row>
    <row r="30" spans="1:15" ht="12.75" customHeight="1">
      <c r="A30" s="30">
        <v>20</v>
      </c>
      <c r="B30" s="378" t="s">
        <v>48</v>
      </c>
      <c r="C30" s="349">
        <v>3265</v>
      </c>
      <c r="D30" s="350">
        <v>3299.7166666666672</v>
      </c>
      <c r="E30" s="350">
        <v>3214.8333333333344</v>
      </c>
      <c r="F30" s="350">
        <v>3164.6666666666674</v>
      </c>
      <c r="G30" s="350">
        <v>3079.7833333333347</v>
      </c>
      <c r="H30" s="350">
        <v>3349.8833333333341</v>
      </c>
      <c r="I30" s="350">
        <v>3434.7666666666673</v>
      </c>
      <c r="J30" s="350">
        <v>3484.9333333333338</v>
      </c>
      <c r="K30" s="349">
        <v>3384.6</v>
      </c>
      <c r="L30" s="349">
        <v>3249.55</v>
      </c>
      <c r="M30" s="349">
        <v>1.2408999999999999</v>
      </c>
      <c r="N30" s="1"/>
      <c r="O30" s="1"/>
    </row>
    <row r="31" spans="1:15" ht="12.75" customHeight="1">
      <c r="A31" s="30">
        <v>21</v>
      </c>
      <c r="B31" s="378" t="s">
        <v>300</v>
      </c>
      <c r="C31" s="349">
        <v>2999.35</v>
      </c>
      <c r="D31" s="350">
        <v>3013.9166666666665</v>
      </c>
      <c r="E31" s="350">
        <v>2966.083333333333</v>
      </c>
      <c r="F31" s="350">
        <v>2932.8166666666666</v>
      </c>
      <c r="G31" s="350">
        <v>2884.9833333333331</v>
      </c>
      <c r="H31" s="350">
        <v>3047.1833333333329</v>
      </c>
      <c r="I31" s="350">
        <v>3095.016666666666</v>
      </c>
      <c r="J31" s="350">
        <v>3128.2833333333328</v>
      </c>
      <c r="K31" s="349">
        <v>3061.75</v>
      </c>
      <c r="L31" s="349">
        <v>2980.65</v>
      </c>
      <c r="M31" s="349">
        <v>0.41838999999999998</v>
      </c>
      <c r="N31" s="1"/>
      <c r="O31" s="1"/>
    </row>
    <row r="32" spans="1:15" ht="12.75" customHeight="1">
      <c r="A32" s="30">
        <v>22</v>
      </c>
      <c r="B32" s="378" t="s">
        <v>301</v>
      </c>
      <c r="C32" s="349">
        <v>25.05</v>
      </c>
      <c r="D32" s="350">
        <v>25.2</v>
      </c>
      <c r="E32" s="350">
        <v>24.75</v>
      </c>
      <c r="F32" s="350">
        <v>24.45</v>
      </c>
      <c r="G32" s="350">
        <v>24</v>
      </c>
      <c r="H32" s="350">
        <v>25.5</v>
      </c>
      <c r="I32" s="350">
        <v>25.949999999999996</v>
      </c>
      <c r="J32" s="350">
        <v>26.25</v>
      </c>
      <c r="K32" s="349">
        <v>25.65</v>
      </c>
      <c r="L32" s="349">
        <v>24.9</v>
      </c>
      <c r="M32" s="349">
        <v>140.67868999999999</v>
      </c>
      <c r="N32" s="1"/>
      <c r="O32" s="1"/>
    </row>
    <row r="33" spans="1:15" ht="12.75" customHeight="1">
      <c r="A33" s="30">
        <v>23</v>
      </c>
      <c r="B33" s="378" t="s">
        <v>50</v>
      </c>
      <c r="C33" s="349">
        <v>586.75</v>
      </c>
      <c r="D33" s="350">
        <v>587.25</v>
      </c>
      <c r="E33" s="350">
        <v>580.65</v>
      </c>
      <c r="F33" s="350">
        <v>574.54999999999995</v>
      </c>
      <c r="G33" s="350">
        <v>567.94999999999993</v>
      </c>
      <c r="H33" s="350">
        <v>593.35</v>
      </c>
      <c r="I33" s="350">
        <v>599.94999999999993</v>
      </c>
      <c r="J33" s="350">
        <v>606.05000000000007</v>
      </c>
      <c r="K33" s="349">
        <v>593.85</v>
      </c>
      <c r="L33" s="349">
        <v>581.15</v>
      </c>
      <c r="M33" s="349">
        <v>6.01295</v>
      </c>
      <c r="N33" s="1"/>
      <c r="O33" s="1"/>
    </row>
    <row r="34" spans="1:15" ht="12.75" customHeight="1">
      <c r="A34" s="30">
        <v>24</v>
      </c>
      <c r="B34" s="378" t="s">
        <v>302</v>
      </c>
      <c r="C34" s="349">
        <v>3230.25</v>
      </c>
      <c r="D34" s="350">
        <v>3233.7666666666664</v>
      </c>
      <c r="E34" s="350">
        <v>3182.5333333333328</v>
      </c>
      <c r="F34" s="350">
        <v>3134.8166666666666</v>
      </c>
      <c r="G34" s="350">
        <v>3083.583333333333</v>
      </c>
      <c r="H34" s="350">
        <v>3281.4833333333327</v>
      </c>
      <c r="I34" s="350">
        <v>3332.7166666666662</v>
      </c>
      <c r="J34" s="350">
        <v>3380.4333333333325</v>
      </c>
      <c r="K34" s="349">
        <v>3285</v>
      </c>
      <c r="L34" s="349">
        <v>3186.05</v>
      </c>
      <c r="M34" s="349">
        <v>0.46576000000000001</v>
      </c>
      <c r="N34" s="1"/>
      <c r="O34" s="1"/>
    </row>
    <row r="35" spans="1:15" ht="12.75" customHeight="1">
      <c r="A35" s="30">
        <v>25</v>
      </c>
      <c r="B35" s="378" t="s">
        <v>51</v>
      </c>
      <c r="C35" s="349">
        <v>330.95</v>
      </c>
      <c r="D35" s="350">
        <v>333.68333333333334</v>
      </c>
      <c r="E35" s="350">
        <v>326.86666666666667</v>
      </c>
      <c r="F35" s="350">
        <v>322.78333333333336</v>
      </c>
      <c r="G35" s="350">
        <v>315.9666666666667</v>
      </c>
      <c r="H35" s="350">
        <v>337.76666666666665</v>
      </c>
      <c r="I35" s="350">
        <v>344.58333333333337</v>
      </c>
      <c r="J35" s="350">
        <v>348.66666666666663</v>
      </c>
      <c r="K35" s="349">
        <v>340.5</v>
      </c>
      <c r="L35" s="349">
        <v>329.6</v>
      </c>
      <c r="M35" s="349">
        <v>53.126469999999998</v>
      </c>
      <c r="N35" s="1"/>
      <c r="O35" s="1"/>
    </row>
    <row r="36" spans="1:15" ht="12.75" customHeight="1">
      <c r="A36" s="30">
        <v>26</v>
      </c>
      <c r="B36" s="378" t="s">
        <v>855</v>
      </c>
      <c r="C36" s="349">
        <v>1324</v>
      </c>
      <c r="D36" s="350">
        <v>1310.6666666666667</v>
      </c>
      <c r="E36" s="350">
        <v>1285.3333333333335</v>
      </c>
      <c r="F36" s="350">
        <v>1246.6666666666667</v>
      </c>
      <c r="G36" s="350">
        <v>1221.3333333333335</v>
      </c>
      <c r="H36" s="350">
        <v>1349.3333333333335</v>
      </c>
      <c r="I36" s="350">
        <v>1374.666666666667</v>
      </c>
      <c r="J36" s="350">
        <v>1413.3333333333335</v>
      </c>
      <c r="K36" s="349">
        <v>1336</v>
      </c>
      <c r="L36" s="349">
        <v>1272</v>
      </c>
      <c r="M36" s="349">
        <v>4.3483599999999996</v>
      </c>
      <c r="N36" s="1"/>
      <c r="O36" s="1"/>
    </row>
    <row r="37" spans="1:15" ht="12.75" customHeight="1">
      <c r="A37" s="30">
        <v>27</v>
      </c>
      <c r="B37" s="378" t="s">
        <v>815</v>
      </c>
      <c r="C37" s="349">
        <v>864.3</v>
      </c>
      <c r="D37" s="350">
        <v>866.80000000000007</v>
      </c>
      <c r="E37" s="350">
        <v>852.75000000000011</v>
      </c>
      <c r="F37" s="350">
        <v>841.2</v>
      </c>
      <c r="G37" s="350">
        <v>827.15000000000009</v>
      </c>
      <c r="H37" s="350">
        <v>878.35000000000014</v>
      </c>
      <c r="I37" s="350">
        <v>892.40000000000009</v>
      </c>
      <c r="J37" s="350">
        <v>903.95000000000016</v>
      </c>
      <c r="K37" s="349">
        <v>880.85</v>
      </c>
      <c r="L37" s="349">
        <v>855.25</v>
      </c>
      <c r="M37" s="349">
        <v>0.33506999999999998</v>
      </c>
      <c r="N37" s="1"/>
      <c r="O37" s="1"/>
    </row>
    <row r="38" spans="1:15" ht="12.75" customHeight="1">
      <c r="A38" s="30">
        <v>28</v>
      </c>
      <c r="B38" s="378" t="s">
        <v>293</v>
      </c>
      <c r="C38" s="349">
        <v>826.45</v>
      </c>
      <c r="D38" s="350">
        <v>825.7833333333333</v>
      </c>
      <c r="E38" s="350">
        <v>806.16666666666663</v>
      </c>
      <c r="F38" s="350">
        <v>785.88333333333333</v>
      </c>
      <c r="G38" s="350">
        <v>766.26666666666665</v>
      </c>
      <c r="H38" s="350">
        <v>846.06666666666661</v>
      </c>
      <c r="I38" s="350">
        <v>865.68333333333339</v>
      </c>
      <c r="J38" s="350">
        <v>885.96666666666658</v>
      </c>
      <c r="K38" s="349">
        <v>845.4</v>
      </c>
      <c r="L38" s="349">
        <v>805.5</v>
      </c>
      <c r="M38" s="349">
        <v>2.9908700000000001</v>
      </c>
      <c r="N38" s="1"/>
      <c r="O38" s="1"/>
    </row>
    <row r="39" spans="1:15" ht="12.75" customHeight="1">
      <c r="A39" s="30">
        <v>29</v>
      </c>
      <c r="B39" s="378" t="s">
        <v>52</v>
      </c>
      <c r="C39" s="349">
        <v>718.55</v>
      </c>
      <c r="D39" s="350">
        <v>712.81666666666661</v>
      </c>
      <c r="E39" s="350">
        <v>702.13333333333321</v>
      </c>
      <c r="F39" s="350">
        <v>685.71666666666658</v>
      </c>
      <c r="G39" s="350">
        <v>675.03333333333319</v>
      </c>
      <c r="H39" s="350">
        <v>729.23333333333323</v>
      </c>
      <c r="I39" s="350">
        <v>739.91666666666663</v>
      </c>
      <c r="J39" s="350">
        <v>756.33333333333326</v>
      </c>
      <c r="K39" s="349">
        <v>723.5</v>
      </c>
      <c r="L39" s="349">
        <v>696.4</v>
      </c>
      <c r="M39" s="349">
        <v>4.8551399999999996</v>
      </c>
      <c r="N39" s="1"/>
      <c r="O39" s="1"/>
    </row>
    <row r="40" spans="1:15" ht="12.75" customHeight="1">
      <c r="A40" s="30">
        <v>30</v>
      </c>
      <c r="B40" s="378" t="s">
        <v>53</v>
      </c>
      <c r="C40" s="349">
        <v>4610.8</v>
      </c>
      <c r="D40" s="350">
        <v>4645.4333333333334</v>
      </c>
      <c r="E40" s="350">
        <v>4555.8666666666668</v>
      </c>
      <c r="F40" s="350">
        <v>4500.9333333333334</v>
      </c>
      <c r="G40" s="350">
        <v>4411.3666666666668</v>
      </c>
      <c r="H40" s="350">
        <v>4700.3666666666668</v>
      </c>
      <c r="I40" s="350">
        <v>4789.9333333333343</v>
      </c>
      <c r="J40" s="350">
        <v>4844.8666666666668</v>
      </c>
      <c r="K40" s="349">
        <v>4735</v>
      </c>
      <c r="L40" s="349">
        <v>4590.5</v>
      </c>
      <c r="M40" s="349">
        <v>7.5505100000000001</v>
      </c>
      <c r="N40" s="1"/>
      <c r="O40" s="1"/>
    </row>
    <row r="41" spans="1:15" ht="12.75" customHeight="1">
      <c r="A41" s="30">
        <v>31</v>
      </c>
      <c r="B41" s="378" t="s">
        <v>54</v>
      </c>
      <c r="C41" s="349">
        <v>201.15</v>
      </c>
      <c r="D41" s="350">
        <v>201.23333333333335</v>
      </c>
      <c r="E41" s="350">
        <v>198.91666666666669</v>
      </c>
      <c r="F41" s="350">
        <v>196.68333333333334</v>
      </c>
      <c r="G41" s="350">
        <v>194.36666666666667</v>
      </c>
      <c r="H41" s="350">
        <v>203.4666666666667</v>
      </c>
      <c r="I41" s="350">
        <v>205.78333333333336</v>
      </c>
      <c r="J41" s="350">
        <v>208.01666666666671</v>
      </c>
      <c r="K41" s="349">
        <v>203.55</v>
      </c>
      <c r="L41" s="349">
        <v>199</v>
      </c>
      <c r="M41" s="349">
        <v>28.800909999999998</v>
      </c>
      <c r="N41" s="1"/>
      <c r="O41" s="1"/>
    </row>
    <row r="42" spans="1:15" ht="12.75" customHeight="1">
      <c r="A42" s="30">
        <v>32</v>
      </c>
      <c r="B42" s="378" t="s">
        <v>303</v>
      </c>
      <c r="C42" s="349">
        <v>480.75</v>
      </c>
      <c r="D42" s="350">
        <v>480.7166666666667</v>
      </c>
      <c r="E42" s="350">
        <v>472.93333333333339</v>
      </c>
      <c r="F42" s="350">
        <v>465.11666666666667</v>
      </c>
      <c r="G42" s="350">
        <v>457.33333333333337</v>
      </c>
      <c r="H42" s="350">
        <v>488.53333333333342</v>
      </c>
      <c r="I42" s="350">
        <v>496.31666666666672</v>
      </c>
      <c r="J42" s="350">
        <v>504.13333333333344</v>
      </c>
      <c r="K42" s="349">
        <v>488.5</v>
      </c>
      <c r="L42" s="349">
        <v>472.9</v>
      </c>
      <c r="M42" s="349">
        <v>1.54491</v>
      </c>
      <c r="N42" s="1"/>
      <c r="O42" s="1"/>
    </row>
    <row r="43" spans="1:15" ht="12.75" customHeight="1">
      <c r="A43" s="30">
        <v>33</v>
      </c>
      <c r="B43" s="378" t="s">
        <v>304</v>
      </c>
      <c r="C43" s="349">
        <v>92.05</v>
      </c>
      <c r="D43" s="350">
        <v>92.266666666666666</v>
      </c>
      <c r="E43" s="350">
        <v>90.783333333333331</v>
      </c>
      <c r="F43" s="350">
        <v>89.516666666666666</v>
      </c>
      <c r="G43" s="350">
        <v>88.033333333333331</v>
      </c>
      <c r="H43" s="350">
        <v>93.533333333333331</v>
      </c>
      <c r="I43" s="350">
        <v>95.016666666666652</v>
      </c>
      <c r="J43" s="350">
        <v>96.283333333333331</v>
      </c>
      <c r="K43" s="349">
        <v>93.75</v>
      </c>
      <c r="L43" s="349">
        <v>91</v>
      </c>
      <c r="M43" s="349">
        <v>5.0640799999999997</v>
      </c>
      <c r="N43" s="1"/>
      <c r="O43" s="1"/>
    </row>
    <row r="44" spans="1:15" ht="12.75" customHeight="1">
      <c r="A44" s="30">
        <v>34</v>
      </c>
      <c r="B44" s="378" t="s">
        <v>55</v>
      </c>
      <c r="C44" s="349">
        <v>124</v>
      </c>
      <c r="D44" s="350">
        <v>124.48333333333333</v>
      </c>
      <c r="E44" s="350">
        <v>122.51666666666667</v>
      </c>
      <c r="F44" s="350">
        <v>121.03333333333333</v>
      </c>
      <c r="G44" s="350">
        <v>119.06666666666666</v>
      </c>
      <c r="H44" s="350">
        <v>125.96666666666667</v>
      </c>
      <c r="I44" s="350">
        <v>127.93333333333334</v>
      </c>
      <c r="J44" s="350">
        <v>129.41666666666669</v>
      </c>
      <c r="K44" s="349">
        <v>126.45</v>
      </c>
      <c r="L44" s="349">
        <v>123</v>
      </c>
      <c r="M44" s="349">
        <v>189.83672999999999</v>
      </c>
      <c r="N44" s="1"/>
      <c r="O44" s="1"/>
    </row>
    <row r="45" spans="1:15" ht="12.75" customHeight="1">
      <c r="A45" s="30">
        <v>35</v>
      </c>
      <c r="B45" s="378" t="s">
        <v>57</v>
      </c>
      <c r="C45" s="349">
        <v>3237.2</v>
      </c>
      <c r="D45" s="350">
        <v>3254.7000000000003</v>
      </c>
      <c r="E45" s="350">
        <v>3212.5000000000005</v>
      </c>
      <c r="F45" s="350">
        <v>3187.8</v>
      </c>
      <c r="G45" s="350">
        <v>3145.6000000000004</v>
      </c>
      <c r="H45" s="350">
        <v>3279.4000000000005</v>
      </c>
      <c r="I45" s="350">
        <v>3321.6000000000004</v>
      </c>
      <c r="J45" s="350">
        <v>3346.3000000000006</v>
      </c>
      <c r="K45" s="349">
        <v>3296.9</v>
      </c>
      <c r="L45" s="349">
        <v>3230</v>
      </c>
      <c r="M45" s="349">
        <v>9.3589599999999997</v>
      </c>
      <c r="N45" s="1"/>
      <c r="O45" s="1"/>
    </row>
    <row r="46" spans="1:15" ht="12.75" customHeight="1">
      <c r="A46" s="30">
        <v>36</v>
      </c>
      <c r="B46" s="378" t="s">
        <v>305</v>
      </c>
      <c r="C46" s="349">
        <v>178.05</v>
      </c>
      <c r="D46" s="350">
        <v>179.43333333333331</v>
      </c>
      <c r="E46" s="350">
        <v>174.86666666666662</v>
      </c>
      <c r="F46" s="350">
        <v>171.68333333333331</v>
      </c>
      <c r="G46" s="350">
        <v>167.11666666666662</v>
      </c>
      <c r="H46" s="350">
        <v>182.61666666666662</v>
      </c>
      <c r="I46" s="350">
        <v>187.18333333333328</v>
      </c>
      <c r="J46" s="350">
        <v>190.36666666666662</v>
      </c>
      <c r="K46" s="349">
        <v>184</v>
      </c>
      <c r="L46" s="349">
        <v>176.25</v>
      </c>
      <c r="M46" s="349">
        <v>2.5362300000000002</v>
      </c>
      <c r="N46" s="1"/>
      <c r="O46" s="1"/>
    </row>
    <row r="47" spans="1:15" ht="12.75" customHeight="1">
      <c r="A47" s="30">
        <v>37</v>
      </c>
      <c r="B47" s="378" t="s">
        <v>307</v>
      </c>
      <c r="C47" s="349">
        <v>1914.5</v>
      </c>
      <c r="D47" s="350">
        <v>1895.3999999999999</v>
      </c>
      <c r="E47" s="350">
        <v>1860.7999999999997</v>
      </c>
      <c r="F47" s="350">
        <v>1807.1</v>
      </c>
      <c r="G47" s="350">
        <v>1772.4999999999998</v>
      </c>
      <c r="H47" s="350">
        <v>1949.0999999999997</v>
      </c>
      <c r="I47" s="350">
        <v>1983.6999999999996</v>
      </c>
      <c r="J47" s="350">
        <v>2037.3999999999996</v>
      </c>
      <c r="K47" s="349">
        <v>1930</v>
      </c>
      <c r="L47" s="349">
        <v>1841.7</v>
      </c>
      <c r="M47" s="349">
        <v>6.1139200000000002</v>
      </c>
      <c r="N47" s="1"/>
      <c r="O47" s="1"/>
    </row>
    <row r="48" spans="1:15" ht="12.75" customHeight="1">
      <c r="A48" s="30">
        <v>38</v>
      </c>
      <c r="B48" s="378" t="s">
        <v>306</v>
      </c>
      <c r="C48" s="349">
        <v>2629</v>
      </c>
      <c r="D48" s="350">
        <v>2632.75</v>
      </c>
      <c r="E48" s="350">
        <v>2597.0500000000002</v>
      </c>
      <c r="F48" s="350">
        <v>2565.1000000000004</v>
      </c>
      <c r="G48" s="350">
        <v>2529.4000000000005</v>
      </c>
      <c r="H48" s="350">
        <v>2664.7</v>
      </c>
      <c r="I48" s="350">
        <v>2700.3999999999996</v>
      </c>
      <c r="J48" s="350">
        <v>2732.3499999999995</v>
      </c>
      <c r="K48" s="349">
        <v>2668.45</v>
      </c>
      <c r="L48" s="349">
        <v>2600.8000000000002</v>
      </c>
      <c r="M48" s="349">
        <v>6.7199999999999996E-2</v>
      </c>
      <c r="N48" s="1"/>
      <c r="O48" s="1"/>
    </row>
    <row r="49" spans="1:15" ht="12.75" customHeight="1">
      <c r="A49" s="30">
        <v>39</v>
      </c>
      <c r="B49" s="378" t="s">
        <v>241</v>
      </c>
      <c r="C49" s="349">
        <v>1641.8</v>
      </c>
      <c r="D49" s="350">
        <v>1629.55</v>
      </c>
      <c r="E49" s="350">
        <v>1592.25</v>
      </c>
      <c r="F49" s="350">
        <v>1542.7</v>
      </c>
      <c r="G49" s="350">
        <v>1505.4</v>
      </c>
      <c r="H49" s="350">
        <v>1679.1</v>
      </c>
      <c r="I49" s="350">
        <v>1716.3999999999996</v>
      </c>
      <c r="J49" s="350">
        <v>1765.9499999999998</v>
      </c>
      <c r="K49" s="349">
        <v>1666.85</v>
      </c>
      <c r="L49" s="349">
        <v>1580</v>
      </c>
      <c r="M49" s="349">
        <v>1.04403</v>
      </c>
      <c r="N49" s="1"/>
      <c r="O49" s="1"/>
    </row>
    <row r="50" spans="1:15" ht="12.75" customHeight="1">
      <c r="A50" s="30">
        <v>40</v>
      </c>
      <c r="B50" s="378" t="s">
        <v>308</v>
      </c>
      <c r="C50" s="349">
        <v>9274.9500000000007</v>
      </c>
      <c r="D50" s="350">
        <v>9247.1666666666661</v>
      </c>
      <c r="E50" s="350">
        <v>9159.3333333333321</v>
      </c>
      <c r="F50" s="350">
        <v>9043.7166666666653</v>
      </c>
      <c r="G50" s="350">
        <v>8955.8833333333314</v>
      </c>
      <c r="H50" s="350">
        <v>9362.7833333333328</v>
      </c>
      <c r="I50" s="350">
        <v>9450.616666666665</v>
      </c>
      <c r="J50" s="350">
        <v>9566.2333333333336</v>
      </c>
      <c r="K50" s="349">
        <v>9335</v>
      </c>
      <c r="L50" s="349">
        <v>9131.5499999999993</v>
      </c>
      <c r="M50" s="349">
        <v>0.24037</v>
      </c>
      <c r="N50" s="1"/>
      <c r="O50" s="1"/>
    </row>
    <row r="51" spans="1:15" ht="12.75" customHeight="1">
      <c r="A51" s="30">
        <v>41</v>
      </c>
      <c r="B51" s="378" t="s">
        <v>59</v>
      </c>
      <c r="C51" s="349">
        <v>1273.45</v>
      </c>
      <c r="D51" s="350">
        <v>1275.1499999999999</v>
      </c>
      <c r="E51" s="350">
        <v>1260.2999999999997</v>
      </c>
      <c r="F51" s="350">
        <v>1247.1499999999999</v>
      </c>
      <c r="G51" s="350">
        <v>1232.2999999999997</v>
      </c>
      <c r="H51" s="350">
        <v>1288.2999999999997</v>
      </c>
      <c r="I51" s="350">
        <v>1303.1499999999996</v>
      </c>
      <c r="J51" s="350">
        <v>1316.2999999999997</v>
      </c>
      <c r="K51" s="349">
        <v>1290</v>
      </c>
      <c r="L51" s="349">
        <v>1262</v>
      </c>
      <c r="M51" s="349">
        <v>6.1200099999999997</v>
      </c>
      <c r="N51" s="1"/>
      <c r="O51" s="1"/>
    </row>
    <row r="52" spans="1:15" ht="12.75" customHeight="1">
      <c r="A52" s="30">
        <v>42</v>
      </c>
      <c r="B52" s="378" t="s">
        <v>60</v>
      </c>
      <c r="C52" s="349">
        <v>637.04999999999995</v>
      </c>
      <c r="D52" s="350">
        <v>638.66666666666663</v>
      </c>
      <c r="E52" s="350">
        <v>632.68333333333328</v>
      </c>
      <c r="F52" s="350">
        <v>628.31666666666661</v>
      </c>
      <c r="G52" s="350">
        <v>622.33333333333326</v>
      </c>
      <c r="H52" s="350">
        <v>643.0333333333333</v>
      </c>
      <c r="I52" s="350">
        <v>649.01666666666665</v>
      </c>
      <c r="J52" s="350">
        <v>653.38333333333333</v>
      </c>
      <c r="K52" s="349">
        <v>644.65</v>
      </c>
      <c r="L52" s="349">
        <v>634.29999999999995</v>
      </c>
      <c r="M52" s="349">
        <v>12.00529</v>
      </c>
      <c r="N52" s="1"/>
      <c r="O52" s="1"/>
    </row>
    <row r="53" spans="1:15" ht="12.75" customHeight="1">
      <c r="A53" s="30">
        <v>43</v>
      </c>
      <c r="B53" s="378" t="s">
        <v>309</v>
      </c>
      <c r="C53" s="349">
        <v>519</v>
      </c>
      <c r="D53" s="350">
        <v>521.66666666666663</v>
      </c>
      <c r="E53" s="350">
        <v>511.33333333333326</v>
      </c>
      <c r="F53" s="350">
        <v>503.66666666666663</v>
      </c>
      <c r="G53" s="350">
        <v>493.33333333333326</v>
      </c>
      <c r="H53" s="350">
        <v>529.33333333333326</v>
      </c>
      <c r="I53" s="350">
        <v>539.66666666666652</v>
      </c>
      <c r="J53" s="350">
        <v>547.33333333333326</v>
      </c>
      <c r="K53" s="349">
        <v>532</v>
      </c>
      <c r="L53" s="349">
        <v>514</v>
      </c>
      <c r="M53" s="349">
        <v>1.2712300000000001</v>
      </c>
      <c r="N53" s="1"/>
      <c r="O53" s="1"/>
    </row>
    <row r="54" spans="1:15" ht="12.75" customHeight="1">
      <c r="A54" s="30">
        <v>44</v>
      </c>
      <c r="B54" s="378" t="s">
        <v>61</v>
      </c>
      <c r="C54" s="349">
        <v>777.2</v>
      </c>
      <c r="D54" s="350">
        <v>778.31666666666661</v>
      </c>
      <c r="E54" s="350">
        <v>771.13333333333321</v>
      </c>
      <c r="F54" s="350">
        <v>765.06666666666661</v>
      </c>
      <c r="G54" s="350">
        <v>757.88333333333321</v>
      </c>
      <c r="H54" s="350">
        <v>784.38333333333321</v>
      </c>
      <c r="I54" s="350">
        <v>791.56666666666661</v>
      </c>
      <c r="J54" s="350">
        <v>797.63333333333321</v>
      </c>
      <c r="K54" s="349">
        <v>785.5</v>
      </c>
      <c r="L54" s="349">
        <v>772.25</v>
      </c>
      <c r="M54" s="349">
        <v>63.031730000000003</v>
      </c>
      <c r="N54" s="1"/>
      <c r="O54" s="1"/>
    </row>
    <row r="55" spans="1:15" ht="12.75" customHeight="1">
      <c r="A55" s="30">
        <v>45</v>
      </c>
      <c r="B55" s="378" t="s">
        <v>62</v>
      </c>
      <c r="C55" s="349">
        <v>3580.3</v>
      </c>
      <c r="D55" s="350">
        <v>3596.7333333333336</v>
      </c>
      <c r="E55" s="350">
        <v>3553.5666666666671</v>
      </c>
      <c r="F55" s="350">
        <v>3526.8333333333335</v>
      </c>
      <c r="G55" s="350">
        <v>3483.666666666667</v>
      </c>
      <c r="H55" s="350">
        <v>3623.4666666666672</v>
      </c>
      <c r="I55" s="350">
        <v>3666.6333333333332</v>
      </c>
      <c r="J55" s="350">
        <v>3693.3666666666672</v>
      </c>
      <c r="K55" s="349">
        <v>3639.9</v>
      </c>
      <c r="L55" s="349">
        <v>3570</v>
      </c>
      <c r="M55" s="349">
        <v>2.0939199999999998</v>
      </c>
      <c r="N55" s="1"/>
      <c r="O55" s="1"/>
    </row>
    <row r="56" spans="1:15" ht="12.75" customHeight="1">
      <c r="A56" s="30">
        <v>46</v>
      </c>
      <c r="B56" s="378" t="s">
        <v>313</v>
      </c>
      <c r="C56" s="349">
        <v>166</v>
      </c>
      <c r="D56" s="350">
        <v>165.56666666666669</v>
      </c>
      <c r="E56" s="350">
        <v>163.53333333333339</v>
      </c>
      <c r="F56" s="350">
        <v>161.06666666666669</v>
      </c>
      <c r="G56" s="350">
        <v>159.03333333333339</v>
      </c>
      <c r="H56" s="350">
        <v>168.03333333333339</v>
      </c>
      <c r="I56" s="350">
        <v>170.06666666666669</v>
      </c>
      <c r="J56" s="350">
        <v>172.53333333333339</v>
      </c>
      <c r="K56" s="349">
        <v>167.6</v>
      </c>
      <c r="L56" s="349">
        <v>163.1</v>
      </c>
      <c r="M56" s="349">
        <v>3.9194300000000002</v>
      </c>
      <c r="N56" s="1"/>
      <c r="O56" s="1"/>
    </row>
    <row r="57" spans="1:15" ht="12.75" customHeight="1">
      <c r="A57" s="30">
        <v>47</v>
      </c>
      <c r="B57" s="378" t="s">
        <v>314</v>
      </c>
      <c r="C57" s="349">
        <v>1084.3499999999999</v>
      </c>
      <c r="D57" s="350">
        <v>1111.45</v>
      </c>
      <c r="E57" s="350">
        <v>1052.9000000000001</v>
      </c>
      <c r="F57" s="350">
        <v>1021.45</v>
      </c>
      <c r="G57" s="350">
        <v>962.90000000000009</v>
      </c>
      <c r="H57" s="350">
        <v>1142.9000000000001</v>
      </c>
      <c r="I57" s="350">
        <v>1201.4499999999998</v>
      </c>
      <c r="J57" s="350">
        <v>1232.9000000000001</v>
      </c>
      <c r="K57" s="349">
        <v>1170</v>
      </c>
      <c r="L57" s="349">
        <v>1080</v>
      </c>
      <c r="M57" s="349">
        <v>2.5018400000000001</v>
      </c>
      <c r="N57" s="1"/>
      <c r="O57" s="1"/>
    </row>
    <row r="58" spans="1:15" ht="12.75" customHeight="1">
      <c r="A58" s="30">
        <v>48</v>
      </c>
      <c r="B58" s="378" t="s">
        <v>64</v>
      </c>
      <c r="C58" s="349">
        <v>16133.6</v>
      </c>
      <c r="D58" s="350">
        <v>16186.216666666665</v>
      </c>
      <c r="E58" s="350">
        <v>15982.433333333331</v>
      </c>
      <c r="F58" s="350">
        <v>15831.266666666665</v>
      </c>
      <c r="G58" s="350">
        <v>15627.48333333333</v>
      </c>
      <c r="H58" s="350">
        <v>16337.383333333331</v>
      </c>
      <c r="I58" s="350">
        <v>16541.166666666668</v>
      </c>
      <c r="J58" s="350">
        <v>16692.333333333332</v>
      </c>
      <c r="K58" s="349">
        <v>16390</v>
      </c>
      <c r="L58" s="349">
        <v>16035.05</v>
      </c>
      <c r="M58" s="349">
        <v>2.4182999999999999</v>
      </c>
      <c r="N58" s="1"/>
      <c r="O58" s="1"/>
    </row>
    <row r="59" spans="1:15" ht="12" customHeight="1">
      <c r="A59" s="30">
        <v>49</v>
      </c>
      <c r="B59" s="378" t="s">
        <v>246</v>
      </c>
      <c r="C59" s="349">
        <v>5227.6499999999996</v>
      </c>
      <c r="D59" s="350">
        <v>5229.8666666666659</v>
      </c>
      <c r="E59" s="350">
        <v>5179.7833333333319</v>
      </c>
      <c r="F59" s="350">
        <v>5131.9166666666661</v>
      </c>
      <c r="G59" s="350">
        <v>5081.8333333333321</v>
      </c>
      <c r="H59" s="350">
        <v>5277.7333333333318</v>
      </c>
      <c r="I59" s="350">
        <v>5327.8166666666657</v>
      </c>
      <c r="J59" s="350">
        <v>5375.6833333333316</v>
      </c>
      <c r="K59" s="349">
        <v>5279.95</v>
      </c>
      <c r="L59" s="349">
        <v>5182</v>
      </c>
      <c r="M59" s="349">
        <v>0.25473000000000001</v>
      </c>
      <c r="N59" s="1"/>
      <c r="O59" s="1"/>
    </row>
    <row r="60" spans="1:15" ht="12.75" customHeight="1">
      <c r="A60" s="30">
        <v>50</v>
      </c>
      <c r="B60" s="378" t="s">
        <v>65</v>
      </c>
      <c r="C60" s="349">
        <v>7044.55</v>
      </c>
      <c r="D60" s="350">
        <v>7063.1166666666677</v>
      </c>
      <c r="E60" s="350">
        <v>7008.883333333335</v>
      </c>
      <c r="F60" s="350">
        <v>6973.2166666666672</v>
      </c>
      <c r="G60" s="350">
        <v>6918.9833333333345</v>
      </c>
      <c r="H60" s="350">
        <v>7098.7833333333356</v>
      </c>
      <c r="I60" s="350">
        <v>7153.0166666666673</v>
      </c>
      <c r="J60" s="350">
        <v>7188.6833333333361</v>
      </c>
      <c r="K60" s="349">
        <v>7117.35</v>
      </c>
      <c r="L60" s="349">
        <v>7027.45</v>
      </c>
      <c r="M60" s="349">
        <v>7.95228</v>
      </c>
      <c r="N60" s="1"/>
      <c r="O60" s="1"/>
    </row>
    <row r="61" spans="1:15" ht="12.75" customHeight="1">
      <c r="A61" s="30">
        <v>51</v>
      </c>
      <c r="B61" s="378" t="s">
        <v>315</v>
      </c>
      <c r="C61" s="349">
        <v>2905.25</v>
      </c>
      <c r="D61" s="350">
        <v>2886.4166666666665</v>
      </c>
      <c r="E61" s="350">
        <v>2847.833333333333</v>
      </c>
      <c r="F61" s="350">
        <v>2790.4166666666665</v>
      </c>
      <c r="G61" s="350">
        <v>2751.833333333333</v>
      </c>
      <c r="H61" s="350">
        <v>2943.833333333333</v>
      </c>
      <c r="I61" s="350">
        <v>2982.4166666666661</v>
      </c>
      <c r="J61" s="350">
        <v>3039.833333333333</v>
      </c>
      <c r="K61" s="349">
        <v>2925</v>
      </c>
      <c r="L61" s="349">
        <v>2829</v>
      </c>
      <c r="M61" s="349">
        <v>0.95189999999999997</v>
      </c>
      <c r="N61" s="1"/>
      <c r="O61" s="1"/>
    </row>
    <row r="62" spans="1:15" ht="12.75" customHeight="1">
      <c r="A62" s="30">
        <v>52</v>
      </c>
      <c r="B62" s="378" t="s">
        <v>66</v>
      </c>
      <c r="C62" s="349">
        <v>1905.7</v>
      </c>
      <c r="D62" s="350">
        <v>1910.8166666666666</v>
      </c>
      <c r="E62" s="350">
        <v>1883.8833333333332</v>
      </c>
      <c r="F62" s="350">
        <v>1862.0666666666666</v>
      </c>
      <c r="G62" s="350">
        <v>1835.1333333333332</v>
      </c>
      <c r="H62" s="350">
        <v>1932.6333333333332</v>
      </c>
      <c r="I62" s="350">
        <v>1959.5666666666666</v>
      </c>
      <c r="J62" s="350">
        <v>1981.3833333333332</v>
      </c>
      <c r="K62" s="349">
        <v>1937.75</v>
      </c>
      <c r="L62" s="349">
        <v>1889</v>
      </c>
      <c r="M62" s="349">
        <v>2.4603899999999999</v>
      </c>
      <c r="N62" s="1"/>
      <c r="O62" s="1"/>
    </row>
    <row r="63" spans="1:15" ht="12.75" customHeight="1">
      <c r="A63" s="30">
        <v>53</v>
      </c>
      <c r="B63" s="378" t="s">
        <v>316</v>
      </c>
      <c r="C63" s="349">
        <v>407.75</v>
      </c>
      <c r="D63" s="350">
        <v>405.2166666666667</v>
      </c>
      <c r="E63" s="350">
        <v>398.53333333333342</v>
      </c>
      <c r="F63" s="350">
        <v>389.31666666666672</v>
      </c>
      <c r="G63" s="350">
        <v>382.63333333333344</v>
      </c>
      <c r="H63" s="350">
        <v>414.43333333333339</v>
      </c>
      <c r="I63" s="350">
        <v>421.11666666666667</v>
      </c>
      <c r="J63" s="350">
        <v>430.33333333333337</v>
      </c>
      <c r="K63" s="349">
        <v>411.9</v>
      </c>
      <c r="L63" s="349">
        <v>396</v>
      </c>
      <c r="M63" s="349">
        <v>37.418660000000003</v>
      </c>
      <c r="N63" s="1"/>
      <c r="O63" s="1"/>
    </row>
    <row r="64" spans="1:15" ht="12.75" customHeight="1">
      <c r="A64" s="30">
        <v>54</v>
      </c>
      <c r="B64" s="378" t="s">
        <v>67</v>
      </c>
      <c r="C64" s="349">
        <v>315.45</v>
      </c>
      <c r="D64" s="350">
        <v>313.85000000000002</v>
      </c>
      <c r="E64" s="350">
        <v>309.95000000000005</v>
      </c>
      <c r="F64" s="350">
        <v>304.45000000000005</v>
      </c>
      <c r="G64" s="350">
        <v>300.55000000000007</v>
      </c>
      <c r="H64" s="350">
        <v>319.35000000000002</v>
      </c>
      <c r="I64" s="350">
        <v>323.25</v>
      </c>
      <c r="J64" s="350">
        <v>328.75</v>
      </c>
      <c r="K64" s="349">
        <v>317.75</v>
      </c>
      <c r="L64" s="349">
        <v>308.35000000000002</v>
      </c>
      <c r="M64" s="349">
        <v>50.191859999999998</v>
      </c>
      <c r="N64" s="1"/>
      <c r="O64" s="1"/>
    </row>
    <row r="65" spans="1:15" ht="12.75" customHeight="1">
      <c r="A65" s="30">
        <v>55</v>
      </c>
      <c r="B65" s="378" t="s">
        <v>68</v>
      </c>
      <c r="C65" s="349">
        <v>107.75</v>
      </c>
      <c r="D65" s="350">
        <v>107.18333333333332</v>
      </c>
      <c r="E65" s="350">
        <v>105.41666666666664</v>
      </c>
      <c r="F65" s="350">
        <v>103.08333333333331</v>
      </c>
      <c r="G65" s="350">
        <v>101.31666666666663</v>
      </c>
      <c r="H65" s="350">
        <v>109.51666666666665</v>
      </c>
      <c r="I65" s="350">
        <v>111.28333333333333</v>
      </c>
      <c r="J65" s="350">
        <v>113.61666666666666</v>
      </c>
      <c r="K65" s="349">
        <v>108.95</v>
      </c>
      <c r="L65" s="349">
        <v>104.85</v>
      </c>
      <c r="M65" s="349">
        <v>620.92143999999996</v>
      </c>
      <c r="N65" s="1"/>
      <c r="O65" s="1"/>
    </row>
    <row r="66" spans="1:15" ht="12.75" customHeight="1">
      <c r="A66" s="30">
        <v>56</v>
      </c>
      <c r="B66" s="378" t="s">
        <v>247</v>
      </c>
      <c r="C66" s="349">
        <v>51</v>
      </c>
      <c r="D66" s="350">
        <v>51.050000000000004</v>
      </c>
      <c r="E66" s="350">
        <v>50.600000000000009</v>
      </c>
      <c r="F66" s="350">
        <v>50.2</v>
      </c>
      <c r="G66" s="350">
        <v>49.750000000000007</v>
      </c>
      <c r="H66" s="350">
        <v>51.45000000000001</v>
      </c>
      <c r="I66" s="350">
        <v>51.900000000000013</v>
      </c>
      <c r="J66" s="350">
        <v>52.300000000000011</v>
      </c>
      <c r="K66" s="349">
        <v>51.5</v>
      </c>
      <c r="L66" s="349">
        <v>50.65</v>
      </c>
      <c r="M66" s="349">
        <v>29.91216</v>
      </c>
      <c r="N66" s="1"/>
      <c r="O66" s="1"/>
    </row>
    <row r="67" spans="1:15" ht="12.75" customHeight="1">
      <c r="A67" s="30">
        <v>57</v>
      </c>
      <c r="B67" s="378" t="s">
        <v>310</v>
      </c>
      <c r="C67" s="349">
        <v>2785.7</v>
      </c>
      <c r="D67" s="350">
        <v>2788.3333333333335</v>
      </c>
      <c r="E67" s="350">
        <v>2727.3666666666668</v>
      </c>
      <c r="F67" s="350">
        <v>2669.0333333333333</v>
      </c>
      <c r="G67" s="350">
        <v>2608.0666666666666</v>
      </c>
      <c r="H67" s="350">
        <v>2846.666666666667</v>
      </c>
      <c r="I67" s="350">
        <v>2907.6333333333332</v>
      </c>
      <c r="J67" s="350">
        <v>2965.9666666666672</v>
      </c>
      <c r="K67" s="349">
        <v>2849.3</v>
      </c>
      <c r="L67" s="349">
        <v>2730</v>
      </c>
      <c r="M67" s="349">
        <v>0.65046999999999999</v>
      </c>
      <c r="N67" s="1"/>
      <c r="O67" s="1"/>
    </row>
    <row r="68" spans="1:15" ht="12.75" customHeight="1">
      <c r="A68" s="30">
        <v>58</v>
      </c>
      <c r="B68" s="378" t="s">
        <v>69</v>
      </c>
      <c r="C68" s="349">
        <v>1867.5</v>
      </c>
      <c r="D68" s="350">
        <v>1877.45</v>
      </c>
      <c r="E68" s="350">
        <v>1848.4</v>
      </c>
      <c r="F68" s="350">
        <v>1829.3</v>
      </c>
      <c r="G68" s="350">
        <v>1800.25</v>
      </c>
      <c r="H68" s="350">
        <v>1896.5500000000002</v>
      </c>
      <c r="I68" s="350">
        <v>1925.6</v>
      </c>
      <c r="J68" s="350">
        <v>1944.7000000000003</v>
      </c>
      <c r="K68" s="349">
        <v>1906.5</v>
      </c>
      <c r="L68" s="349">
        <v>1858.35</v>
      </c>
      <c r="M68" s="349">
        <v>4.5701099999999997</v>
      </c>
      <c r="N68" s="1"/>
      <c r="O68" s="1"/>
    </row>
    <row r="69" spans="1:15" ht="12.75" customHeight="1">
      <c r="A69" s="30">
        <v>59</v>
      </c>
      <c r="B69" s="378" t="s">
        <v>318</v>
      </c>
      <c r="C69" s="349">
        <v>4326.5</v>
      </c>
      <c r="D69" s="350">
        <v>4340.5999999999995</v>
      </c>
      <c r="E69" s="350">
        <v>4311.3999999999987</v>
      </c>
      <c r="F69" s="350">
        <v>4296.2999999999993</v>
      </c>
      <c r="G69" s="350">
        <v>4267.0999999999985</v>
      </c>
      <c r="H69" s="350">
        <v>4355.6999999999989</v>
      </c>
      <c r="I69" s="350">
        <v>4384.8999999999996</v>
      </c>
      <c r="J69" s="350">
        <v>4399.9999999999991</v>
      </c>
      <c r="K69" s="349">
        <v>4369.8</v>
      </c>
      <c r="L69" s="349">
        <v>4325.5</v>
      </c>
      <c r="M69" s="349">
        <v>7.2919999999999999E-2</v>
      </c>
      <c r="N69" s="1"/>
      <c r="O69" s="1"/>
    </row>
    <row r="70" spans="1:15" ht="12.75" customHeight="1">
      <c r="A70" s="30">
        <v>60</v>
      </c>
      <c r="B70" s="378" t="s">
        <v>248</v>
      </c>
      <c r="C70" s="349">
        <v>988.7</v>
      </c>
      <c r="D70" s="350">
        <v>985.5333333333333</v>
      </c>
      <c r="E70" s="350">
        <v>967.26666666666665</v>
      </c>
      <c r="F70" s="350">
        <v>945.83333333333337</v>
      </c>
      <c r="G70" s="350">
        <v>927.56666666666672</v>
      </c>
      <c r="H70" s="350">
        <v>1006.9666666666666</v>
      </c>
      <c r="I70" s="350">
        <v>1025.2333333333331</v>
      </c>
      <c r="J70" s="350">
        <v>1046.6666666666665</v>
      </c>
      <c r="K70" s="349">
        <v>1003.8</v>
      </c>
      <c r="L70" s="349">
        <v>964.1</v>
      </c>
      <c r="M70" s="349">
        <v>0.53602000000000005</v>
      </c>
      <c r="N70" s="1"/>
      <c r="O70" s="1"/>
    </row>
    <row r="71" spans="1:15" ht="12.75" customHeight="1">
      <c r="A71" s="30">
        <v>61</v>
      </c>
      <c r="B71" s="378" t="s">
        <v>319</v>
      </c>
      <c r="C71" s="349">
        <v>436.9</v>
      </c>
      <c r="D71" s="350">
        <v>439.58333333333331</v>
      </c>
      <c r="E71" s="350">
        <v>432.31666666666661</v>
      </c>
      <c r="F71" s="350">
        <v>427.73333333333329</v>
      </c>
      <c r="G71" s="350">
        <v>420.46666666666658</v>
      </c>
      <c r="H71" s="350">
        <v>444.16666666666663</v>
      </c>
      <c r="I71" s="350">
        <v>451.43333333333339</v>
      </c>
      <c r="J71" s="350">
        <v>456.01666666666665</v>
      </c>
      <c r="K71" s="349">
        <v>446.85</v>
      </c>
      <c r="L71" s="349">
        <v>435</v>
      </c>
      <c r="M71" s="349">
        <v>2.2943500000000001</v>
      </c>
      <c r="N71" s="1"/>
      <c r="O71" s="1"/>
    </row>
    <row r="72" spans="1:15" ht="12.75" customHeight="1">
      <c r="A72" s="30">
        <v>62</v>
      </c>
      <c r="B72" s="378" t="s">
        <v>71</v>
      </c>
      <c r="C72" s="349">
        <v>199</v>
      </c>
      <c r="D72" s="350">
        <v>198.98333333333335</v>
      </c>
      <c r="E72" s="350">
        <v>197.41666666666669</v>
      </c>
      <c r="F72" s="350">
        <v>195.83333333333334</v>
      </c>
      <c r="G72" s="350">
        <v>194.26666666666668</v>
      </c>
      <c r="H72" s="350">
        <v>200.56666666666669</v>
      </c>
      <c r="I72" s="350">
        <v>202.13333333333335</v>
      </c>
      <c r="J72" s="350">
        <v>203.7166666666667</v>
      </c>
      <c r="K72" s="349">
        <v>200.55</v>
      </c>
      <c r="L72" s="349">
        <v>197.4</v>
      </c>
      <c r="M72" s="349">
        <v>33.817830000000001</v>
      </c>
      <c r="N72" s="1"/>
      <c r="O72" s="1"/>
    </row>
    <row r="73" spans="1:15" ht="12.75" customHeight="1">
      <c r="A73" s="30">
        <v>63</v>
      </c>
      <c r="B73" s="378" t="s">
        <v>311</v>
      </c>
      <c r="C73" s="349">
        <v>1592.05</v>
      </c>
      <c r="D73" s="350">
        <v>1570.7</v>
      </c>
      <c r="E73" s="350">
        <v>1541.4</v>
      </c>
      <c r="F73" s="350">
        <v>1490.75</v>
      </c>
      <c r="G73" s="350">
        <v>1461.45</v>
      </c>
      <c r="H73" s="350">
        <v>1621.3500000000001</v>
      </c>
      <c r="I73" s="350">
        <v>1650.6499999999999</v>
      </c>
      <c r="J73" s="350">
        <v>1701.3000000000002</v>
      </c>
      <c r="K73" s="349">
        <v>1600</v>
      </c>
      <c r="L73" s="349">
        <v>1520.05</v>
      </c>
      <c r="M73" s="349">
        <v>2.7331300000000001</v>
      </c>
      <c r="N73" s="1"/>
      <c r="O73" s="1"/>
    </row>
    <row r="74" spans="1:15" ht="12.75" customHeight="1">
      <c r="A74" s="30">
        <v>64</v>
      </c>
      <c r="B74" s="378" t="s">
        <v>72</v>
      </c>
      <c r="C74" s="349">
        <v>730.25</v>
      </c>
      <c r="D74" s="350">
        <v>731.76666666666677</v>
      </c>
      <c r="E74" s="350">
        <v>725.53333333333353</v>
      </c>
      <c r="F74" s="350">
        <v>720.81666666666672</v>
      </c>
      <c r="G74" s="350">
        <v>714.58333333333348</v>
      </c>
      <c r="H74" s="350">
        <v>736.48333333333358</v>
      </c>
      <c r="I74" s="350">
        <v>742.71666666666692</v>
      </c>
      <c r="J74" s="350">
        <v>747.43333333333362</v>
      </c>
      <c r="K74" s="349">
        <v>738</v>
      </c>
      <c r="L74" s="349">
        <v>727.05</v>
      </c>
      <c r="M74" s="349">
        <v>3.3180399999999999</v>
      </c>
      <c r="N74" s="1"/>
      <c r="O74" s="1"/>
    </row>
    <row r="75" spans="1:15" ht="12.75" customHeight="1">
      <c r="A75" s="30">
        <v>65</v>
      </c>
      <c r="B75" s="378" t="s">
        <v>73</v>
      </c>
      <c r="C75" s="349">
        <v>704.35</v>
      </c>
      <c r="D75" s="350">
        <v>702.45000000000016</v>
      </c>
      <c r="E75" s="350">
        <v>692.95000000000027</v>
      </c>
      <c r="F75" s="350">
        <v>681.55000000000007</v>
      </c>
      <c r="G75" s="350">
        <v>672.05000000000018</v>
      </c>
      <c r="H75" s="350">
        <v>713.85000000000036</v>
      </c>
      <c r="I75" s="350">
        <v>723.35000000000014</v>
      </c>
      <c r="J75" s="350">
        <v>734.75000000000045</v>
      </c>
      <c r="K75" s="349">
        <v>711.95</v>
      </c>
      <c r="L75" s="349">
        <v>691.05</v>
      </c>
      <c r="M75" s="349">
        <v>10.642010000000001</v>
      </c>
      <c r="N75" s="1"/>
      <c r="O75" s="1"/>
    </row>
    <row r="76" spans="1:15" ht="12.75" customHeight="1">
      <c r="A76" s="30">
        <v>66</v>
      </c>
      <c r="B76" s="378" t="s">
        <v>320</v>
      </c>
      <c r="C76" s="349">
        <v>12185.55</v>
      </c>
      <c r="D76" s="350">
        <v>12232.183333333334</v>
      </c>
      <c r="E76" s="350">
        <v>12054.366666666669</v>
      </c>
      <c r="F76" s="350">
        <v>11923.183333333334</v>
      </c>
      <c r="G76" s="350">
        <v>11745.366666666669</v>
      </c>
      <c r="H76" s="350">
        <v>12363.366666666669</v>
      </c>
      <c r="I76" s="350">
        <v>12541.183333333334</v>
      </c>
      <c r="J76" s="350">
        <v>12672.366666666669</v>
      </c>
      <c r="K76" s="349">
        <v>12410</v>
      </c>
      <c r="L76" s="349">
        <v>12101</v>
      </c>
      <c r="M76" s="349">
        <v>2.0049999999999998E-2</v>
      </c>
      <c r="N76" s="1"/>
      <c r="O76" s="1"/>
    </row>
    <row r="77" spans="1:15" ht="12.75" customHeight="1">
      <c r="A77" s="30">
        <v>67</v>
      </c>
      <c r="B77" s="378" t="s">
        <v>75</v>
      </c>
      <c r="C77" s="349">
        <v>704.4</v>
      </c>
      <c r="D77" s="350">
        <v>704.2833333333333</v>
      </c>
      <c r="E77" s="350">
        <v>699.61666666666656</v>
      </c>
      <c r="F77" s="350">
        <v>694.83333333333326</v>
      </c>
      <c r="G77" s="350">
        <v>690.16666666666652</v>
      </c>
      <c r="H77" s="350">
        <v>709.06666666666661</v>
      </c>
      <c r="I77" s="350">
        <v>713.73333333333335</v>
      </c>
      <c r="J77" s="350">
        <v>718.51666666666665</v>
      </c>
      <c r="K77" s="349">
        <v>708.95</v>
      </c>
      <c r="L77" s="349">
        <v>699.5</v>
      </c>
      <c r="M77" s="349">
        <v>41.244689999999999</v>
      </c>
      <c r="N77" s="1"/>
      <c r="O77" s="1"/>
    </row>
    <row r="78" spans="1:15" ht="12.75" customHeight="1">
      <c r="A78" s="30">
        <v>68</v>
      </c>
      <c r="B78" s="378" t="s">
        <v>76</v>
      </c>
      <c r="C78" s="349">
        <v>49.65</v>
      </c>
      <c r="D78" s="350">
        <v>50.033333333333331</v>
      </c>
      <c r="E78" s="350">
        <v>49.166666666666664</v>
      </c>
      <c r="F78" s="350">
        <v>48.68333333333333</v>
      </c>
      <c r="G78" s="350">
        <v>47.816666666666663</v>
      </c>
      <c r="H78" s="350">
        <v>50.516666666666666</v>
      </c>
      <c r="I78" s="350">
        <v>51.38333333333334</v>
      </c>
      <c r="J78" s="350">
        <v>51.866666666666667</v>
      </c>
      <c r="K78" s="349">
        <v>50.9</v>
      </c>
      <c r="L78" s="349">
        <v>49.55</v>
      </c>
      <c r="M78" s="349">
        <v>317.79043999999999</v>
      </c>
      <c r="N78" s="1"/>
      <c r="O78" s="1"/>
    </row>
    <row r="79" spans="1:15" ht="12.75" customHeight="1">
      <c r="A79" s="30">
        <v>69</v>
      </c>
      <c r="B79" s="378" t="s">
        <v>77</v>
      </c>
      <c r="C79" s="349">
        <v>395.45</v>
      </c>
      <c r="D79" s="350">
        <v>392.01666666666665</v>
      </c>
      <c r="E79" s="350">
        <v>386.88333333333333</v>
      </c>
      <c r="F79" s="350">
        <v>378.31666666666666</v>
      </c>
      <c r="G79" s="350">
        <v>373.18333333333334</v>
      </c>
      <c r="H79" s="350">
        <v>400.58333333333331</v>
      </c>
      <c r="I79" s="350">
        <v>405.71666666666664</v>
      </c>
      <c r="J79" s="350">
        <v>414.2833333333333</v>
      </c>
      <c r="K79" s="349">
        <v>397.15</v>
      </c>
      <c r="L79" s="349">
        <v>383.45</v>
      </c>
      <c r="M79" s="349">
        <v>22.972570000000001</v>
      </c>
      <c r="N79" s="1"/>
      <c r="O79" s="1"/>
    </row>
    <row r="80" spans="1:15" ht="12.75" customHeight="1">
      <c r="A80" s="30">
        <v>70</v>
      </c>
      <c r="B80" s="378" t="s">
        <v>321</v>
      </c>
      <c r="C80" s="349">
        <v>1097.7</v>
      </c>
      <c r="D80" s="350">
        <v>1099.2333333333333</v>
      </c>
      <c r="E80" s="350">
        <v>1084.4666666666667</v>
      </c>
      <c r="F80" s="350">
        <v>1071.2333333333333</v>
      </c>
      <c r="G80" s="350">
        <v>1056.4666666666667</v>
      </c>
      <c r="H80" s="350">
        <v>1112.4666666666667</v>
      </c>
      <c r="I80" s="350">
        <v>1127.2333333333336</v>
      </c>
      <c r="J80" s="350">
        <v>1140.4666666666667</v>
      </c>
      <c r="K80" s="349">
        <v>1114</v>
      </c>
      <c r="L80" s="349">
        <v>1086</v>
      </c>
      <c r="M80" s="349">
        <v>1.3607899999999999</v>
      </c>
      <c r="N80" s="1"/>
      <c r="O80" s="1"/>
    </row>
    <row r="81" spans="1:15" ht="12.75" customHeight="1">
      <c r="A81" s="30">
        <v>71</v>
      </c>
      <c r="B81" s="378" t="s">
        <v>323</v>
      </c>
      <c r="C81" s="349">
        <v>6100.15</v>
      </c>
      <c r="D81" s="350">
        <v>6107.0166666666664</v>
      </c>
      <c r="E81" s="350">
        <v>6041.9333333333325</v>
      </c>
      <c r="F81" s="350">
        <v>5983.7166666666662</v>
      </c>
      <c r="G81" s="350">
        <v>5918.6333333333323</v>
      </c>
      <c r="H81" s="350">
        <v>6165.2333333333327</v>
      </c>
      <c r="I81" s="350">
        <v>6230.3166666666666</v>
      </c>
      <c r="J81" s="350">
        <v>6288.5333333333328</v>
      </c>
      <c r="K81" s="349">
        <v>6172.1</v>
      </c>
      <c r="L81" s="349">
        <v>6048.8</v>
      </c>
      <c r="M81" s="349">
        <v>0.1724</v>
      </c>
      <c r="N81" s="1"/>
      <c r="O81" s="1"/>
    </row>
    <row r="82" spans="1:15" ht="12.75" customHeight="1">
      <c r="A82" s="30">
        <v>72</v>
      </c>
      <c r="B82" s="378" t="s">
        <v>324</v>
      </c>
      <c r="C82" s="349">
        <v>1055.0999999999999</v>
      </c>
      <c r="D82" s="350">
        <v>1073.5166666666667</v>
      </c>
      <c r="E82" s="350">
        <v>1021.5333333333333</v>
      </c>
      <c r="F82" s="350">
        <v>987.9666666666667</v>
      </c>
      <c r="G82" s="350">
        <v>935.98333333333335</v>
      </c>
      <c r="H82" s="350">
        <v>1107.0833333333333</v>
      </c>
      <c r="I82" s="350">
        <v>1159.0666666666664</v>
      </c>
      <c r="J82" s="350">
        <v>1192.6333333333332</v>
      </c>
      <c r="K82" s="349">
        <v>1125.5</v>
      </c>
      <c r="L82" s="349">
        <v>1039.95</v>
      </c>
      <c r="M82" s="349">
        <v>1.2568900000000001</v>
      </c>
      <c r="N82" s="1"/>
      <c r="O82" s="1"/>
    </row>
    <row r="83" spans="1:15" ht="12.75" customHeight="1">
      <c r="A83" s="30">
        <v>73</v>
      </c>
      <c r="B83" s="378" t="s">
        <v>78</v>
      </c>
      <c r="C83" s="349">
        <v>15951.4</v>
      </c>
      <c r="D83" s="350">
        <v>16001.5</v>
      </c>
      <c r="E83" s="350">
        <v>15789.9</v>
      </c>
      <c r="F83" s="350">
        <v>15628.4</v>
      </c>
      <c r="G83" s="350">
        <v>15416.8</v>
      </c>
      <c r="H83" s="350">
        <v>16163</v>
      </c>
      <c r="I83" s="350">
        <v>16374.599999999999</v>
      </c>
      <c r="J83" s="350">
        <v>16536.099999999999</v>
      </c>
      <c r="K83" s="349">
        <v>16213.1</v>
      </c>
      <c r="L83" s="349">
        <v>15840</v>
      </c>
      <c r="M83" s="349">
        <v>0.20424</v>
      </c>
      <c r="N83" s="1"/>
      <c r="O83" s="1"/>
    </row>
    <row r="84" spans="1:15" ht="12.75" customHeight="1">
      <c r="A84" s="30">
        <v>74</v>
      </c>
      <c r="B84" s="378" t="s">
        <v>80</v>
      </c>
      <c r="C84" s="349">
        <v>357.1</v>
      </c>
      <c r="D84" s="350">
        <v>358.03333333333336</v>
      </c>
      <c r="E84" s="350">
        <v>355.26666666666671</v>
      </c>
      <c r="F84" s="350">
        <v>353.43333333333334</v>
      </c>
      <c r="G84" s="350">
        <v>350.66666666666669</v>
      </c>
      <c r="H84" s="350">
        <v>359.86666666666673</v>
      </c>
      <c r="I84" s="350">
        <v>362.63333333333338</v>
      </c>
      <c r="J84" s="350">
        <v>364.46666666666675</v>
      </c>
      <c r="K84" s="349">
        <v>360.8</v>
      </c>
      <c r="L84" s="349">
        <v>356.2</v>
      </c>
      <c r="M84" s="349">
        <v>28.180710000000001</v>
      </c>
      <c r="N84" s="1"/>
      <c r="O84" s="1"/>
    </row>
    <row r="85" spans="1:15" ht="12.75" customHeight="1">
      <c r="A85" s="30">
        <v>75</v>
      </c>
      <c r="B85" s="378" t="s">
        <v>325</v>
      </c>
      <c r="C85" s="349">
        <v>498.35</v>
      </c>
      <c r="D85" s="350">
        <v>499.31666666666666</v>
      </c>
      <c r="E85" s="350">
        <v>490.33333333333331</v>
      </c>
      <c r="F85" s="350">
        <v>482.31666666666666</v>
      </c>
      <c r="G85" s="350">
        <v>473.33333333333331</v>
      </c>
      <c r="H85" s="350">
        <v>507.33333333333331</v>
      </c>
      <c r="I85" s="350">
        <v>516.31666666666661</v>
      </c>
      <c r="J85" s="350">
        <v>524.33333333333326</v>
      </c>
      <c r="K85" s="349">
        <v>508.3</v>
      </c>
      <c r="L85" s="349">
        <v>491.3</v>
      </c>
      <c r="M85" s="349">
        <v>4.5574300000000001</v>
      </c>
      <c r="N85" s="1"/>
      <c r="O85" s="1"/>
    </row>
    <row r="86" spans="1:15" ht="12.75" customHeight="1">
      <c r="A86" s="30">
        <v>76</v>
      </c>
      <c r="B86" s="378" t="s">
        <v>81</v>
      </c>
      <c r="C86" s="349">
        <v>3511.15</v>
      </c>
      <c r="D86" s="350">
        <v>3503.7166666666667</v>
      </c>
      <c r="E86" s="350">
        <v>3477.4333333333334</v>
      </c>
      <c r="F86" s="350">
        <v>3443.7166666666667</v>
      </c>
      <c r="G86" s="350">
        <v>3417.4333333333334</v>
      </c>
      <c r="H86" s="350">
        <v>3537.4333333333334</v>
      </c>
      <c r="I86" s="350">
        <v>3563.7166666666672</v>
      </c>
      <c r="J86" s="350">
        <v>3597.4333333333334</v>
      </c>
      <c r="K86" s="349">
        <v>3530</v>
      </c>
      <c r="L86" s="349">
        <v>3470</v>
      </c>
      <c r="M86" s="349">
        <v>3.2685300000000002</v>
      </c>
      <c r="N86" s="1"/>
      <c r="O86" s="1"/>
    </row>
    <row r="87" spans="1:15" ht="12.75" customHeight="1">
      <c r="A87" s="30">
        <v>77</v>
      </c>
      <c r="B87" s="378" t="s">
        <v>312</v>
      </c>
      <c r="C87" s="349">
        <v>2077.8000000000002</v>
      </c>
      <c r="D87" s="350">
        <v>2099.35</v>
      </c>
      <c r="E87" s="350">
        <v>2050.4499999999998</v>
      </c>
      <c r="F87" s="350">
        <v>2023.1</v>
      </c>
      <c r="G87" s="350">
        <v>1974.1999999999998</v>
      </c>
      <c r="H87" s="350">
        <v>2126.6999999999998</v>
      </c>
      <c r="I87" s="350">
        <v>2175.6000000000004</v>
      </c>
      <c r="J87" s="350">
        <v>2202.9499999999998</v>
      </c>
      <c r="K87" s="349">
        <v>2148.25</v>
      </c>
      <c r="L87" s="349">
        <v>2072</v>
      </c>
      <c r="M87" s="349">
        <v>8.5290199999999992</v>
      </c>
      <c r="N87" s="1"/>
      <c r="O87" s="1"/>
    </row>
    <row r="88" spans="1:15" ht="12.75" customHeight="1">
      <c r="A88" s="30">
        <v>78</v>
      </c>
      <c r="B88" s="378" t="s">
        <v>322</v>
      </c>
      <c r="C88" s="349">
        <v>414.8</v>
      </c>
      <c r="D88" s="350">
        <v>417.7833333333333</v>
      </c>
      <c r="E88" s="350">
        <v>410.51666666666659</v>
      </c>
      <c r="F88" s="350">
        <v>406.23333333333329</v>
      </c>
      <c r="G88" s="350">
        <v>398.96666666666658</v>
      </c>
      <c r="H88" s="350">
        <v>422.06666666666661</v>
      </c>
      <c r="I88" s="350">
        <v>429.33333333333326</v>
      </c>
      <c r="J88" s="350">
        <v>433.61666666666662</v>
      </c>
      <c r="K88" s="349">
        <v>425.05</v>
      </c>
      <c r="L88" s="349">
        <v>413.5</v>
      </c>
      <c r="M88" s="349">
        <v>19.285309999999999</v>
      </c>
      <c r="N88" s="1"/>
      <c r="O88" s="1"/>
    </row>
    <row r="89" spans="1:15" ht="12.75" customHeight="1">
      <c r="A89" s="30">
        <v>79</v>
      </c>
      <c r="B89" s="378" t="s">
        <v>326</v>
      </c>
      <c r="C89" s="349" t="e">
        <v>#N/A</v>
      </c>
      <c r="D89" s="350" t="e">
        <v>#N/A</v>
      </c>
      <c r="E89" s="350" t="e">
        <v>#N/A</v>
      </c>
      <c r="F89" s="350" t="e">
        <v>#N/A</v>
      </c>
      <c r="G89" s="350" t="e">
        <v>#N/A</v>
      </c>
      <c r="H89" s="350" t="e">
        <v>#N/A</v>
      </c>
      <c r="I89" s="350" t="e">
        <v>#N/A</v>
      </c>
      <c r="J89" s="350" t="e">
        <v>#N/A</v>
      </c>
      <c r="K89" s="349" t="e">
        <v>#N/A</v>
      </c>
      <c r="L89" s="349" t="e">
        <v>#N/A</v>
      </c>
      <c r="M89" s="349" t="e">
        <v>#N/A</v>
      </c>
      <c r="N89" s="1"/>
      <c r="O89" s="1"/>
    </row>
    <row r="90" spans="1:15" ht="12.75" customHeight="1">
      <c r="A90" s="30">
        <v>80</v>
      </c>
      <c r="B90" s="378" t="s">
        <v>82</v>
      </c>
      <c r="C90" s="349">
        <v>371.7</v>
      </c>
      <c r="D90" s="350">
        <v>371.7833333333333</v>
      </c>
      <c r="E90" s="350">
        <v>366.91666666666663</v>
      </c>
      <c r="F90" s="350">
        <v>362.13333333333333</v>
      </c>
      <c r="G90" s="350">
        <v>357.26666666666665</v>
      </c>
      <c r="H90" s="350">
        <v>376.56666666666661</v>
      </c>
      <c r="I90" s="350">
        <v>381.43333333333328</v>
      </c>
      <c r="J90" s="350">
        <v>386.21666666666658</v>
      </c>
      <c r="K90" s="349">
        <v>376.65</v>
      </c>
      <c r="L90" s="349">
        <v>367</v>
      </c>
      <c r="M90" s="349">
        <v>15.914160000000001</v>
      </c>
      <c r="N90" s="1"/>
      <c r="O90" s="1"/>
    </row>
    <row r="91" spans="1:15" ht="12.75" customHeight="1">
      <c r="A91" s="30">
        <v>81</v>
      </c>
      <c r="B91" s="378" t="s">
        <v>344</v>
      </c>
      <c r="C91" s="349">
        <v>2312.15</v>
      </c>
      <c r="D91" s="350">
        <v>2337.8000000000002</v>
      </c>
      <c r="E91" s="350">
        <v>2275.6500000000005</v>
      </c>
      <c r="F91" s="350">
        <v>2239.1500000000005</v>
      </c>
      <c r="G91" s="350">
        <v>2177.0000000000009</v>
      </c>
      <c r="H91" s="350">
        <v>2374.3000000000002</v>
      </c>
      <c r="I91" s="350">
        <v>2436.4499999999998</v>
      </c>
      <c r="J91" s="350">
        <v>2472.9499999999998</v>
      </c>
      <c r="K91" s="349">
        <v>2399.9499999999998</v>
      </c>
      <c r="L91" s="349">
        <v>2301.3000000000002</v>
      </c>
      <c r="M91" s="349">
        <v>1.9035299999999999</v>
      </c>
      <c r="N91" s="1"/>
      <c r="O91" s="1"/>
    </row>
    <row r="92" spans="1:15" ht="12.75" customHeight="1">
      <c r="A92" s="30">
        <v>82</v>
      </c>
      <c r="B92" s="378" t="s">
        <v>83</v>
      </c>
      <c r="C92" s="349">
        <v>229.15</v>
      </c>
      <c r="D92" s="350">
        <v>230.86666666666665</v>
      </c>
      <c r="E92" s="350">
        <v>226.48333333333329</v>
      </c>
      <c r="F92" s="350">
        <v>223.81666666666663</v>
      </c>
      <c r="G92" s="350">
        <v>219.43333333333328</v>
      </c>
      <c r="H92" s="350">
        <v>233.5333333333333</v>
      </c>
      <c r="I92" s="350">
        <v>237.91666666666669</v>
      </c>
      <c r="J92" s="350">
        <v>240.58333333333331</v>
      </c>
      <c r="K92" s="349">
        <v>235.25</v>
      </c>
      <c r="L92" s="349">
        <v>228.2</v>
      </c>
      <c r="M92" s="349">
        <v>86.404719999999998</v>
      </c>
      <c r="N92" s="1"/>
      <c r="O92" s="1"/>
    </row>
    <row r="93" spans="1:15" ht="12.75" customHeight="1">
      <c r="A93" s="30">
        <v>83</v>
      </c>
      <c r="B93" s="378" t="s">
        <v>330</v>
      </c>
      <c r="C93" s="349">
        <v>589.79999999999995</v>
      </c>
      <c r="D93" s="350">
        <v>593</v>
      </c>
      <c r="E93" s="350">
        <v>581</v>
      </c>
      <c r="F93" s="350">
        <v>572.20000000000005</v>
      </c>
      <c r="G93" s="350">
        <v>560.20000000000005</v>
      </c>
      <c r="H93" s="350">
        <v>601.79999999999995</v>
      </c>
      <c r="I93" s="350">
        <v>613.79999999999995</v>
      </c>
      <c r="J93" s="350">
        <v>622.59999999999991</v>
      </c>
      <c r="K93" s="349">
        <v>605</v>
      </c>
      <c r="L93" s="349">
        <v>584.20000000000005</v>
      </c>
      <c r="M93" s="349">
        <v>6.0724</v>
      </c>
      <c r="N93" s="1"/>
      <c r="O93" s="1"/>
    </row>
    <row r="94" spans="1:15" ht="12.75" customHeight="1">
      <c r="A94" s="30">
        <v>84</v>
      </c>
      <c r="B94" s="378" t="s">
        <v>331</v>
      </c>
      <c r="C94" s="349">
        <v>724.25</v>
      </c>
      <c r="D94" s="350">
        <v>730.06666666666661</v>
      </c>
      <c r="E94" s="350">
        <v>713.28333333333319</v>
      </c>
      <c r="F94" s="350">
        <v>702.31666666666661</v>
      </c>
      <c r="G94" s="350">
        <v>685.53333333333319</v>
      </c>
      <c r="H94" s="350">
        <v>741.03333333333319</v>
      </c>
      <c r="I94" s="350">
        <v>757.81666666666649</v>
      </c>
      <c r="J94" s="350">
        <v>768.78333333333319</v>
      </c>
      <c r="K94" s="349">
        <v>746.85</v>
      </c>
      <c r="L94" s="349">
        <v>719.1</v>
      </c>
      <c r="M94" s="349">
        <v>0.47682000000000002</v>
      </c>
      <c r="N94" s="1"/>
      <c r="O94" s="1"/>
    </row>
    <row r="95" spans="1:15" ht="12.75" customHeight="1">
      <c r="A95" s="30">
        <v>85</v>
      </c>
      <c r="B95" s="378" t="s">
        <v>333</v>
      </c>
      <c r="C95" s="349">
        <v>854.1</v>
      </c>
      <c r="D95" s="350">
        <v>859.55000000000007</v>
      </c>
      <c r="E95" s="350">
        <v>839.90000000000009</v>
      </c>
      <c r="F95" s="350">
        <v>825.7</v>
      </c>
      <c r="G95" s="350">
        <v>806.05000000000007</v>
      </c>
      <c r="H95" s="350">
        <v>873.75000000000011</v>
      </c>
      <c r="I95" s="350">
        <v>893.4</v>
      </c>
      <c r="J95" s="350">
        <v>907.60000000000014</v>
      </c>
      <c r="K95" s="349">
        <v>879.2</v>
      </c>
      <c r="L95" s="349">
        <v>845.35</v>
      </c>
      <c r="M95" s="349">
        <v>1.2242200000000001</v>
      </c>
      <c r="N95" s="1"/>
      <c r="O95" s="1"/>
    </row>
    <row r="96" spans="1:15" ht="12.75" customHeight="1">
      <c r="A96" s="30">
        <v>86</v>
      </c>
      <c r="B96" s="378" t="s">
        <v>250</v>
      </c>
      <c r="C96" s="349">
        <v>111.35</v>
      </c>
      <c r="D96" s="350">
        <v>112.08333333333333</v>
      </c>
      <c r="E96" s="350">
        <v>110.36666666666666</v>
      </c>
      <c r="F96" s="350">
        <v>109.38333333333333</v>
      </c>
      <c r="G96" s="350">
        <v>107.66666666666666</v>
      </c>
      <c r="H96" s="350">
        <v>113.06666666666666</v>
      </c>
      <c r="I96" s="350">
        <v>114.78333333333333</v>
      </c>
      <c r="J96" s="350">
        <v>115.76666666666667</v>
      </c>
      <c r="K96" s="349">
        <v>113.8</v>
      </c>
      <c r="L96" s="349">
        <v>111.1</v>
      </c>
      <c r="M96" s="349">
        <v>8.6118199999999998</v>
      </c>
      <c r="N96" s="1"/>
      <c r="O96" s="1"/>
    </row>
    <row r="97" spans="1:15" ht="12.75" customHeight="1">
      <c r="A97" s="30">
        <v>87</v>
      </c>
      <c r="B97" s="378" t="s">
        <v>327</v>
      </c>
      <c r="C97" s="349">
        <v>454.5</v>
      </c>
      <c r="D97" s="350">
        <v>456.83333333333331</v>
      </c>
      <c r="E97" s="350">
        <v>448.76666666666665</v>
      </c>
      <c r="F97" s="350">
        <v>443.03333333333336</v>
      </c>
      <c r="G97" s="350">
        <v>434.9666666666667</v>
      </c>
      <c r="H97" s="350">
        <v>462.56666666666661</v>
      </c>
      <c r="I97" s="350">
        <v>470.63333333333333</v>
      </c>
      <c r="J97" s="350">
        <v>476.36666666666656</v>
      </c>
      <c r="K97" s="349">
        <v>464.9</v>
      </c>
      <c r="L97" s="349">
        <v>451.1</v>
      </c>
      <c r="M97" s="349">
        <v>2.9655100000000001</v>
      </c>
      <c r="N97" s="1"/>
      <c r="O97" s="1"/>
    </row>
    <row r="98" spans="1:15" ht="12.75" customHeight="1">
      <c r="A98" s="30">
        <v>88</v>
      </c>
      <c r="B98" s="378" t="s">
        <v>336</v>
      </c>
      <c r="C98" s="349">
        <v>1383.5</v>
      </c>
      <c r="D98" s="350">
        <v>1392</v>
      </c>
      <c r="E98" s="350">
        <v>1367.5</v>
      </c>
      <c r="F98" s="350">
        <v>1351.5</v>
      </c>
      <c r="G98" s="350">
        <v>1327</v>
      </c>
      <c r="H98" s="350">
        <v>1408</v>
      </c>
      <c r="I98" s="350">
        <v>1432.5</v>
      </c>
      <c r="J98" s="350">
        <v>1448.5</v>
      </c>
      <c r="K98" s="349">
        <v>1416.5</v>
      </c>
      <c r="L98" s="349">
        <v>1376</v>
      </c>
      <c r="M98" s="349">
        <v>4.8474899999999996</v>
      </c>
      <c r="N98" s="1"/>
      <c r="O98" s="1"/>
    </row>
    <row r="99" spans="1:15" ht="12.75" customHeight="1">
      <c r="A99" s="30">
        <v>89</v>
      </c>
      <c r="B99" s="378" t="s">
        <v>334</v>
      </c>
      <c r="C99" s="349">
        <v>991</v>
      </c>
      <c r="D99" s="350">
        <v>994.75</v>
      </c>
      <c r="E99" s="350">
        <v>984.5</v>
      </c>
      <c r="F99" s="350">
        <v>978</v>
      </c>
      <c r="G99" s="350">
        <v>967.75</v>
      </c>
      <c r="H99" s="350">
        <v>1001.25</v>
      </c>
      <c r="I99" s="350">
        <v>1011.5</v>
      </c>
      <c r="J99" s="350">
        <v>1018</v>
      </c>
      <c r="K99" s="349">
        <v>1005</v>
      </c>
      <c r="L99" s="349">
        <v>988.25</v>
      </c>
      <c r="M99" s="349">
        <v>0.53644999999999998</v>
      </c>
      <c r="N99" s="1"/>
      <c r="O99" s="1"/>
    </row>
    <row r="100" spans="1:15" ht="12.75" customHeight="1">
      <c r="A100" s="30">
        <v>90</v>
      </c>
      <c r="B100" s="378" t="s">
        <v>335</v>
      </c>
      <c r="C100" s="349">
        <v>19.2</v>
      </c>
      <c r="D100" s="350">
        <v>19.25</v>
      </c>
      <c r="E100" s="350">
        <v>19</v>
      </c>
      <c r="F100" s="350">
        <v>18.8</v>
      </c>
      <c r="G100" s="350">
        <v>18.55</v>
      </c>
      <c r="H100" s="350">
        <v>19.45</v>
      </c>
      <c r="I100" s="350">
        <v>19.7</v>
      </c>
      <c r="J100" s="350">
        <v>19.899999999999999</v>
      </c>
      <c r="K100" s="349">
        <v>19.5</v>
      </c>
      <c r="L100" s="349">
        <v>19.05</v>
      </c>
      <c r="M100" s="349">
        <v>21.110029999999998</v>
      </c>
      <c r="N100" s="1"/>
      <c r="O100" s="1"/>
    </row>
    <row r="101" spans="1:15" ht="12.75" customHeight="1">
      <c r="A101" s="30">
        <v>91</v>
      </c>
      <c r="B101" s="378" t="s">
        <v>337</v>
      </c>
      <c r="C101" s="349">
        <v>604.70000000000005</v>
      </c>
      <c r="D101" s="350">
        <v>606.01666666666677</v>
      </c>
      <c r="E101" s="350">
        <v>598.68333333333351</v>
      </c>
      <c r="F101" s="350">
        <v>592.66666666666674</v>
      </c>
      <c r="G101" s="350">
        <v>585.33333333333348</v>
      </c>
      <c r="H101" s="350">
        <v>612.03333333333353</v>
      </c>
      <c r="I101" s="350">
        <v>619.36666666666679</v>
      </c>
      <c r="J101" s="350">
        <v>625.38333333333355</v>
      </c>
      <c r="K101" s="349">
        <v>613.35</v>
      </c>
      <c r="L101" s="349">
        <v>600</v>
      </c>
      <c r="M101" s="349">
        <v>1.53586</v>
      </c>
      <c r="N101" s="1"/>
      <c r="O101" s="1"/>
    </row>
    <row r="102" spans="1:15" ht="12.75" customHeight="1">
      <c r="A102" s="30">
        <v>92</v>
      </c>
      <c r="B102" s="378" t="s">
        <v>338</v>
      </c>
      <c r="C102" s="349">
        <v>775.4</v>
      </c>
      <c r="D102" s="350">
        <v>777.65</v>
      </c>
      <c r="E102" s="350">
        <v>761.55</v>
      </c>
      <c r="F102" s="350">
        <v>747.69999999999993</v>
      </c>
      <c r="G102" s="350">
        <v>731.59999999999991</v>
      </c>
      <c r="H102" s="350">
        <v>791.5</v>
      </c>
      <c r="I102" s="350">
        <v>807.60000000000014</v>
      </c>
      <c r="J102" s="350">
        <v>821.45</v>
      </c>
      <c r="K102" s="349">
        <v>793.75</v>
      </c>
      <c r="L102" s="349">
        <v>763.8</v>
      </c>
      <c r="M102" s="349">
        <v>3.3866100000000001</v>
      </c>
      <c r="N102" s="1"/>
      <c r="O102" s="1"/>
    </row>
    <row r="103" spans="1:15" ht="12.75" customHeight="1">
      <c r="A103" s="30">
        <v>93</v>
      </c>
      <c r="B103" s="378" t="s">
        <v>339</v>
      </c>
      <c r="C103" s="349">
        <v>4221.1000000000004</v>
      </c>
      <c r="D103" s="350">
        <v>4265.166666666667</v>
      </c>
      <c r="E103" s="350">
        <v>4118.5833333333339</v>
      </c>
      <c r="F103" s="350">
        <v>4016.0666666666666</v>
      </c>
      <c r="G103" s="350">
        <v>3869.4833333333336</v>
      </c>
      <c r="H103" s="350">
        <v>4367.6833333333343</v>
      </c>
      <c r="I103" s="350">
        <v>4514.2666666666682</v>
      </c>
      <c r="J103" s="350">
        <v>4616.7833333333347</v>
      </c>
      <c r="K103" s="349">
        <v>4411.75</v>
      </c>
      <c r="L103" s="349">
        <v>4162.6499999999996</v>
      </c>
      <c r="M103" s="349">
        <v>0.31585000000000002</v>
      </c>
      <c r="N103" s="1"/>
      <c r="O103" s="1"/>
    </row>
    <row r="104" spans="1:15" ht="12.75" customHeight="1">
      <c r="A104" s="30">
        <v>94</v>
      </c>
      <c r="B104" s="378" t="s">
        <v>249</v>
      </c>
      <c r="C104" s="349">
        <v>76.150000000000006</v>
      </c>
      <c r="D104" s="350">
        <v>77.100000000000009</v>
      </c>
      <c r="E104" s="350">
        <v>75.050000000000011</v>
      </c>
      <c r="F104" s="350">
        <v>73.95</v>
      </c>
      <c r="G104" s="350">
        <v>71.900000000000006</v>
      </c>
      <c r="H104" s="350">
        <v>78.200000000000017</v>
      </c>
      <c r="I104" s="350">
        <v>80.25</v>
      </c>
      <c r="J104" s="350">
        <v>81.350000000000023</v>
      </c>
      <c r="K104" s="349">
        <v>79.150000000000006</v>
      </c>
      <c r="L104" s="349">
        <v>76</v>
      </c>
      <c r="M104" s="349">
        <v>27.304189999999998</v>
      </c>
      <c r="N104" s="1"/>
      <c r="O104" s="1"/>
    </row>
    <row r="105" spans="1:15" ht="12.75" customHeight="1">
      <c r="A105" s="30">
        <v>95</v>
      </c>
      <c r="B105" s="378" t="s">
        <v>332</v>
      </c>
      <c r="C105" s="349">
        <v>590</v>
      </c>
      <c r="D105" s="350">
        <v>591.51666666666677</v>
      </c>
      <c r="E105" s="350">
        <v>584.13333333333355</v>
      </c>
      <c r="F105" s="350">
        <v>578.26666666666677</v>
      </c>
      <c r="G105" s="350">
        <v>570.88333333333355</v>
      </c>
      <c r="H105" s="350">
        <v>597.38333333333355</v>
      </c>
      <c r="I105" s="350">
        <v>604.76666666666677</v>
      </c>
      <c r="J105" s="350">
        <v>610.63333333333355</v>
      </c>
      <c r="K105" s="349">
        <v>598.9</v>
      </c>
      <c r="L105" s="349">
        <v>585.65</v>
      </c>
      <c r="M105" s="349">
        <v>2.0202900000000001</v>
      </c>
      <c r="N105" s="1"/>
      <c r="O105" s="1"/>
    </row>
    <row r="106" spans="1:15" ht="12.75" customHeight="1">
      <c r="A106" s="30">
        <v>96</v>
      </c>
      <c r="B106" s="378" t="s">
        <v>833</v>
      </c>
      <c r="C106" s="349">
        <v>174.75</v>
      </c>
      <c r="D106" s="350">
        <v>173.65</v>
      </c>
      <c r="E106" s="350">
        <v>170.5</v>
      </c>
      <c r="F106" s="350">
        <v>166.25</v>
      </c>
      <c r="G106" s="350">
        <v>163.1</v>
      </c>
      <c r="H106" s="350">
        <v>177.9</v>
      </c>
      <c r="I106" s="350">
        <v>181.05000000000004</v>
      </c>
      <c r="J106" s="350">
        <v>185.3</v>
      </c>
      <c r="K106" s="349">
        <v>176.8</v>
      </c>
      <c r="L106" s="349">
        <v>169.4</v>
      </c>
      <c r="M106" s="349">
        <v>18.225719999999999</v>
      </c>
      <c r="N106" s="1"/>
      <c r="O106" s="1"/>
    </row>
    <row r="107" spans="1:15" ht="12.75" customHeight="1">
      <c r="A107" s="30">
        <v>97</v>
      </c>
      <c r="B107" s="378" t="s">
        <v>340</v>
      </c>
      <c r="C107" s="349">
        <v>262.14999999999998</v>
      </c>
      <c r="D107" s="350">
        <v>267.38333333333333</v>
      </c>
      <c r="E107" s="350">
        <v>252.76666666666665</v>
      </c>
      <c r="F107" s="350">
        <v>243.38333333333333</v>
      </c>
      <c r="G107" s="350">
        <v>228.76666666666665</v>
      </c>
      <c r="H107" s="350">
        <v>276.76666666666665</v>
      </c>
      <c r="I107" s="350">
        <v>291.38333333333333</v>
      </c>
      <c r="J107" s="350">
        <v>300.76666666666665</v>
      </c>
      <c r="K107" s="349">
        <v>282</v>
      </c>
      <c r="L107" s="349">
        <v>258</v>
      </c>
      <c r="M107" s="349">
        <v>8.3409800000000001</v>
      </c>
      <c r="N107" s="1"/>
      <c r="O107" s="1"/>
    </row>
    <row r="108" spans="1:15" ht="12.75" customHeight="1">
      <c r="A108" s="30">
        <v>98</v>
      </c>
      <c r="B108" s="378" t="s">
        <v>341</v>
      </c>
      <c r="C108" s="349">
        <v>380.3</v>
      </c>
      <c r="D108" s="350">
        <v>377.61666666666662</v>
      </c>
      <c r="E108" s="350">
        <v>372.83333333333326</v>
      </c>
      <c r="F108" s="350">
        <v>365.36666666666662</v>
      </c>
      <c r="G108" s="350">
        <v>360.58333333333326</v>
      </c>
      <c r="H108" s="350">
        <v>385.08333333333326</v>
      </c>
      <c r="I108" s="350">
        <v>389.86666666666667</v>
      </c>
      <c r="J108" s="350">
        <v>397.33333333333326</v>
      </c>
      <c r="K108" s="349">
        <v>382.4</v>
      </c>
      <c r="L108" s="349">
        <v>370.15</v>
      </c>
      <c r="M108" s="349">
        <v>13.37988</v>
      </c>
      <c r="N108" s="1"/>
      <c r="O108" s="1"/>
    </row>
    <row r="109" spans="1:15" ht="12.75" customHeight="1">
      <c r="A109" s="30">
        <v>99</v>
      </c>
      <c r="B109" s="378" t="s">
        <v>84</v>
      </c>
      <c r="C109" s="349">
        <v>684.3</v>
      </c>
      <c r="D109" s="350">
        <v>689.98333333333323</v>
      </c>
      <c r="E109" s="350">
        <v>676.06666666666649</v>
      </c>
      <c r="F109" s="350">
        <v>667.83333333333326</v>
      </c>
      <c r="G109" s="350">
        <v>653.91666666666652</v>
      </c>
      <c r="H109" s="350">
        <v>698.21666666666647</v>
      </c>
      <c r="I109" s="350">
        <v>712.13333333333321</v>
      </c>
      <c r="J109" s="350">
        <v>720.36666666666645</v>
      </c>
      <c r="K109" s="349">
        <v>703.9</v>
      </c>
      <c r="L109" s="349">
        <v>681.75</v>
      </c>
      <c r="M109" s="349">
        <v>27.889379999999999</v>
      </c>
      <c r="N109" s="1"/>
      <c r="O109" s="1"/>
    </row>
    <row r="110" spans="1:15" ht="12.75" customHeight="1">
      <c r="A110" s="30">
        <v>100</v>
      </c>
      <c r="B110" s="378" t="s">
        <v>342</v>
      </c>
      <c r="C110" s="349">
        <v>647.54999999999995</v>
      </c>
      <c r="D110" s="350">
        <v>656.01666666666665</v>
      </c>
      <c r="E110" s="350">
        <v>632.08333333333326</v>
      </c>
      <c r="F110" s="350">
        <v>616.61666666666656</v>
      </c>
      <c r="G110" s="350">
        <v>592.68333333333317</v>
      </c>
      <c r="H110" s="350">
        <v>671.48333333333335</v>
      </c>
      <c r="I110" s="350">
        <v>695.41666666666674</v>
      </c>
      <c r="J110" s="350">
        <v>710.88333333333344</v>
      </c>
      <c r="K110" s="349">
        <v>679.95</v>
      </c>
      <c r="L110" s="349">
        <v>640.54999999999995</v>
      </c>
      <c r="M110" s="349">
        <v>0.32058999999999999</v>
      </c>
      <c r="N110" s="1"/>
      <c r="O110" s="1"/>
    </row>
    <row r="111" spans="1:15" ht="12.75" customHeight="1">
      <c r="A111" s="30">
        <v>101</v>
      </c>
      <c r="B111" s="378" t="s">
        <v>85</v>
      </c>
      <c r="C111" s="349">
        <v>914.9</v>
      </c>
      <c r="D111" s="350">
        <v>915.48333333333323</v>
      </c>
      <c r="E111" s="350">
        <v>909.66666666666652</v>
      </c>
      <c r="F111" s="350">
        <v>904.43333333333328</v>
      </c>
      <c r="G111" s="350">
        <v>898.61666666666656</v>
      </c>
      <c r="H111" s="350">
        <v>920.71666666666647</v>
      </c>
      <c r="I111" s="350">
        <v>926.5333333333333</v>
      </c>
      <c r="J111" s="350">
        <v>931.76666666666642</v>
      </c>
      <c r="K111" s="349">
        <v>921.3</v>
      </c>
      <c r="L111" s="349">
        <v>910.25</v>
      </c>
      <c r="M111" s="349">
        <v>13.99309</v>
      </c>
      <c r="N111" s="1"/>
      <c r="O111" s="1"/>
    </row>
    <row r="112" spans="1:15" ht="12.75" customHeight="1">
      <c r="A112" s="30">
        <v>102</v>
      </c>
      <c r="B112" s="378" t="s">
        <v>86</v>
      </c>
      <c r="C112" s="349">
        <v>158.5</v>
      </c>
      <c r="D112" s="350">
        <v>159.66666666666666</v>
      </c>
      <c r="E112" s="350">
        <v>157.0333333333333</v>
      </c>
      <c r="F112" s="350">
        <v>155.56666666666663</v>
      </c>
      <c r="G112" s="350">
        <v>152.93333333333328</v>
      </c>
      <c r="H112" s="350">
        <v>161.13333333333333</v>
      </c>
      <c r="I112" s="350">
        <v>163.76666666666671</v>
      </c>
      <c r="J112" s="350">
        <v>165.23333333333335</v>
      </c>
      <c r="K112" s="349">
        <v>162.30000000000001</v>
      </c>
      <c r="L112" s="349">
        <v>158.19999999999999</v>
      </c>
      <c r="M112" s="349">
        <v>76.274720000000002</v>
      </c>
      <c r="N112" s="1"/>
      <c r="O112" s="1"/>
    </row>
    <row r="113" spans="1:15" ht="12.75" customHeight="1">
      <c r="A113" s="30">
        <v>103</v>
      </c>
      <c r="B113" s="378" t="s">
        <v>343</v>
      </c>
      <c r="C113" s="349">
        <v>302.2</v>
      </c>
      <c r="D113" s="350">
        <v>303.36666666666667</v>
      </c>
      <c r="E113" s="350">
        <v>300.23333333333335</v>
      </c>
      <c r="F113" s="350">
        <v>298.26666666666665</v>
      </c>
      <c r="G113" s="350">
        <v>295.13333333333333</v>
      </c>
      <c r="H113" s="350">
        <v>305.33333333333337</v>
      </c>
      <c r="I113" s="350">
        <v>308.4666666666667</v>
      </c>
      <c r="J113" s="350">
        <v>310.43333333333339</v>
      </c>
      <c r="K113" s="349">
        <v>306.5</v>
      </c>
      <c r="L113" s="349">
        <v>301.39999999999998</v>
      </c>
      <c r="M113" s="349">
        <v>1.0765800000000001</v>
      </c>
      <c r="N113" s="1"/>
      <c r="O113" s="1"/>
    </row>
    <row r="114" spans="1:15" ht="12.75" customHeight="1">
      <c r="A114" s="30">
        <v>104</v>
      </c>
      <c r="B114" s="378" t="s">
        <v>88</v>
      </c>
      <c r="C114" s="349">
        <v>4436.6499999999996</v>
      </c>
      <c r="D114" s="350">
        <v>4440.25</v>
      </c>
      <c r="E114" s="350">
        <v>4386.3999999999996</v>
      </c>
      <c r="F114" s="350">
        <v>4336.1499999999996</v>
      </c>
      <c r="G114" s="350">
        <v>4282.2999999999993</v>
      </c>
      <c r="H114" s="350">
        <v>4490.5</v>
      </c>
      <c r="I114" s="350">
        <v>4544.3500000000004</v>
      </c>
      <c r="J114" s="350">
        <v>4594.6000000000004</v>
      </c>
      <c r="K114" s="349">
        <v>4494.1000000000004</v>
      </c>
      <c r="L114" s="349">
        <v>4390</v>
      </c>
      <c r="M114" s="349">
        <v>1.46695</v>
      </c>
      <c r="N114" s="1"/>
      <c r="O114" s="1"/>
    </row>
    <row r="115" spans="1:15" ht="12.75" customHeight="1">
      <c r="A115" s="30">
        <v>105</v>
      </c>
      <c r="B115" s="378" t="s">
        <v>89</v>
      </c>
      <c r="C115" s="349">
        <v>1432.25</v>
      </c>
      <c r="D115" s="350">
        <v>1429.1333333333332</v>
      </c>
      <c r="E115" s="350">
        <v>1423.1166666666663</v>
      </c>
      <c r="F115" s="350">
        <v>1413.9833333333331</v>
      </c>
      <c r="G115" s="350">
        <v>1407.9666666666662</v>
      </c>
      <c r="H115" s="350">
        <v>1438.2666666666664</v>
      </c>
      <c r="I115" s="350">
        <v>1444.2833333333333</v>
      </c>
      <c r="J115" s="350">
        <v>1453.4166666666665</v>
      </c>
      <c r="K115" s="349">
        <v>1435.15</v>
      </c>
      <c r="L115" s="349">
        <v>1420</v>
      </c>
      <c r="M115" s="349">
        <v>2.6852299999999998</v>
      </c>
      <c r="N115" s="1"/>
      <c r="O115" s="1"/>
    </row>
    <row r="116" spans="1:15" ht="12.75" customHeight="1">
      <c r="A116" s="30">
        <v>106</v>
      </c>
      <c r="B116" s="378" t="s">
        <v>90</v>
      </c>
      <c r="C116" s="349">
        <v>585.20000000000005</v>
      </c>
      <c r="D116" s="350">
        <v>585.18333333333339</v>
      </c>
      <c r="E116" s="350">
        <v>576.51666666666677</v>
      </c>
      <c r="F116" s="350">
        <v>567.83333333333337</v>
      </c>
      <c r="G116" s="350">
        <v>559.16666666666674</v>
      </c>
      <c r="H116" s="350">
        <v>593.86666666666679</v>
      </c>
      <c r="I116" s="350">
        <v>602.5333333333333</v>
      </c>
      <c r="J116" s="350">
        <v>611.21666666666681</v>
      </c>
      <c r="K116" s="349">
        <v>593.85</v>
      </c>
      <c r="L116" s="349">
        <v>576.5</v>
      </c>
      <c r="M116" s="349">
        <v>8.9134899999999995</v>
      </c>
      <c r="N116" s="1"/>
      <c r="O116" s="1"/>
    </row>
    <row r="117" spans="1:15" ht="12.75" customHeight="1">
      <c r="A117" s="30">
        <v>107</v>
      </c>
      <c r="B117" s="378" t="s">
        <v>91</v>
      </c>
      <c r="C117" s="349">
        <v>790.85</v>
      </c>
      <c r="D117" s="350">
        <v>790.83333333333337</v>
      </c>
      <c r="E117" s="350">
        <v>784.06666666666672</v>
      </c>
      <c r="F117" s="350">
        <v>777.2833333333333</v>
      </c>
      <c r="G117" s="350">
        <v>770.51666666666665</v>
      </c>
      <c r="H117" s="350">
        <v>797.61666666666679</v>
      </c>
      <c r="I117" s="350">
        <v>804.38333333333344</v>
      </c>
      <c r="J117" s="350">
        <v>811.16666666666686</v>
      </c>
      <c r="K117" s="349">
        <v>797.6</v>
      </c>
      <c r="L117" s="349">
        <v>784.05</v>
      </c>
      <c r="M117" s="349">
        <v>1.46408</v>
      </c>
      <c r="N117" s="1"/>
      <c r="O117" s="1"/>
    </row>
    <row r="118" spans="1:15" ht="12.75" customHeight="1">
      <c r="A118" s="30">
        <v>108</v>
      </c>
      <c r="B118" s="378" t="s">
        <v>345</v>
      </c>
      <c r="C118" s="349">
        <v>700.45</v>
      </c>
      <c r="D118" s="350">
        <v>704.98333333333323</v>
      </c>
      <c r="E118" s="350">
        <v>690.06666666666649</v>
      </c>
      <c r="F118" s="350">
        <v>679.68333333333328</v>
      </c>
      <c r="G118" s="350">
        <v>664.76666666666654</v>
      </c>
      <c r="H118" s="350">
        <v>715.36666666666645</v>
      </c>
      <c r="I118" s="350">
        <v>730.28333333333319</v>
      </c>
      <c r="J118" s="350">
        <v>740.6666666666664</v>
      </c>
      <c r="K118" s="349">
        <v>719.9</v>
      </c>
      <c r="L118" s="349">
        <v>694.6</v>
      </c>
      <c r="M118" s="349">
        <v>0.48493999999999998</v>
      </c>
      <c r="N118" s="1"/>
      <c r="O118" s="1"/>
    </row>
    <row r="119" spans="1:15" ht="12.75" customHeight="1">
      <c r="A119" s="30">
        <v>109</v>
      </c>
      <c r="B119" s="378" t="s">
        <v>328</v>
      </c>
      <c r="C119" s="349">
        <v>2740.4</v>
      </c>
      <c r="D119" s="350">
        <v>2758.9</v>
      </c>
      <c r="E119" s="350">
        <v>2700.8</v>
      </c>
      <c r="F119" s="350">
        <v>2661.2000000000003</v>
      </c>
      <c r="G119" s="350">
        <v>2603.1000000000004</v>
      </c>
      <c r="H119" s="350">
        <v>2798.5</v>
      </c>
      <c r="I119" s="350">
        <v>2856.5999999999995</v>
      </c>
      <c r="J119" s="350">
        <v>2896.2</v>
      </c>
      <c r="K119" s="349">
        <v>2817</v>
      </c>
      <c r="L119" s="349">
        <v>2719.3</v>
      </c>
      <c r="M119" s="349">
        <v>0.23077</v>
      </c>
      <c r="N119" s="1"/>
      <c r="O119" s="1"/>
    </row>
    <row r="120" spans="1:15" ht="12.75" customHeight="1">
      <c r="A120" s="30">
        <v>110</v>
      </c>
      <c r="B120" s="378" t="s">
        <v>251</v>
      </c>
      <c r="C120" s="349">
        <v>407.8</v>
      </c>
      <c r="D120" s="350">
        <v>398.13333333333338</v>
      </c>
      <c r="E120" s="350">
        <v>385.51666666666677</v>
      </c>
      <c r="F120" s="350">
        <v>363.23333333333341</v>
      </c>
      <c r="G120" s="350">
        <v>350.61666666666679</v>
      </c>
      <c r="H120" s="350">
        <v>420.41666666666674</v>
      </c>
      <c r="I120" s="350">
        <v>433.03333333333342</v>
      </c>
      <c r="J120" s="350">
        <v>455.31666666666672</v>
      </c>
      <c r="K120" s="349">
        <v>410.75</v>
      </c>
      <c r="L120" s="349">
        <v>375.85</v>
      </c>
      <c r="M120" s="349">
        <v>83.602029999999999</v>
      </c>
      <c r="N120" s="1"/>
      <c r="O120" s="1"/>
    </row>
    <row r="121" spans="1:15" ht="12.75" customHeight="1">
      <c r="A121" s="30">
        <v>111</v>
      </c>
      <c r="B121" s="378" t="s">
        <v>329</v>
      </c>
      <c r="C121" s="349">
        <v>228.95</v>
      </c>
      <c r="D121" s="350">
        <v>229.93333333333331</v>
      </c>
      <c r="E121" s="350">
        <v>224.86666666666662</v>
      </c>
      <c r="F121" s="350">
        <v>220.7833333333333</v>
      </c>
      <c r="G121" s="350">
        <v>215.71666666666661</v>
      </c>
      <c r="H121" s="350">
        <v>234.01666666666662</v>
      </c>
      <c r="I121" s="350">
        <v>239.08333333333329</v>
      </c>
      <c r="J121" s="350">
        <v>243.16666666666663</v>
      </c>
      <c r="K121" s="349">
        <v>235</v>
      </c>
      <c r="L121" s="349">
        <v>225.85</v>
      </c>
      <c r="M121" s="349">
        <v>1.5715300000000001</v>
      </c>
      <c r="N121" s="1"/>
      <c r="O121" s="1"/>
    </row>
    <row r="122" spans="1:15" ht="12.75" customHeight="1">
      <c r="A122" s="30">
        <v>112</v>
      </c>
      <c r="B122" s="378" t="s">
        <v>92</v>
      </c>
      <c r="C122" s="349">
        <v>129.30000000000001</v>
      </c>
      <c r="D122" s="350">
        <v>129.30000000000001</v>
      </c>
      <c r="E122" s="350">
        <v>128.30000000000001</v>
      </c>
      <c r="F122" s="350">
        <v>127.30000000000001</v>
      </c>
      <c r="G122" s="350">
        <v>126.30000000000001</v>
      </c>
      <c r="H122" s="350">
        <v>130.30000000000001</v>
      </c>
      <c r="I122" s="350">
        <v>131.30000000000001</v>
      </c>
      <c r="J122" s="350">
        <v>132.30000000000001</v>
      </c>
      <c r="K122" s="349">
        <v>130.30000000000001</v>
      </c>
      <c r="L122" s="349">
        <v>128.30000000000001</v>
      </c>
      <c r="M122" s="349">
        <v>17.331410000000002</v>
      </c>
      <c r="N122" s="1"/>
      <c r="O122" s="1"/>
    </row>
    <row r="123" spans="1:15" ht="12.75" customHeight="1">
      <c r="A123" s="30">
        <v>113</v>
      </c>
      <c r="B123" s="378" t="s">
        <v>93</v>
      </c>
      <c r="C123" s="349">
        <v>965.5</v>
      </c>
      <c r="D123" s="350">
        <v>964.33333333333337</v>
      </c>
      <c r="E123" s="350">
        <v>953.7166666666667</v>
      </c>
      <c r="F123" s="350">
        <v>941.93333333333328</v>
      </c>
      <c r="G123" s="350">
        <v>931.31666666666661</v>
      </c>
      <c r="H123" s="350">
        <v>976.11666666666679</v>
      </c>
      <c r="I123" s="350">
        <v>986.73333333333335</v>
      </c>
      <c r="J123" s="350">
        <v>998.51666666666688</v>
      </c>
      <c r="K123" s="349">
        <v>974.95</v>
      </c>
      <c r="L123" s="349">
        <v>952.55</v>
      </c>
      <c r="M123" s="349">
        <v>3.2325900000000001</v>
      </c>
      <c r="N123" s="1"/>
      <c r="O123" s="1"/>
    </row>
    <row r="124" spans="1:15" ht="12.75" customHeight="1">
      <c r="A124" s="30">
        <v>114</v>
      </c>
      <c r="B124" s="378" t="s">
        <v>346</v>
      </c>
      <c r="C124" s="349">
        <v>831</v>
      </c>
      <c r="D124" s="350">
        <v>837.0333333333333</v>
      </c>
      <c r="E124" s="350">
        <v>818.96666666666658</v>
      </c>
      <c r="F124" s="350">
        <v>806.93333333333328</v>
      </c>
      <c r="G124" s="350">
        <v>788.86666666666656</v>
      </c>
      <c r="H124" s="350">
        <v>849.06666666666661</v>
      </c>
      <c r="I124" s="350">
        <v>867.13333333333321</v>
      </c>
      <c r="J124" s="350">
        <v>879.16666666666663</v>
      </c>
      <c r="K124" s="349">
        <v>855.1</v>
      </c>
      <c r="L124" s="349">
        <v>825</v>
      </c>
      <c r="M124" s="349">
        <v>1.4417899999999999</v>
      </c>
      <c r="N124" s="1"/>
      <c r="O124" s="1"/>
    </row>
    <row r="125" spans="1:15" ht="12.75" customHeight="1">
      <c r="A125" s="30">
        <v>115</v>
      </c>
      <c r="B125" s="378" t="s">
        <v>94</v>
      </c>
      <c r="C125" s="349">
        <v>543.25</v>
      </c>
      <c r="D125" s="350">
        <v>544.94999999999993</v>
      </c>
      <c r="E125" s="350">
        <v>538.89999999999986</v>
      </c>
      <c r="F125" s="350">
        <v>534.54999999999995</v>
      </c>
      <c r="G125" s="350">
        <v>528.49999999999989</v>
      </c>
      <c r="H125" s="350">
        <v>549.29999999999984</v>
      </c>
      <c r="I125" s="350">
        <v>555.3499999999998</v>
      </c>
      <c r="J125" s="350">
        <v>559.69999999999982</v>
      </c>
      <c r="K125" s="349">
        <v>551</v>
      </c>
      <c r="L125" s="349">
        <v>540.6</v>
      </c>
      <c r="M125" s="349">
        <v>9.4098600000000001</v>
      </c>
      <c r="N125" s="1"/>
      <c r="O125" s="1"/>
    </row>
    <row r="126" spans="1:15" ht="12.75" customHeight="1">
      <c r="A126" s="30">
        <v>116</v>
      </c>
      <c r="B126" s="378" t="s">
        <v>252</v>
      </c>
      <c r="C126" s="349">
        <v>1654.25</v>
      </c>
      <c r="D126" s="350">
        <v>1670.2</v>
      </c>
      <c r="E126" s="350">
        <v>1632.3500000000001</v>
      </c>
      <c r="F126" s="350">
        <v>1610.45</v>
      </c>
      <c r="G126" s="350">
        <v>1572.6000000000001</v>
      </c>
      <c r="H126" s="350">
        <v>1692.1000000000001</v>
      </c>
      <c r="I126" s="350">
        <v>1729.95</v>
      </c>
      <c r="J126" s="350">
        <v>1751.8500000000001</v>
      </c>
      <c r="K126" s="349">
        <v>1708.05</v>
      </c>
      <c r="L126" s="349">
        <v>1648.3</v>
      </c>
      <c r="M126" s="349">
        <v>1.73698</v>
      </c>
      <c r="N126" s="1"/>
      <c r="O126" s="1"/>
    </row>
    <row r="127" spans="1:15" ht="12.75" customHeight="1">
      <c r="A127" s="30">
        <v>117</v>
      </c>
      <c r="B127" s="378" t="s">
        <v>351</v>
      </c>
      <c r="C127" s="349">
        <v>268.35000000000002</v>
      </c>
      <c r="D127" s="350">
        <v>272.81666666666666</v>
      </c>
      <c r="E127" s="350">
        <v>260.73333333333335</v>
      </c>
      <c r="F127" s="350">
        <v>253.11666666666667</v>
      </c>
      <c r="G127" s="350">
        <v>241.03333333333336</v>
      </c>
      <c r="H127" s="350">
        <v>280.43333333333334</v>
      </c>
      <c r="I127" s="350">
        <v>292.51666666666671</v>
      </c>
      <c r="J127" s="350">
        <v>300.13333333333333</v>
      </c>
      <c r="K127" s="349">
        <v>284.89999999999998</v>
      </c>
      <c r="L127" s="349">
        <v>265.2</v>
      </c>
      <c r="M127" s="349">
        <v>29.479469999999999</v>
      </c>
      <c r="N127" s="1"/>
      <c r="O127" s="1"/>
    </row>
    <row r="128" spans="1:15" ht="12.75" customHeight="1">
      <c r="A128" s="30">
        <v>118</v>
      </c>
      <c r="B128" s="378" t="s">
        <v>347</v>
      </c>
      <c r="C128" s="349">
        <v>72.2</v>
      </c>
      <c r="D128" s="350">
        <v>73.666666666666671</v>
      </c>
      <c r="E128" s="350">
        <v>69.733333333333348</v>
      </c>
      <c r="F128" s="350">
        <v>67.26666666666668</v>
      </c>
      <c r="G128" s="350">
        <v>63.333333333333357</v>
      </c>
      <c r="H128" s="350">
        <v>76.13333333333334</v>
      </c>
      <c r="I128" s="350">
        <v>80.066666666666649</v>
      </c>
      <c r="J128" s="350">
        <v>82.533333333333331</v>
      </c>
      <c r="K128" s="349">
        <v>77.599999999999994</v>
      </c>
      <c r="L128" s="349">
        <v>71.2</v>
      </c>
      <c r="M128" s="349">
        <v>25.857530000000001</v>
      </c>
      <c r="N128" s="1"/>
      <c r="O128" s="1"/>
    </row>
    <row r="129" spans="1:15" ht="12.75" customHeight="1">
      <c r="A129" s="30">
        <v>119</v>
      </c>
      <c r="B129" s="378" t="s">
        <v>348</v>
      </c>
      <c r="C129" s="349">
        <v>985.1</v>
      </c>
      <c r="D129" s="350">
        <v>981.69999999999993</v>
      </c>
      <c r="E129" s="350">
        <v>968.39999999999986</v>
      </c>
      <c r="F129" s="350">
        <v>951.69999999999993</v>
      </c>
      <c r="G129" s="350">
        <v>938.39999999999986</v>
      </c>
      <c r="H129" s="350">
        <v>998.39999999999986</v>
      </c>
      <c r="I129" s="350">
        <v>1011.6999999999998</v>
      </c>
      <c r="J129" s="350">
        <v>1028.3999999999999</v>
      </c>
      <c r="K129" s="349">
        <v>995</v>
      </c>
      <c r="L129" s="349">
        <v>965</v>
      </c>
      <c r="M129" s="349">
        <v>0.77939999999999998</v>
      </c>
      <c r="N129" s="1"/>
      <c r="O129" s="1"/>
    </row>
    <row r="130" spans="1:15" ht="12.75" customHeight="1">
      <c r="A130" s="30">
        <v>120</v>
      </c>
      <c r="B130" s="378" t="s">
        <v>95</v>
      </c>
      <c r="C130" s="349">
        <v>2014.4</v>
      </c>
      <c r="D130" s="350">
        <v>2020.7333333333336</v>
      </c>
      <c r="E130" s="350">
        <v>1988.666666666667</v>
      </c>
      <c r="F130" s="350">
        <v>1962.9333333333334</v>
      </c>
      <c r="G130" s="350">
        <v>1930.8666666666668</v>
      </c>
      <c r="H130" s="350">
        <v>2046.4666666666672</v>
      </c>
      <c r="I130" s="350">
        <v>2078.5333333333338</v>
      </c>
      <c r="J130" s="350">
        <v>2104.2666666666673</v>
      </c>
      <c r="K130" s="349">
        <v>2052.8000000000002</v>
      </c>
      <c r="L130" s="349">
        <v>1995</v>
      </c>
      <c r="M130" s="349">
        <v>8.0163399999999996</v>
      </c>
      <c r="N130" s="1"/>
      <c r="O130" s="1"/>
    </row>
    <row r="131" spans="1:15" ht="12.75" customHeight="1">
      <c r="A131" s="30">
        <v>121</v>
      </c>
      <c r="B131" s="378" t="s">
        <v>349</v>
      </c>
      <c r="C131" s="349">
        <v>268</v>
      </c>
      <c r="D131" s="350">
        <v>265.93333333333334</v>
      </c>
      <c r="E131" s="350">
        <v>262.36666666666667</v>
      </c>
      <c r="F131" s="350">
        <v>256.73333333333335</v>
      </c>
      <c r="G131" s="350">
        <v>253.16666666666669</v>
      </c>
      <c r="H131" s="350">
        <v>271.56666666666666</v>
      </c>
      <c r="I131" s="350">
        <v>275.13333333333338</v>
      </c>
      <c r="J131" s="350">
        <v>280.76666666666665</v>
      </c>
      <c r="K131" s="349">
        <v>269.5</v>
      </c>
      <c r="L131" s="349">
        <v>260.3</v>
      </c>
      <c r="M131" s="349">
        <v>39.113320000000002</v>
      </c>
      <c r="N131" s="1"/>
      <c r="O131" s="1"/>
    </row>
    <row r="132" spans="1:15" ht="12.75" customHeight="1">
      <c r="A132" s="30">
        <v>122</v>
      </c>
      <c r="B132" s="378" t="s">
        <v>253</v>
      </c>
      <c r="C132" s="349">
        <v>74.5</v>
      </c>
      <c r="D132" s="350">
        <v>77.88333333333334</v>
      </c>
      <c r="E132" s="350">
        <v>71.116666666666674</v>
      </c>
      <c r="F132" s="350">
        <v>67.733333333333334</v>
      </c>
      <c r="G132" s="350">
        <v>60.966666666666669</v>
      </c>
      <c r="H132" s="350">
        <v>81.26666666666668</v>
      </c>
      <c r="I132" s="350">
        <v>88.03333333333336</v>
      </c>
      <c r="J132" s="350">
        <v>91.416666666666686</v>
      </c>
      <c r="K132" s="349">
        <v>84.65</v>
      </c>
      <c r="L132" s="349">
        <v>74.5</v>
      </c>
      <c r="M132" s="349">
        <v>380.56006000000002</v>
      </c>
      <c r="N132" s="1"/>
      <c r="O132" s="1"/>
    </row>
    <row r="133" spans="1:15" ht="12.75" customHeight="1">
      <c r="A133" s="30">
        <v>123</v>
      </c>
      <c r="B133" s="378" t="s">
        <v>350</v>
      </c>
      <c r="C133" s="349">
        <v>681.5</v>
      </c>
      <c r="D133" s="350">
        <v>686.15</v>
      </c>
      <c r="E133" s="350">
        <v>674.34999999999991</v>
      </c>
      <c r="F133" s="350">
        <v>667.19999999999993</v>
      </c>
      <c r="G133" s="350">
        <v>655.39999999999986</v>
      </c>
      <c r="H133" s="350">
        <v>693.3</v>
      </c>
      <c r="I133" s="350">
        <v>705.09999999999991</v>
      </c>
      <c r="J133" s="350">
        <v>712.25</v>
      </c>
      <c r="K133" s="349">
        <v>697.95</v>
      </c>
      <c r="L133" s="349">
        <v>679</v>
      </c>
      <c r="M133" s="349">
        <v>0.37901000000000001</v>
      </c>
      <c r="N133" s="1"/>
      <c r="O133" s="1"/>
    </row>
    <row r="134" spans="1:15" ht="12.75" customHeight="1">
      <c r="A134" s="30">
        <v>124</v>
      </c>
      <c r="B134" s="378" t="s">
        <v>96</v>
      </c>
      <c r="C134" s="349">
        <v>4181.6000000000004</v>
      </c>
      <c r="D134" s="350">
        <v>4204.4666666666662</v>
      </c>
      <c r="E134" s="350">
        <v>4150.2833333333328</v>
      </c>
      <c r="F134" s="350">
        <v>4118.9666666666662</v>
      </c>
      <c r="G134" s="350">
        <v>4064.7833333333328</v>
      </c>
      <c r="H134" s="350">
        <v>4235.7833333333328</v>
      </c>
      <c r="I134" s="350">
        <v>4289.9666666666653</v>
      </c>
      <c r="J134" s="350">
        <v>4321.2833333333328</v>
      </c>
      <c r="K134" s="349">
        <v>4258.6499999999996</v>
      </c>
      <c r="L134" s="349">
        <v>4173.1499999999996</v>
      </c>
      <c r="M134" s="349">
        <v>3.7932800000000002</v>
      </c>
      <c r="N134" s="1"/>
      <c r="O134" s="1"/>
    </row>
    <row r="135" spans="1:15" ht="12.75" customHeight="1">
      <c r="A135" s="30">
        <v>125</v>
      </c>
      <c r="B135" s="378" t="s">
        <v>254</v>
      </c>
      <c r="C135" s="349">
        <v>4237.45</v>
      </c>
      <c r="D135" s="350">
        <v>4234.1500000000005</v>
      </c>
      <c r="E135" s="350">
        <v>4183.3000000000011</v>
      </c>
      <c r="F135" s="350">
        <v>4129.1500000000005</v>
      </c>
      <c r="G135" s="350">
        <v>4078.3000000000011</v>
      </c>
      <c r="H135" s="350">
        <v>4288.3000000000011</v>
      </c>
      <c r="I135" s="350">
        <v>4339.1500000000015</v>
      </c>
      <c r="J135" s="350">
        <v>4393.3000000000011</v>
      </c>
      <c r="K135" s="349">
        <v>4285</v>
      </c>
      <c r="L135" s="349">
        <v>4180</v>
      </c>
      <c r="M135" s="349">
        <v>3.8139500000000002</v>
      </c>
      <c r="N135" s="1"/>
      <c r="O135" s="1"/>
    </row>
    <row r="136" spans="1:15" ht="12.75" customHeight="1">
      <c r="A136" s="30">
        <v>126</v>
      </c>
      <c r="B136" s="378" t="s">
        <v>98</v>
      </c>
      <c r="C136" s="349">
        <v>344.2</v>
      </c>
      <c r="D136" s="350">
        <v>339.5333333333333</v>
      </c>
      <c r="E136" s="350">
        <v>333.61666666666662</v>
      </c>
      <c r="F136" s="350">
        <v>323.0333333333333</v>
      </c>
      <c r="G136" s="350">
        <v>317.11666666666662</v>
      </c>
      <c r="H136" s="350">
        <v>350.11666666666662</v>
      </c>
      <c r="I136" s="350">
        <v>356.03333333333336</v>
      </c>
      <c r="J136" s="350">
        <v>366.61666666666662</v>
      </c>
      <c r="K136" s="349">
        <v>345.45</v>
      </c>
      <c r="L136" s="349">
        <v>328.95</v>
      </c>
      <c r="M136" s="349">
        <v>164.34369000000001</v>
      </c>
      <c r="N136" s="1"/>
      <c r="O136" s="1"/>
    </row>
    <row r="137" spans="1:15" ht="12.75" customHeight="1">
      <c r="A137" s="30">
        <v>127</v>
      </c>
      <c r="B137" s="378" t="s">
        <v>245</v>
      </c>
      <c r="C137" s="349">
        <v>4193.45</v>
      </c>
      <c r="D137" s="350">
        <v>4182.05</v>
      </c>
      <c r="E137" s="350">
        <v>4146.4000000000005</v>
      </c>
      <c r="F137" s="350">
        <v>4099.3500000000004</v>
      </c>
      <c r="G137" s="350">
        <v>4063.7000000000007</v>
      </c>
      <c r="H137" s="350">
        <v>4229.1000000000004</v>
      </c>
      <c r="I137" s="350">
        <v>4264.75</v>
      </c>
      <c r="J137" s="350">
        <v>4311.8</v>
      </c>
      <c r="K137" s="349">
        <v>4217.7</v>
      </c>
      <c r="L137" s="349">
        <v>4135</v>
      </c>
      <c r="M137" s="349">
        <v>3.6045400000000001</v>
      </c>
      <c r="N137" s="1"/>
      <c r="O137" s="1"/>
    </row>
    <row r="138" spans="1:15" ht="12.75" customHeight="1">
      <c r="A138" s="30">
        <v>128</v>
      </c>
      <c r="B138" s="378" t="s">
        <v>99</v>
      </c>
      <c r="C138" s="349">
        <v>4200.95</v>
      </c>
      <c r="D138" s="350">
        <v>4217.4833333333327</v>
      </c>
      <c r="E138" s="350">
        <v>4174.3166666666657</v>
      </c>
      <c r="F138" s="350">
        <v>4147.6833333333334</v>
      </c>
      <c r="G138" s="350">
        <v>4104.5166666666664</v>
      </c>
      <c r="H138" s="350">
        <v>4244.116666666665</v>
      </c>
      <c r="I138" s="350">
        <v>4287.283333333331</v>
      </c>
      <c r="J138" s="350">
        <v>4313.9166666666642</v>
      </c>
      <c r="K138" s="349">
        <v>4260.6499999999996</v>
      </c>
      <c r="L138" s="349">
        <v>4190.8500000000004</v>
      </c>
      <c r="M138" s="349">
        <v>3.7148400000000001</v>
      </c>
      <c r="N138" s="1"/>
      <c r="O138" s="1"/>
    </row>
    <row r="139" spans="1:15" ht="12.75" customHeight="1">
      <c r="A139" s="30">
        <v>129</v>
      </c>
      <c r="B139" s="378" t="s">
        <v>565</v>
      </c>
      <c r="C139" s="349">
        <v>2217.0500000000002</v>
      </c>
      <c r="D139" s="350">
        <v>2190.15</v>
      </c>
      <c r="E139" s="350">
        <v>2150.8000000000002</v>
      </c>
      <c r="F139" s="350">
        <v>2084.5500000000002</v>
      </c>
      <c r="G139" s="350">
        <v>2045.2000000000003</v>
      </c>
      <c r="H139" s="350">
        <v>2256.4</v>
      </c>
      <c r="I139" s="350">
        <v>2295.7499999999995</v>
      </c>
      <c r="J139" s="350">
        <v>2362</v>
      </c>
      <c r="K139" s="349">
        <v>2229.5</v>
      </c>
      <c r="L139" s="349">
        <v>2123.9</v>
      </c>
      <c r="M139" s="349">
        <v>0.71328000000000003</v>
      </c>
      <c r="N139" s="1"/>
      <c r="O139" s="1"/>
    </row>
    <row r="140" spans="1:15" ht="12.75" customHeight="1">
      <c r="A140" s="30">
        <v>130</v>
      </c>
      <c r="B140" s="378" t="s">
        <v>355</v>
      </c>
      <c r="C140" s="349">
        <v>59.8</v>
      </c>
      <c r="D140" s="350">
        <v>60.4</v>
      </c>
      <c r="E140" s="350">
        <v>58.9</v>
      </c>
      <c r="F140" s="350">
        <v>58</v>
      </c>
      <c r="G140" s="350">
        <v>56.5</v>
      </c>
      <c r="H140" s="350">
        <v>61.3</v>
      </c>
      <c r="I140" s="350">
        <v>62.8</v>
      </c>
      <c r="J140" s="350">
        <v>63.699999999999996</v>
      </c>
      <c r="K140" s="349">
        <v>61.9</v>
      </c>
      <c r="L140" s="349">
        <v>59.5</v>
      </c>
      <c r="M140" s="349">
        <v>7.6588500000000002</v>
      </c>
      <c r="N140" s="1"/>
      <c r="O140" s="1"/>
    </row>
    <row r="141" spans="1:15" ht="12.75" customHeight="1">
      <c r="A141" s="30">
        <v>131</v>
      </c>
      <c r="B141" s="378" t="s">
        <v>100</v>
      </c>
      <c r="C141" s="349">
        <v>2706.65</v>
      </c>
      <c r="D141" s="350">
        <v>2717.6833333333329</v>
      </c>
      <c r="E141" s="350">
        <v>2686.8666666666659</v>
      </c>
      <c r="F141" s="350">
        <v>2667.083333333333</v>
      </c>
      <c r="G141" s="350">
        <v>2636.266666666666</v>
      </c>
      <c r="H141" s="350">
        <v>2737.4666666666658</v>
      </c>
      <c r="I141" s="350">
        <v>2768.2833333333324</v>
      </c>
      <c r="J141" s="350">
        <v>2788.0666666666657</v>
      </c>
      <c r="K141" s="349">
        <v>2748.5</v>
      </c>
      <c r="L141" s="349">
        <v>2697.9</v>
      </c>
      <c r="M141" s="349">
        <v>4.79284</v>
      </c>
      <c r="N141" s="1"/>
      <c r="O141" s="1"/>
    </row>
    <row r="142" spans="1:15" ht="12.75" customHeight="1">
      <c r="A142" s="30">
        <v>132</v>
      </c>
      <c r="B142" s="378" t="s">
        <v>352</v>
      </c>
      <c r="C142" s="349">
        <v>420.05</v>
      </c>
      <c r="D142" s="350">
        <v>414.05</v>
      </c>
      <c r="E142" s="350">
        <v>406.1</v>
      </c>
      <c r="F142" s="350">
        <v>392.15000000000003</v>
      </c>
      <c r="G142" s="350">
        <v>384.20000000000005</v>
      </c>
      <c r="H142" s="350">
        <v>428</v>
      </c>
      <c r="I142" s="350">
        <v>435.94999999999993</v>
      </c>
      <c r="J142" s="350">
        <v>449.9</v>
      </c>
      <c r="K142" s="349">
        <v>422</v>
      </c>
      <c r="L142" s="349">
        <v>400.1</v>
      </c>
      <c r="M142" s="349">
        <v>5.1847599999999998</v>
      </c>
      <c r="N142" s="1"/>
      <c r="O142" s="1"/>
    </row>
    <row r="143" spans="1:15" ht="12.75" customHeight="1">
      <c r="A143" s="30">
        <v>133</v>
      </c>
      <c r="B143" s="378" t="s">
        <v>353</v>
      </c>
      <c r="C143" s="349">
        <v>131.44999999999999</v>
      </c>
      <c r="D143" s="350">
        <v>132.45000000000002</v>
      </c>
      <c r="E143" s="350">
        <v>130.00000000000003</v>
      </c>
      <c r="F143" s="350">
        <v>128.55000000000001</v>
      </c>
      <c r="G143" s="350">
        <v>126.10000000000002</v>
      </c>
      <c r="H143" s="350">
        <v>133.90000000000003</v>
      </c>
      <c r="I143" s="350">
        <v>136.35000000000002</v>
      </c>
      <c r="J143" s="350">
        <v>137.80000000000004</v>
      </c>
      <c r="K143" s="349">
        <v>134.9</v>
      </c>
      <c r="L143" s="349">
        <v>131</v>
      </c>
      <c r="M143" s="349">
        <v>5.7706099999999996</v>
      </c>
      <c r="N143" s="1"/>
      <c r="O143" s="1"/>
    </row>
    <row r="144" spans="1:15" ht="12.75" customHeight="1">
      <c r="A144" s="30">
        <v>134</v>
      </c>
      <c r="B144" s="378" t="s">
        <v>356</v>
      </c>
      <c r="C144" s="349">
        <v>351.55</v>
      </c>
      <c r="D144" s="350">
        <v>347.08333333333331</v>
      </c>
      <c r="E144" s="350">
        <v>329.46666666666664</v>
      </c>
      <c r="F144" s="350">
        <v>307.38333333333333</v>
      </c>
      <c r="G144" s="350">
        <v>289.76666666666665</v>
      </c>
      <c r="H144" s="350">
        <v>369.16666666666663</v>
      </c>
      <c r="I144" s="350">
        <v>386.7833333333333</v>
      </c>
      <c r="J144" s="350">
        <v>408.86666666666662</v>
      </c>
      <c r="K144" s="349">
        <v>364.7</v>
      </c>
      <c r="L144" s="349">
        <v>325</v>
      </c>
      <c r="M144" s="349">
        <v>32.239089999999997</v>
      </c>
      <c r="N144" s="1"/>
      <c r="O144" s="1"/>
    </row>
    <row r="145" spans="1:15" ht="12.75" customHeight="1">
      <c r="A145" s="30">
        <v>135</v>
      </c>
      <c r="B145" s="378" t="s">
        <v>255</v>
      </c>
      <c r="C145" s="349">
        <v>480.25</v>
      </c>
      <c r="D145" s="350">
        <v>484.2833333333333</v>
      </c>
      <c r="E145" s="350">
        <v>470.56666666666661</v>
      </c>
      <c r="F145" s="350">
        <v>460.88333333333333</v>
      </c>
      <c r="G145" s="350">
        <v>447.16666666666663</v>
      </c>
      <c r="H145" s="350">
        <v>493.96666666666658</v>
      </c>
      <c r="I145" s="350">
        <v>507.68333333333328</v>
      </c>
      <c r="J145" s="350">
        <v>517.36666666666656</v>
      </c>
      <c r="K145" s="349">
        <v>498</v>
      </c>
      <c r="L145" s="349">
        <v>474.6</v>
      </c>
      <c r="M145" s="349">
        <v>1.5667800000000001</v>
      </c>
      <c r="N145" s="1"/>
      <c r="O145" s="1"/>
    </row>
    <row r="146" spans="1:15" ht="12.75" customHeight="1">
      <c r="A146" s="30">
        <v>136</v>
      </c>
      <c r="B146" s="378" t="s">
        <v>256</v>
      </c>
      <c r="C146" s="349">
        <v>1359.85</v>
      </c>
      <c r="D146" s="350">
        <v>1368.2333333333333</v>
      </c>
      <c r="E146" s="350">
        <v>1341.6666666666667</v>
      </c>
      <c r="F146" s="350">
        <v>1323.4833333333333</v>
      </c>
      <c r="G146" s="350">
        <v>1296.9166666666667</v>
      </c>
      <c r="H146" s="350">
        <v>1386.4166666666667</v>
      </c>
      <c r="I146" s="350">
        <v>1412.9833333333333</v>
      </c>
      <c r="J146" s="350">
        <v>1431.1666666666667</v>
      </c>
      <c r="K146" s="349">
        <v>1394.8</v>
      </c>
      <c r="L146" s="349">
        <v>1350.05</v>
      </c>
      <c r="M146" s="349">
        <v>0.31</v>
      </c>
      <c r="N146" s="1"/>
      <c r="O146" s="1"/>
    </row>
    <row r="147" spans="1:15" ht="12.75" customHeight="1">
      <c r="A147" s="30">
        <v>137</v>
      </c>
      <c r="B147" s="378" t="s">
        <v>357</v>
      </c>
      <c r="C147" s="349">
        <v>62</v>
      </c>
      <c r="D147" s="350">
        <v>62.333333333333336</v>
      </c>
      <c r="E147" s="350">
        <v>61.466666666666669</v>
      </c>
      <c r="F147" s="350">
        <v>60.93333333333333</v>
      </c>
      <c r="G147" s="350">
        <v>60.066666666666663</v>
      </c>
      <c r="H147" s="350">
        <v>62.866666666666674</v>
      </c>
      <c r="I147" s="350">
        <v>63.733333333333334</v>
      </c>
      <c r="J147" s="350">
        <v>64.26666666666668</v>
      </c>
      <c r="K147" s="349">
        <v>63.2</v>
      </c>
      <c r="L147" s="349">
        <v>61.8</v>
      </c>
      <c r="M147" s="349">
        <v>6.4635499999999997</v>
      </c>
      <c r="N147" s="1"/>
      <c r="O147" s="1"/>
    </row>
    <row r="148" spans="1:15" ht="12.75" customHeight="1">
      <c r="A148" s="30">
        <v>138</v>
      </c>
      <c r="B148" s="378" t="s">
        <v>354</v>
      </c>
      <c r="C148" s="349">
        <v>164</v>
      </c>
      <c r="D148" s="350">
        <v>164.5</v>
      </c>
      <c r="E148" s="350">
        <v>162.5</v>
      </c>
      <c r="F148" s="350">
        <v>161</v>
      </c>
      <c r="G148" s="350">
        <v>159</v>
      </c>
      <c r="H148" s="350">
        <v>166</v>
      </c>
      <c r="I148" s="350">
        <v>168</v>
      </c>
      <c r="J148" s="350">
        <v>169.5</v>
      </c>
      <c r="K148" s="349">
        <v>166.5</v>
      </c>
      <c r="L148" s="349">
        <v>163</v>
      </c>
      <c r="M148" s="349">
        <v>1.7784899999999999</v>
      </c>
      <c r="N148" s="1"/>
      <c r="O148" s="1"/>
    </row>
    <row r="149" spans="1:15" ht="12.75" customHeight="1">
      <c r="A149" s="30">
        <v>139</v>
      </c>
      <c r="B149" s="378" t="s">
        <v>358</v>
      </c>
      <c r="C149" s="349">
        <v>110.9</v>
      </c>
      <c r="D149" s="350">
        <v>111.55</v>
      </c>
      <c r="E149" s="350">
        <v>109.55</v>
      </c>
      <c r="F149" s="350">
        <v>108.2</v>
      </c>
      <c r="G149" s="350">
        <v>106.2</v>
      </c>
      <c r="H149" s="350">
        <v>112.89999999999999</v>
      </c>
      <c r="I149" s="350">
        <v>114.89999999999999</v>
      </c>
      <c r="J149" s="350">
        <v>116.24999999999999</v>
      </c>
      <c r="K149" s="349">
        <v>113.55</v>
      </c>
      <c r="L149" s="349">
        <v>110.2</v>
      </c>
      <c r="M149" s="349">
        <v>2.5069900000000001</v>
      </c>
      <c r="N149" s="1"/>
      <c r="O149" s="1"/>
    </row>
    <row r="150" spans="1:15" ht="12.75" customHeight="1">
      <c r="A150" s="30">
        <v>140</v>
      </c>
      <c r="B150" s="378" t="s">
        <v>834</v>
      </c>
      <c r="C150" s="349">
        <v>54.2</v>
      </c>
      <c r="D150" s="350">
        <v>54.4</v>
      </c>
      <c r="E150" s="350">
        <v>53.65</v>
      </c>
      <c r="F150" s="350">
        <v>53.1</v>
      </c>
      <c r="G150" s="350">
        <v>52.35</v>
      </c>
      <c r="H150" s="350">
        <v>54.949999999999996</v>
      </c>
      <c r="I150" s="350">
        <v>55.699999999999996</v>
      </c>
      <c r="J150" s="350">
        <v>56.249999999999993</v>
      </c>
      <c r="K150" s="349">
        <v>55.15</v>
      </c>
      <c r="L150" s="349">
        <v>53.85</v>
      </c>
      <c r="M150" s="349">
        <v>5.0697099999999997</v>
      </c>
      <c r="N150" s="1"/>
      <c r="O150" s="1"/>
    </row>
    <row r="151" spans="1:15" ht="12.75" customHeight="1">
      <c r="A151" s="30">
        <v>141</v>
      </c>
      <c r="B151" s="378" t="s">
        <v>359</v>
      </c>
      <c r="C151" s="349">
        <v>678.55</v>
      </c>
      <c r="D151" s="350">
        <v>682</v>
      </c>
      <c r="E151" s="350">
        <v>656.3</v>
      </c>
      <c r="F151" s="350">
        <v>634.04999999999995</v>
      </c>
      <c r="G151" s="350">
        <v>608.34999999999991</v>
      </c>
      <c r="H151" s="350">
        <v>704.25</v>
      </c>
      <c r="I151" s="350">
        <v>729.95</v>
      </c>
      <c r="J151" s="350">
        <v>752.2</v>
      </c>
      <c r="K151" s="349">
        <v>707.7</v>
      </c>
      <c r="L151" s="349">
        <v>659.75</v>
      </c>
      <c r="M151" s="349">
        <v>0.86850000000000005</v>
      </c>
      <c r="N151" s="1"/>
      <c r="O151" s="1"/>
    </row>
    <row r="152" spans="1:15" ht="12.75" customHeight="1">
      <c r="A152" s="30">
        <v>142</v>
      </c>
      <c r="B152" s="378" t="s">
        <v>101</v>
      </c>
      <c r="C152" s="349">
        <v>1858.2</v>
      </c>
      <c r="D152" s="350">
        <v>1859.6666666666667</v>
      </c>
      <c r="E152" s="350">
        <v>1853.5833333333335</v>
      </c>
      <c r="F152" s="350">
        <v>1848.9666666666667</v>
      </c>
      <c r="G152" s="350">
        <v>1842.8833333333334</v>
      </c>
      <c r="H152" s="350">
        <v>1864.2833333333335</v>
      </c>
      <c r="I152" s="350">
        <v>1870.366666666667</v>
      </c>
      <c r="J152" s="350">
        <v>1874.9833333333336</v>
      </c>
      <c r="K152" s="349">
        <v>1865.75</v>
      </c>
      <c r="L152" s="349">
        <v>1855.05</v>
      </c>
      <c r="M152" s="349">
        <v>8.6590199999999999</v>
      </c>
      <c r="N152" s="1"/>
      <c r="O152" s="1"/>
    </row>
    <row r="153" spans="1:15" ht="12.75" customHeight="1">
      <c r="A153" s="30">
        <v>143</v>
      </c>
      <c r="B153" s="378" t="s">
        <v>102</v>
      </c>
      <c r="C153" s="349">
        <v>152.94999999999999</v>
      </c>
      <c r="D153" s="350">
        <v>153.16666666666666</v>
      </c>
      <c r="E153" s="350">
        <v>152.23333333333332</v>
      </c>
      <c r="F153" s="350">
        <v>151.51666666666665</v>
      </c>
      <c r="G153" s="350">
        <v>150.58333333333331</v>
      </c>
      <c r="H153" s="350">
        <v>153.88333333333333</v>
      </c>
      <c r="I153" s="350">
        <v>154.81666666666666</v>
      </c>
      <c r="J153" s="350">
        <v>155.53333333333333</v>
      </c>
      <c r="K153" s="349">
        <v>154.1</v>
      </c>
      <c r="L153" s="349">
        <v>152.44999999999999</v>
      </c>
      <c r="M153" s="349">
        <v>18.7562</v>
      </c>
      <c r="N153" s="1"/>
      <c r="O153" s="1"/>
    </row>
    <row r="154" spans="1:15" ht="12.75" customHeight="1">
      <c r="A154" s="30">
        <v>144</v>
      </c>
      <c r="B154" s="378" t="s">
        <v>835</v>
      </c>
      <c r="C154" s="349">
        <v>113.3</v>
      </c>
      <c r="D154" s="350">
        <v>114.3</v>
      </c>
      <c r="E154" s="350">
        <v>111.3</v>
      </c>
      <c r="F154" s="350">
        <v>109.3</v>
      </c>
      <c r="G154" s="350">
        <v>106.3</v>
      </c>
      <c r="H154" s="350">
        <v>116.3</v>
      </c>
      <c r="I154" s="350">
        <v>119.3</v>
      </c>
      <c r="J154" s="350">
        <v>121.3</v>
      </c>
      <c r="K154" s="349">
        <v>117.3</v>
      </c>
      <c r="L154" s="349">
        <v>112.3</v>
      </c>
      <c r="M154" s="349">
        <v>2.36626</v>
      </c>
      <c r="N154" s="1"/>
      <c r="O154" s="1"/>
    </row>
    <row r="155" spans="1:15" ht="12.75" customHeight="1">
      <c r="A155" s="30">
        <v>145</v>
      </c>
      <c r="B155" s="378" t="s">
        <v>360</v>
      </c>
      <c r="C155" s="349">
        <v>275.10000000000002</v>
      </c>
      <c r="D155" s="350">
        <v>278.18333333333334</v>
      </c>
      <c r="E155" s="350">
        <v>271.41666666666669</v>
      </c>
      <c r="F155" s="350">
        <v>267.73333333333335</v>
      </c>
      <c r="G155" s="350">
        <v>260.9666666666667</v>
      </c>
      <c r="H155" s="350">
        <v>281.86666666666667</v>
      </c>
      <c r="I155" s="350">
        <v>288.63333333333333</v>
      </c>
      <c r="J155" s="350">
        <v>292.31666666666666</v>
      </c>
      <c r="K155" s="349">
        <v>284.95</v>
      </c>
      <c r="L155" s="349">
        <v>274.5</v>
      </c>
      <c r="M155" s="349">
        <v>1.5677300000000001</v>
      </c>
      <c r="N155" s="1"/>
      <c r="O155" s="1"/>
    </row>
    <row r="156" spans="1:15" ht="12.75" customHeight="1">
      <c r="A156" s="30">
        <v>146</v>
      </c>
      <c r="B156" s="378" t="s">
        <v>103</v>
      </c>
      <c r="C156" s="349">
        <v>100.3</v>
      </c>
      <c r="D156" s="350">
        <v>100.61666666666666</v>
      </c>
      <c r="E156" s="350">
        <v>99.133333333333326</v>
      </c>
      <c r="F156" s="350">
        <v>97.966666666666669</v>
      </c>
      <c r="G156" s="350">
        <v>96.483333333333334</v>
      </c>
      <c r="H156" s="350">
        <v>101.78333333333332</v>
      </c>
      <c r="I156" s="350">
        <v>103.26666666666664</v>
      </c>
      <c r="J156" s="350">
        <v>104.43333333333331</v>
      </c>
      <c r="K156" s="349">
        <v>102.1</v>
      </c>
      <c r="L156" s="349">
        <v>99.45</v>
      </c>
      <c r="M156" s="349">
        <v>214.82750999999999</v>
      </c>
      <c r="N156" s="1"/>
      <c r="O156" s="1"/>
    </row>
    <row r="157" spans="1:15" ht="12.75" customHeight="1">
      <c r="A157" s="30">
        <v>147</v>
      </c>
      <c r="B157" s="378" t="s">
        <v>362</v>
      </c>
      <c r="C157" s="349">
        <v>434.3</v>
      </c>
      <c r="D157" s="350">
        <v>440.60000000000008</v>
      </c>
      <c r="E157" s="350">
        <v>423.10000000000014</v>
      </c>
      <c r="F157" s="350">
        <v>411.90000000000003</v>
      </c>
      <c r="G157" s="350">
        <v>394.40000000000009</v>
      </c>
      <c r="H157" s="350">
        <v>451.80000000000018</v>
      </c>
      <c r="I157" s="350">
        <v>469.30000000000007</v>
      </c>
      <c r="J157" s="350">
        <v>480.50000000000023</v>
      </c>
      <c r="K157" s="349">
        <v>458.1</v>
      </c>
      <c r="L157" s="349">
        <v>429.4</v>
      </c>
      <c r="M157" s="349">
        <v>1.3508500000000001</v>
      </c>
      <c r="N157" s="1"/>
      <c r="O157" s="1"/>
    </row>
    <row r="158" spans="1:15" ht="12.75" customHeight="1">
      <c r="A158" s="30">
        <v>148</v>
      </c>
      <c r="B158" s="378" t="s">
        <v>361</v>
      </c>
      <c r="C158" s="349">
        <v>3963.35</v>
      </c>
      <c r="D158" s="350">
        <v>3911.0333333333333</v>
      </c>
      <c r="E158" s="350">
        <v>3812.3166666666666</v>
      </c>
      <c r="F158" s="350">
        <v>3661.2833333333333</v>
      </c>
      <c r="G158" s="350">
        <v>3562.5666666666666</v>
      </c>
      <c r="H158" s="350">
        <v>4062.0666666666666</v>
      </c>
      <c r="I158" s="350">
        <v>4160.7833333333328</v>
      </c>
      <c r="J158" s="350">
        <v>4311.8166666666666</v>
      </c>
      <c r="K158" s="349">
        <v>4009.75</v>
      </c>
      <c r="L158" s="349">
        <v>3760</v>
      </c>
      <c r="M158" s="349">
        <v>0.26212999999999997</v>
      </c>
      <c r="N158" s="1"/>
      <c r="O158" s="1"/>
    </row>
    <row r="159" spans="1:15" ht="12.75" customHeight="1">
      <c r="A159" s="30">
        <v>149</v>
      </c>
      <c r="B159" s="378" t="s">
        <v>363</v>
      </c>
      <c r="C159" s="349">
        <v>152.9</v>
      </c>
      <c r="D159" s="350">
        <v>155.29999999999998</v>
      </c>
      <c r="E159" s="350">
        <v>149.59999999999997</v>
      </c>
      <c r="F159" s="350">
        <v>146.29999999999998</v>
      </c>
      <c r="G159" s="350">
        <v>140.59999999999997</v>
      </c>
      <c r="H159" s="350">
        <v>158.59999999999997</v>
      </c>
      <c r="I159" s="350">
        <v>164.29999999999995</v>
      </c>
      <c r="J159" s="350">
        <v>167.59999999999997</v>
      </c>
      <c r="K159" s="349">
        <v>161</v>
      </c>
      <c r="L159" s="349">
        <v>152</v>
      </c>
      <c r="M159" s="349">
        <v>5.5290699999999999</v>
      </c>
      <c r="N159" s="1"/>
      <c r="O159" s="1"/>
    </row>
    <row r="160" spans="1:15" ht="12.75" customHeight="1">
      <c r="A160" s="30">
        <v>150</v>
      </c>
      <c r="B160" s="378" t="s">
        <v>380</v>
      </c>
      <c r="C160" s="349">
        <v>2696.3</v>
      </c>
      <c r="D160" s="350">
        <v>2707.85</v>
      </c>
      <c r="E160" s="350">
        <v>2640.7</v>
      </c>
      <c r="F160" s="350">
        <v>2585.1</v>
      </c>
      <c r="G160" s="350">
        <v>2517.9499999999998</v>
      </c>
      <c r="H160" s="350">
        <v>2763.45</v>
      </c>
      <c r="I160" s="350">
        <v>2830.6000000000004</v>
      </c>
      <c r="J160" s="350">
        <v>2886.2</v>
      </c>
      <c r="K160" s="349">
        <v>2775</v>
      </c>
      <c r="L160" s="349">
        <v>2652.25</v>
      </c>
      <c r="M160" s="349">
        <v>0.18901999999999999</v>
      </c>
      <c r="N160" s="1"/>
      <c r="O160" s="1"/>
    </row>
    <row r="161" spans="1:15" ht="12.75" customHeight="1">
      <c r="A161" s="30">
        <v>151</v>
      </c>
      <c r="B161" s="378" t="s">
        <v>257</v>
      </c>
      <c r="C161" s="349">
        <v>245.4</v>
      </c>
      <c r="D161" s="350">
        <v>246.9</v>
      </c>
      <c r="E161" s="350">
        <v>241.8</v>
      </c>
      <c r="F161" s="350">
        <v>238.20000000000002</v>
      </c>
      <c r="G161" s="350">
        <v>233.10000000000002</v>
      </c>
      <c r="H161" s="350">
        <v>250.5</v>
      </c>
      <c r="I161" s="350">
        <v>255.59999999999997</v>
      </c>
      <c r="J161" s="350">
        <v>259.2</v>
      </c>
      <c r="K161" s="349">
        <v>252</v>
      </c>
      <c r="L161" s="349">
        <v>243.3</v>
      </c>
      <c r="M161" s="349">
        <v>11.12022</v>
      </c>
      <c r="N161" s="1"/>
      <c r="O161" s="1"/>
    </row>
    <row r="162" spans="1:15" ht="12.75" customHeight="1">
      <c r="A162" s="30">
        <v>152</v>
      </c>
      <c r="B162" s="378" t="s">
        <v>366</v>
      </c>
      <c r="C162" s="349">
        <v>47.1</v>
      </c>
      <c r="D162" s="350">
        <v>46.566666666666663</v>
      </c>
      <c r="E162" s="350">
        <v>45.133333333333326</v>
      </c>
      <c r="F162" s="350">
        <v>43.166666666666664</v>
      </c>
      <c r="G162" s="350">
        <v>41.733333333333327</v>
      </c>
      <c r="H162" s="350">
        <v>48.533333333333324</v>
      </c>
      <c r="I162" s="350">
        <v>49.966666666666661</v>
      </c>
      <c r="J162" s="350">
        <v>51.933333333333323</v>
      </c>
      <c r="K162" s="349">
        <v>48</v>
      </c>
      <c r="L162" s="349">
        <v>44.6</v>
      </c>
      <c r="M162" s="349">
        <v>40.629779999999997</v>
      </c>
      <c r="N162" s="1"/>
      <c r="O162" s="1"/>
    </row>
    <row r="163" spans="1:15" ht="12.75" customHeight="1">
      <c r="A163" s="30">
        <v>153</v>
      </c>
      <c r="B163" s="378" t="s">
        <v>364</v>
      </c>
      <c r="C163" s="349">
        <v>127.3</v>
      </c>
      <c r="D163" s="350">
        <v>126.16666666666667</v>
      </c>
      <c r="E163" s="350">
        <v>123.03333333333333</v>
      </c>
      <c r="F163" s="350">
        <v>118.76666666666667</v>
      </c>
      <c r="G163" s="350">
        <v>115.63333333333333</v>
      </c>
      <c r="H163" s="350">
        <v>130.43333333333334</v>
      </c>
      <c r="I163" s="350">
        <v>133.56666666666669</v>
      </c>
      <c r="J163" s="350">
        <v>137.83333333333334</v>
      </c>
      <c r="K163" s="349">
        <v>129.30000000000001</v>
      </c>
      <c r="L163" s="349">
        <v>121.9</v>
      </c>
      <c r="M163" s="349">
        <v>63.574959999999997</v>
      </c>
      <c r="N163" s="1"/>
      <c r="O163" s="1"/>
    </row>
    <row r="164" spans="1:15" ht="12.75" customHeight="1">
      <c r="A164" s="30">
        <v>154</v>
      </c>
      <c r="B164" s="378" t="s">
        <v>379</v>
      </c>
      <c r="C164" s="349">
        <v>188.45</v>
      </c>
      <c r="D164" s="350">
        <v>186.26666666666665</v>
      </c>
      <c r="E164" s="350">
        <v>178.5333333333333</v>
      </c>
      <c r="F164" s="350">
        <v>168.61666666666665</v>
      </c>
      <c r="G164" s="350">
        <v>160.8833333333333</v>
      </c>
      <c r="H164" s="350">
        <v>196.18333333333331</v>
      </c>
      <c r="I164" s="350">
        <v>203.91666666666666</v>
      </c>
      <c r="J164" s="350">
        <v>213.83333333333331</v>
      </c>
      <c r="K164" s="349">
        <v>194</v>
      </c>
      <c r="L164" s="349">
        <v>176.35</v>
      </c>
      <c r="M164" s="349">
        <v>15.597519999999999</v>
      </c>
      <c r="N164" s="1"/>
      <c r="O164" s="1"/>
    </row>
    <row r="165" spans="1:15" ht="12.75" customHeight="1">
      <c r="A165" s="30">
        <v>155</v>
      </c>
      <c r="B165" s="378" t="s">
        <v>104</v>
      </c>
      <c r="C165" s="349">
        <v>138.25</v>
      </c>
      <c r="D165" s="350">
        <v>137.71666666666667</v>
      </c>
      <c r="E165" s="350">
        <v>135.53333333333333</v>
      </c>
      <c r="F165" s="350">
        <v>132.81666666666666</v>
      </c>
      <c r="G165" s="350">
        <v>130.63333333333333</v>
      </c>
      <c r="H165" s="350">
        <v>140.43333333333334</v>
      </c>
      <c r="I165" s="350">
        <v>142.61666666666667</v>
      </c>
      <c r="J165" s="350">
        <v>145.33333333333334</v>
      </c>
      <c r="K165" s="349">
        <v>139.9</v>
      </c>
      <c r="L165" s="349">
        <v>135</v>
      </c>
      <c r="M165" s="349">
        <v>112.99804</v>
      </c>
      <c r="N165" s="1"/>
      <c r="O165" s="1"/>
    </row>
    <row r="166" spans="1:15" ht="12.75" customHeight="1">
      <c r="A166" s="30">
        <v>156</v>
      </c>
      <c r="B166" s="378" t="s">
        <v>368</v>
      </c>
      <c r="C166" s="349">
        <v>2810.2</v>
      </c>
      <c r="D166" s="350">
        <v>2817.9666666666667</v>
      </c>
      <c r="E166" s="350">
        <v>2786.2333333333336</v>
      </c>
      <c r="F166" s="350">
        <v>2762.2666666666669</v>
      </c>
      <c r="G166" s="350">
        <v>2730.5333333333338</v>
      </c>
      <c r="H166" s="350">
        <v>2841.9333333333334</v>
      </c>
      <c r="I166" s="350">
        <v>2873.6666666666661</v>
      </c>
      <c r="J166" s="350">
        <v>2897.6333333333332</v>
      </c>
      <c r="K166" s="349">
        <v>2849.7</v>
      </c>
      <c r="L166" s="349">
        <v>2794</v>
      </c>
      <c r="M166" s="349">
        <v>0.10359</v>
      </c>
      <c r="N166" s="1"/>
      <c r="O166" s="1"/>
    </row>
    <row r="167" spans="1:15" ht="12.75" customHeight="1">
      <c r="A167" s="30">
        <v>157</v>
      </c>
      <c r="B167" s="378" t="s">
        <v>369</v>
      </c>
      <c r="C167" s="349">
        <v>2856.4</v>
      </c>
      <c r="D167" s="350">
        <v>2845.75</v>
      </c>
      <c r="E167" s="350">
        <v>2816.15</v>
      </c>
      <c r="F167" s="350">
        <v>2775.9</v>
      </c>
      <c r="G167" s="350">
        <v>2746.3</v>
      </c>
      <c r="H167" s="350">
        <v>2886</v>
      </c>
      <c r="I167" s="350">
        <v>2915.6000000000004</v>
      </c>
      <c r="J167" s="350">
        <v>2955.85</v>
      </c>
      <c r="K167" s="349">
        <v>2875.35</v>
      </c>
      <c r="L167" s="349">
        <v>2805.5</v>
      </c>
      <c r="M167" s="349">
        <v>0.18772</v>
      </c>
      <c r="N167" s="1"/>
      <c r="O167" s="1"/>
    </row>
    <row r="168" spans="1:15" ht="12.75" customHeight="1">
      <c r="A168" s="30">
        <v>158</v>
      </c>
      <c r="B168" s="378" t="s">
        <v>375</v>
      </c>
      <c r="C168" s="349">
        <v>314.95</v>
      </c>
      <c r="D168" s="350">
        <v>315.56666666666666</v>
      </c>
      <c r="E168" s="350">
        <v>313.43333333333334</v>
      </c>
      <c r="F168" s="350">
        <v>311.91666666666669</v>
      </c>
      <c r="G168" s="350">
        <v>309.78333333333336</v>
      </c>
      <c r="H168" s="350">
        <v>317.08333333333331</v>
      </c>
      <c r="I168" s="350">
        <v>319.21666666666664</v>
      </c>
      <c r="J168" s="350">
        <v>320.73333333333329</v>
      </c>
      <c r="K168" s="349">
        <v>317.7</v>
      </c>
      <c r="L168" s="349">
        <v>314.05</v>
      </c>
      <c r="M168" s="349">
        <v>3.65754</v>
      </c>
      <c r="N168" s="1"/>
      <c r="O168" s="1"/>
    </row>
    <row r="169" spans="1:15" ht="12.75" customHeight="1">
      <c r="A169" s="30">
        <v>159</v>
      </c>
      <c r="B169" s="378" t="s">
        <v>370</v>
      </c>
      <c r="C169" s="349">
        <v>122.05</v>
      </c>
      <c r="D169" s="350">
        <v>122.86666666666667</v>
      </c>
      <c r="E169" s="350">
        <v>120.73333333333335</v>
      </c>
      <c r="F169" s="350">
        <v>119.41666666666667</v>
      </c>
      <c r="G169" s="350">
        <v>117.28333333333335</v>
      </c>
      <c r="H169" s="350">
        <v>124.18333333333335</v>
      </c>
      <c r="I169" s="350">
        <v>126.31666666666668</v>
      </c>
      <c r="J169" s="350">
        <v>127.63333333333335</v>
      </c>
      <c r="K169" s="349">
        <v>125</v>
      </c>
      <c r="L169" s="349">
        <v>121.55</v>
      </c>
      <c r="M169" s="349">
        <v>2.4685800000000002</v>
      </c>
      <c r="N169" s="1"/>
      <c r="O169" s="1"/>
    </row>
    <row r="170" spans="1:15" ht="12.75" customHeight="1">
      <c r="A170" s="30">
        <v>160</v>
      </c>
      <c r="B170" s="378" t="s">
        <v>371</v>
      </c>
      <c r="C170" s="349">
        <v>4997.6499999999996</v>
      </c>
      <c r="D170" s="350">
        <v>4985.5333333333328</v>
      </c>
      <c r="E170" s="350">
        <v>4962.1166666666659</v>
      </c>
      <c r="F170" s="350">
        <v>4926.583333333333</v>
      </c>
      <c r="G170" s="350">
        <v>4903.1666666666661</v>
      </c>
      <c r="H170" s="350">
        <v>5021.0666666666657</v>
      </c>
      <c r="I170" s="350">
        <v>5044.4833333333336</v>
      </c>
      <c r="J170" s="350">
        <v>5080.0166666666655</v>
      </c>
      <c r="K170" s="349">
        <v>5008.95</v>
      </c>
      <c r="L170" s="349">
        <v>4950</v>
      </c>
      <c r="M170" s="349">
        <v>4.8719999999999999E-2</v>
      </c>
      <c r="N170" s="1"/>
      <c r="O170" s="1"/>
    </row>
    <row r="171" spans="1:15" ht="12.75" customHeight="1">
      <c r="A171" s="30">
        <v>161</v>
      </c>
      <c r="B171" s="378" t="s">
        <v>258</v>
      </c>
      <c r="C171" s="349">
        <v>3356.1</v>
      </c>
      <c r="D171" s="350">
        <v>3342.1666666666665</v>
      </c>
      <c r="E171" s="350">
        <v>3284.333333333333</v>
      </c>
      <c r="F171" s="350">
        <v>3212.5666666666666</v>
      </c>
      <c r="G171" s="350">
        <v>3154.7333333333331</v>
      </c>
      <c r="H171" s="350">
        <v>3413.9333333333329</v>
      </c>
      <c r="I171" s="350">
        <v>3471.766666666666</v>
      </c>
      <c r="J171" s="350">
        <v>3543.5333333333328</v>
      </c>
      <c r="K171" s="349">
        <v>3400</v>
      </c>
      <c r="L171" s="349">
        <v>3270.4</v>
      </c>
      <c r="M171" s="349">
        <v>1.90246</v>
      </c>
      <c r="N171" s="1"/>
      <c r="O171" s="1"/>
    </row>
    <row r="172" spans="1:15" ht="12.75" customHeight="1">
      <c r="A172" s="30">
        <v>162</v>
      </c>
      <c r="B172" s="378" t="s">
        <v>372</v>
      </c>
      <c r="C172" s="349">
        <v>1567.35</v>
      </c>
      <c r="D172" s="350">
        <v>1555.1666666666667</v>
      </c>
      <c r="E172" s="350">
        <v>1540.1833333333334</v>
      </c>
      <c r="F172" s="350">
        <v>1513.0166666666667</v>
      </c>
      <c r="G172" s="350">
        <v>1498.0333333333333</v>
      </c>
      <c r="H172" s="350">
        <v>1582.3333333333335</v>
      </c>
      <c r="I172" s="350">
        <v>1597.3166666666666</v>
      </c>
      <c r="J172" s="350">
        <v>1624.4833333333336</v>
      </c>
      <c r="K172" s="349">
        <v>1570.15</v>
      </c>
      <c r="L172" s="349">
        <v>1528</v>
      </c>
      <c r="M172" s="349">
        <v>0.30354999999999999</v>
      </c>
      <c r="N172" s="1"/>
      <c r="O172" s="1"/>
    </row>
    <row r="173" spans="1:15" ht="12.75" customHeight="1">
      <c r="A173" s="30">
        <v>163</v>
      </c>
      <c r="B173" s="378" t="s">
        <v>105</v>
      </c>
      <c r="C173" s="349">
        <v>452.5</v>
      </c>
      <c r="D173" s="350">
        <v>450.56666666666666</v>
      </c>
      <c r="E173" s="350">
        <v>445.18333333333334</v>
      </c>
      <c r="F173" s="350">
        <v>437.86666666666667</v>
      </c>
      <c r="G173" s="350">
        <v>432.48333333333335</v>
      </c>
      <c r="H173" s="350">
        <v>457.88333333333333</v>
      </c>
      <c r="I173" s="350">
        <v>463.26666666666665</v>
      </c>
      <c r="J173" s="350">
        <v>470.58333333333331</v>
      </c>
      <c r="K173" s="349">
        <v>455.95</v>
      </c>
      <c r="L173" s="349">
        <v>443.25</v>
      </c>
      <c r="M173" s="349">
        <v>8.0253999999999994</v>
      </c>
      <c r="N173" s="1"/>
      <c r="O173" s="1"/>
    </row>
    <row r="174" spans="1:15" ht="12.75" customHeight="1">
      <c r="A174" s="30">
        <v>164</v>
      </c>
      <c r="B174" s="378" t="s">
        <v>367</v>
      </c>
      <c r="C174" s="349">
        <v>4390.8999999999996</v>
      </c>
      <c r="D174" s="350">
        <v>4397.4333333333334</v>
      </c>
      <c r="E174" s="350">
        <v>4343.916666666667</v>
      </c>
      <c r="F174" s="350">
        <v>4296.9333333333334</v>
      </c>
      <c r="G174" s="350">
        <v>4243.416666666667</v>
      </c>
      <c r="H174" s="350">
        <v>4444.416666666667</v>
      </c>
      <c r="I174" s="350">
        <v>4497.9333333333334</v>
      </c>
      <c r="J174" s="350">
        <v>4544.916666666667</v>
      </c>
      <c r="K174" s="349">
        <v>4450.95</v>
      </c>
      <c r="L174" s="349">
        <v>4350.45</v>
      </c>
      <c r="M174" s="349">
        <v>0.18576999999999999</v>
      </c>
      <c r="N174" s="1"/>
      <c r="O174" s="1"/>
    </row>
    <row r="175" spans="1:15" ht="12.75" customHeight="1">
      <c r="A175" s="30">
        <v>165</v>
      </c>
      <c r="B175" s="378" t="s">
        <v>107</v>
      </c>
      <c r="C175" s="349">
        <v>38.65</v>
      </c>
      <c r="D175" s="350">
        <v>38.783333333333331</v>
      </c>
      <c r="E175" s="350">
        <v>38.11666666666666</v>
      </c>
      <c r="F175" s="350">
        <v>37.583333333333329</v>
      </c>
      <c r="G175" s="350">
        <v>36.916666666666657</v>
      </c>
      <c r="H175" s="350">
        <v>39.316666666666663</v>
      </c>
      <c r="I175" s="350">
        <v>39.983333333333334</v>
      </c>
      <c r="J175" s="350">
        <v>40.516666666666666</v>
      </c>
      <c r="K175" s="349">
        <v>39.450000000000003</v>
      </c>
      <c r="L175" s="349">
        <v>38.25</v>
      </c>
      <c r="M175" s="349">
        <v>93.931290000000004</v>
      </c>
      <c r="N175" s="1"/>
      <c r="O175" s="1"/>
    </row>
    <row r="176" spans="1:15" ht="12.75" customHeight="1">
      <c r="A176" s="30">
        <v>166</v>
      </c>
      <c r="B176" s="378" t="s">
        <v>381</v>
      </c>
      <c r="C176" s="349">
        <v>540.65</v>
      </c>
      <c r="D176" s="350">
        <v>536.58333333333337</v>
      </c>
      <c r="E176" s="350">
        <v>528.16666666666674</v>
      </c>
      <c r="F176" s="350">
        <v>515.68333333333339</v>
      </c>
      <c r="G176" s="350">
        <v>507.26666666666677</v>
      </c>
      <c r="H176" s="350">
        <v>549.06666666666672</v>
      </c>
      <c r="I176" s="350">
        <v>557.48333333333346</v>
      </c>
      <c r="J176" s="350">
        <v>569.9666666666667</v>
      </c>
      <c r="K176" s="349">
        <v>545</v>
      </c>
      <c r="L176" s="349">
        <v>524.1</v>
      </c>
      <c r="M176" s="349">
        <v>19.95768</v>
      </c>
      <c r="N176" s="1"/>
      <c r="O176" s="1"/>
    </row>
    <row r="177" spans="1:15" ht="12.75" customHeight="1">
      <c r="A177" s="30">
        <v>167</v>
      </c>
      <c r="B177" s="378" t="s">
        <v>373</v>
      </c>
      <c r="C177" s="349">
        <v>1017</v>
      </c>
      <c r="D177" s="350">
        <v>1019</v>
      </c>
      <c r="E177" s="350">
        <v>1009</v>
      </c>
      <c r="F177" s="350">
        <v>1001</v>
      </c>
      <c r="G177" s="350">
        <v>991</v>
      </c>
      <c r="H177" s="350">
        <v>1027</v>
      </c>
      <c r="I177" s="350">
        <v>1037</v>
      </c>
      <c r="J177" s="350">
        <v>1045</v>
      </c>
      <c r="K177" s="349">
        <v>1029</v>
      </c>
      <c r="L177" s="349">
        <v>1011</v>
      </c>
      <c r="M177" s="349">
        <v>0.10962</v>
      </c>
      <c r="N177" s="1"/>
      <c r="O177" s="1"/>
    </row>
    <row r="178" spans="1:15" ht="12.75" customHeight="1">
      <c r="A178" s="30">
        <v>168</v>
      </c>
      <c r="B178" s="378" t="s">
        <v>259</v>
      </c>
      <c r="C178" s="349">
        <v>483.35</v>
      </c>
      <c r="D178" s="350">
        <v>482.51666666666665</v>
      </c>
      <c r="E178" s="350">
        <v>476.33333333333331</v>
      </c>
      <c r="F178" s="350">
        <v>469.31666666666666</v>
      </c>
      <c r="G178" s="350">
        <v>463.13333333333333</v>
      </c>
      <c r="H178" s="350">
        <v>489.5333333333333</v>
      </c>
      <c r="I178" s="350">
        <v>495.7166666666667</v>
      </c>
      <c r="J178" s="350">
        <v>502.73333333333329</v>
      </c>
      <c r="K178" s="349">
        <v>488.7</v>
      </c>
      <c r="L178" s="349">
        <v>475.5</v>
      </c>
      <c r="M178" s="349">
        <v>0.34647</v>
      </c>
      <c r="N178" s="1"/>
      <c r="O178" s="1"/>
    </row>
    <row r="179" spans="1:15" ht="12.75" customHeight="1">
      <c r="A179" s="30">
        <v>169</v>
      </c>
      <c r="B179" s="378" t="s">
        <v>108</v>
      </c>
      <c r="C179" s="349">
        <v>803.45</v>
      </c>
      <c r="D179" s="350">
        <v>796.66666666666663</v>
      </c>
      <c r="E179" s="350">
        <v>787.33333333333326</v>
      </c>
      <c r="F179" s="350">
        <v>771.21666666666658</v>
      </c>
      <c r="G179" s="350">
        <v>761.88333333333321</v>
      </c>
      <c r="H179" s="350">
        <v>812.7833333333333</v>
      </c>
      <c r="I179" s="350">
        <v>822.11666666666656</v>
      </c>
      <c r="J179" s="350">
        <v>838.23333333333335</v>
      </c>
      <c r="K179" s="349">
        <v>806</v>
      </c>
      <c r="L179" s="349">
        <v>780.55</v>
      </c>
      <c r="M179" s="349">
        <v>8.8266600000000004</v>
      </c>
      <c r="N179" s="1"/>
      <c r="O179" s="1"/>
    </row>
    <row r="180" spans="1:15" ht="12.75" customHeight="1">
      <c r="A180" s="30">
        <v>170</v>
      </c>
      <c r="B180" s="378" t="s">
        <v>260</v>
      </c>
      <c r="C180" s="349">
        <v>501.2</v>
      </c>
      <c r="D180" s="350">
        <v>505.36666666666662</v>
      </c>
      <c r="E180" s="350">
        <v>495.83333333333326</v>
      </c>
      <c r="F180" s="350">
        <v>490.46666666666664</v>
      </c>
      <c r="G180" s="350">
        <v>480.93333333333328</v>
      </c>
      <c r="H180" s="350">
        <v>510.73333333333323</v>
      </c>
      <c r="I180" s="350">
        <v>520.26666666666665</v>
      </c>
      <c r="J180" s="350">
        <v>525.63333333333321</v>
      </c>
      <c r="K180" s="349">
        <v>514.9</v>
      </c>
      <c r="L180" s="349">
        <v>500</v>
      </c>
      <c r="M180" s="349">
        <v>0.58145999999999998</v>
      </c>
      <c r="N180" s="1"/>
      <c r="O180" s="1"/>
    </row>
    <row r="181" spans="1:15" ht="12.75" customHeight="1">
      <c r="A181" s="30">
        <v>171</v>
      </c>
      <c r="B181" s="378" t="s">
        <v>109</v>
      </c>
      <c r="C181" s="349">
        <v>1596.85</v>
      </c>
      <c r="D181" s="350">
        <v>1590.95</v>
      </c>
      <c r="E181" s="350">
        <v>1572.9</v>
      </c>
      <c r="F181" s="350">
        <v>1548.95</v>
      </c>
      <c r="G181" s="350">
        <v>1530.9</v>
      </c>
      <c r="H181" s="350">
        <v>1614.9</v>
      </c>
      <c r="I181" s="350">
        <v>1632.9499999999998</v>
      </c>
      <c r="J181" s="350">
        <v>1656.9</v>
      </c>
      <c r="K181" s="349">
        <v>1609</v>
      </c>
      <c r="L181" s="349">
        <v>1567</v>
      </c>
      <c r="M181" s="349">
        <v>9.4935399999999994</v>
      </c>
      <c r="N181" s="1"/>
      <c r="O181" s="1"/>
    </row>
    <row r="182" spans="1:15" ht="12.75" customHeight="1">
      <c r="A182" s="30">
        <v>172</v>
      </c>
      <c r="B182" s="378" t="s">
        <v>382</v>
      </c>
      <c r="C182" s="349">
        <v>85.2</v>
      </c>
      <c r="D182" s="350">
        <v>85.916666666666671</v>
      </c>
      <c r="E182" s="350">
        <v>84.283333333333346</v>
      </c>
      <c r="F182" s="350">
        <v>83.366666666666674</v>
      </c>
      <c r="G182" s="350">
        <v>81.733333333333348</v>
      </c>
      <c r="H182" s="350">
        <v>86.833333333333343</v>
      </c>
      <c r="I182" s="350">
        <v>88.466666666666669</v>
      </c>
      <c r="J182" s="350">
        <v>89.38333333333334</v>
      </c>
      <c r="K182" s="349">
        <v>87.55</v>
      </c>
      <c r="L182" s="349">
        <v>85</v>
      </c>
      <c r="M182" s="349">
        <v>23.879560000000001</v>
      </c>
      <c r="N182" s="1"/>
      <c r="O182" s="1"/>
    </row>
    <row r="183" spans="1:15" ht="12.75" customHeight="1">
      <c r="A183" s="30">
        <v>173</v>
      </c>
      <c r="B183" s="378" t="s">
        <v>110</v>
      </c>
      <c r="C183" s="349">
        <v>285.64999999999998</v>
      </c>
      <c r="D183" s="350">
        <v>287.96666666666664</v>
      </c>
      <c r="E183" s="350">
        <v>281.68333333333328</v>
      </c>
      <c r="F183" s="350">
        <v>277.71666666666664</v>
      </c>
      <c r="G183" s="350">
        <v>271.43333333333328</v>
      </c>
      <c r="H183" s="350">
        <v>291.93333333333328</v>
      </c>
      <c r="I183" s="350">
        <v>298.2166666666667</v>
      </c>
      <c r="J183" s="350">
        <v>302.18333333333328</v>
      </c>
      <c r="K183" s="349">
        <v>294.25</v>
      </c>
      <c r="L183" s="349">
        <v>284</v>
      </c>
      <c r="M183" s="349">
        <v>7.0916699999999997</v>
      </c>
      <c r="N183" s="1"/>
      <c r="O183" s="1"/>
    </row>
    <row r="184" spans="1:15" ht="12.75" customHeight="1">
      <c r="A184" s="30">
        <v>174</v>
      </c>
      <c r="B184" s="378" t="s">
        <v>374</v>
      </c>
      <c r="C184" s="349">
        <v>472.05</v>
      </c>
      <c r="D184" s="350">
        <v>471.93333333333334</v>
      </c>
      <c r="E184" s="350">
        <v>465.11666666666667</v>
      </c>
      <c r="F184" s="350">
        <v>458.18333333333334</v>
      </c>
      <c r="G184" s="350">
        <v>451.36666666666667</v>
      </c>
      <c r="H184" s="350">
        <v>478.86666666666667</v>
      </c>
      <c r="I184" s="350">
        <v>485.68333333333339</v>
      </c>
      <c r="J184" s="350">
        <v>492.61666666666667</v>
      </c>
      <c r="K184" s="349">
        <v>478.75</v>
      </c>
      <c r="L184" s="349">
        <v>465</v>
      </c>
      <c r="M184" s="349">
        <v>6.1771700000000003</v>
      </c>
      <c r="N184" s="1"/>
      <c r="O184" s="1"/>
    </row>
    <row r="185" spans="1:15" ht="12.75" customHeight="1">
      <c r="A185" s="30">
        <v>175</v>
      </c>
      <c r="B185" s="378" t="s">
        <v>111</v>
      </c>
      <c r="C185" s="349">
        <v>1669.8</v>
      </c>
      <c r="D185" s="350">
        <v>1678.9833333333336</v>
      </c>
      <c r="E185" s="350">
        <v>1653.9666666666672</v>
      </c>
      <c r="F185" s="350">
        <v>1638.1333333333337</v>
      </c>
      <c r="G185" s="350">
        <v>1613.1166666666672</v>
      </c>
      <c r="H185" s="350">
        <v>1694.8166666666671</v>
      </c>
      <c r="I185" s="350">
        <v>1719.8333333333335</v>
      </c>
      <c r="J185" s="350">
        <v>1735.666666666667</v>
      </c>
      <c r="K185" s="349">
        <v>1704</v>
      </c>
      <c r="L185" s="349">
        <v>1663.15</v>
      </c>
      <c r="M185" s="349">
        <v>6.7309599999999996</v>
      </c>
      <c r="N185" s="1"/>
      <c r="O185" s="1"/>
    </row>
    <row r="186" spans="1:15" ht="12.75" customHeight="1">
      <c r="A186" s="30">
        <v>176</v>
      </c>
      <c r="B186" s="378" t="s">
        <v>376</v>
      </c>
      <c r="C186" s="349">
        <v>174.4</v>
      </c>
      <c r="D186" s="350">
        <v>175.33333333333334</v>
      </c>
      <c r="E186" s="350">
        <v>172.06666666666669</v>
      </c>
      <c r="F186" s="350">
        <v>169.73333333333335</v>
      </c>
      <c r="G186" s="350">
        <v>166.4666666666667</v>
      </c>
      <c r="H186" s="350">
        <v>177.66666666666669</v>
      </c>
      <c r="I186" s="350">
        <v>180.93333333333334</v>
      </c>
      <c r="J186" s="350">
        <v>183.26666666666668</v>
      </c>
      <c r="K186" s="349">
        <v>178.6</v>
      </c>
      <c r="L186" s="349">
        <v>173</v>
      </c>
      <c r="M186" s="349">
        <v>17.89265</v>
      </c>
      <c r="N186" s="1"/>
      <c r="O186" s="1"/>
    </row>
    <row r="187" spans="1:15" ht="12.75" customHeight="1">
      <c r="A187" s="30">
        <v>177</v>
      </c>
      <c r="B187" s="378" t="s">
        <v>377</v>
      </c>
      <c r="C187" s="349">
        <v>1610.8</v>
      </c>
      <c r="D187" s="350">
        <v>1633.2666666666667</v>
      </c>
      <c r="E187" s="350">
        <v>1578.5333333333333</v>
      </c>
      <c r="F187" s="350">
        <v>1546.2666666666667</v>
      </c>
      <c r="G187" s="350">
        <v>1491.5333333333333</v>
      </c>
      <c r="H187" s="350">
        <v>1665.5333333333333</v>
      </c>
      <c r="I187" s="350">
        <v>1720.2666666666664</v>
      </c>
      <c r="J187" s="350">
        <v>1752.5333333333333</v>
      </c>
      <c r="K187" s="349">
        <v>1688</v>
      </c>
      <c r="L187" s="349">
        <v>1601</v>
      </c>
      <c r="M187" s="349">
        <v>1.58474</v>
      </c>
      <c r="N187" s="1"/>
      <c r="O187" s="1"/>
    </row>
    <row r="188" spans="1:15" ht="12.75" customHeight="1">
      <c r="A188" s="30">
        <v>178</v>
      </c>
      <c r="B188" s="378" t="s">
        <v>383</v>
      </c>
      <c r="C188" s="349">
        <v>123.05</v>
      </c>
      <c r="D188" s="350">
        <v>122.98333333333333</v>
      </c>
      <c r="E188" s="350">
        <v>121.66666666666667</v>
      </c>
      <c r="F188" s="350">
        <v>120.28333333333333</v>
      </c>
      <c r="G188" s="350">
        <v>118.96666666666667</v>
      </c>
      <c r="H188" s="350">
        <v>124.36666666666667</v>
      </c>
      <c r="I188" s="350">
        <v>125.68333333333334</v>
      </c>
      <c r="J188" s="350">
        <v>127.06666666666668</v>
      </c>
      <c r="K188" s="349">
        <v>124.3</v>
      </c>
      <c r="L188" s="349">
        <v>121.6</v>
      </c>
      <c r="M188" s="349">
        <v>11.93848</v>
      </c>
      <c r="N188" s="1"/>
      <c r="O188" s="1"/>
    </row>
    <row r="189" spans="1:15" ht="12.75" customHeight="1">
      <c r="A189" s="30">
        <v>179</v>
      </c>
      <c r="B189" s="378" t="s">
        <v>261</v>
      </c>
      <c r="C189" s="349">
        <v>290.64999999999998</v>
      </c>
      <c r="D189" s="350">
        <v>289.68333333333334</v>
      </c>
      <c r="E189" s="350">
        <v>282.61666666666667</v>
      </c>
      <c r="F189" s="350">
        <v>274.58333333333331</v>
      </c>
      <c r="G189" s="350">
        <v>267.51666666666665</v>
      </c>
      <c r="H189" s="350">
        <v>297.7166666666667</v>
      </c>
      <c r="I189" s="350">
        <v>304.78333333333342</v>
      </c>
      <c r="J189" s="350">
        <v>312.81666666666672</v>
      </c>
      <c r="K189" s="349">
        <v>296.75</v>
      </c>
      <c r="L189" s="349">
        <v>281.64999999999998</v>
      </c>
      <c r="M189" s="349">
        <v>30.429490000000001</v>
      </c>
      <c r="N189" s="1"/>
      <c r="O189" s="1"/>
    </row>
    <row r="190" spans="1:15" ht="12.75" customHeight="1">
      <c r="A190" s="30">
        <v>180</v>
      </c>
      <c r="B190" s="378" t="s">
        <v>378</v>
      </c>
      <c r="C190" s="349">
        <v>668.5</v>
      </c>
      <c r="D190" s="350">
        <v>667.83333333333337</v>
      </c>
      <c r="E190" s="350">
        <v>659.31666666666672</v>
      </c>
      <c r="F190" s="350">
        <v>650.13333333333333</v>
      </c>
      <c r="G190" s="350">
        <v>641.61666666666667</v>
      </c>
      <c r="H190" s="350">
        <v>677.01666666666677</v>
      </c>
      <c r="I190" s="350">
        <v>685.53333333333342</v>
      </c>
      <c r="J190" s="350">
        <v>694.71666666666681</v>
      </c>
      <c r="K190" s="349">
        <v>676.35</v>
      </c>
      <c r="L190" s="349">
        <v>658.65</v>
      </c>
      <c r="M190" s="349">
        <v>2.1191200000000001</v>
      </c>
      <c r="N190" s="1"/>
      <c r="O190" s="1"/>
    </row>
    <row r="191" spans="1:15" ht="12.75" customHeight="1">
      <c r="A191" s="30">
        <v>181</v>
      </c>
      <c r="B191" s="378" t="s">
        <v>112</v>
      </c>
      <c r="C191" s="349">
        <v>620.85</v>
      </c>
      <c r="D191" s="350">
        <v>631.0333333333333</v>
      </c>
      <c r="E191" s="350">
        <v>607.81666666666661</v>
      </c>
      <c r="F191" s="350">
        <v>594.7833333333333</v>
      </c>
      <c r="G191" s="350">
        <v>571.56666666666661</v>
      </c>
      <c r="H191" s="350">
        <v>644.06666666666661</v>
      </c>
      <c r="I191" s="350">
        <v>667.2833333333333</v>
      </c>
      <c r="J191" s="350">
        <v>680.31666666666661</v>
      </c>
      <c r="K191" s="349">
        <v>654.25</v>
      </c>
      <c r="L191" s="349">
        <v>618</v>
      </c>
      <c r="M191" s="349">
        <v>9.97926</v>
      </c>
      <c r="N191" s="1"/>
      <c r="O191" s="1"/>
    </row>
    <row r="192" spans="1:15" ht="12.75" customHeight="1">
      <c r="A192" s="30">
        <v>182</v>
      </c>
      <c r="B192" s="378" t="s">
        <v>262</v>
      </c>
      <c r="C192" s="349">
        <v>1310.1500000000001</v>
      </c>
      <c r="D192" s="350">
        <v>1305.05</v>
      </c>
      <c r="E192" s="350">
        <v>1286.0999999999999</v>
      </c>
      <c r="F192" s="350">
        <v>1262.05</v>
      </c>
      <c r="G192" s="350">
        <v>1243.0999999999999</v>
      </c>
      <c r="H192" s="350">
        <v>1329.1</v>
      </c>
      <c r="I192" s="350">
        <v>1348.0500000000002</v>
      </c>
      <c r="J192" s="350">
        <v>1372.1</v>
      </c>
      <c r="K192" s="349">
        <v>1324</v>
      </c>
      <c r="L192" s="349">
        <v>1281</v>
      </c>
      <c r="M192" s="349">
        <v>5.8403099999999997</v>
      </c>
      <c r="N192" s="1"/>
      <c r="O192" s="1"/>
    </row>
    <row r="193" spans="1:15" ht="12.75" customHeight="1">
      <c r="A193" s="30">
        <v>183</v>
      </c>
      <c r="B193" s="378" t="s">
        <v>387</v>
      </c>
      <c r="C193" s="349">
        <v>994.2</v>
      </c>
      <c r="D193" s="350">
        <v>1004.7333333333332</v>
      </c>
      <c r="E193" s="350">
        <v>979.46666666666647</v>
      </c>
      <c r="F193" s="350">
        <v>964.73333333333323</v>
      </c>
      <c r="G193" s="350">
        <v>939.46666666666647</v>
      </c>
      <c r="H193" s="350">
        <v>1019.4666666666665</v>
      </c>
      <c r="I193" s="350">
        <v>1044.7333333333331</v>
      </c>
      <c r="J193" s="350">
        <v>1059.4666666666665</v>
      </c>
      <c r="K193" s="349">
        <v>1030</v>
      </c>
      <c r="L193" s="349">
        <v>990</v>
      </c>
      <c r="M193" s="349">
        <v>2.5897700000000001</v>
      </c>
      <c r="N193" s="1"/>
      <c r="O193" s="1"/>
    </row>
    <row r="194" spans="1:15" ht="12.75" customHeight="1">
      <c r="A194" s="30">
        <v>184</v>
      </c>
      <c r="B194" s="378" t="s">
        <v>836</v>
      </c>
      <c r="C194" s="349">
        <v>18.7</v>
      </c>
      <c r="D194" s="350">
        <v>18.566666666666666</v>
      </c>
      <c r="E194" s="350">
        <v>18.333333333333332</v>
      </c>
      <c r="F194" s="350">
        <v>17.966666666666665</v>
      </c>
      <c r="G194" s="350">
        <v>17.733333333333331</v>
      </c>
      <c r="H194" s="350">
        <v>18.933333333333334</v>
      </c>
      <c r="I194" s="350">
        <v>19.166666666666668</v>
      </c>
      <c r="J194" s="350">
        <v>19.533333333333335</v>
      </c>
      <c r="K194" s="349">
        <v>18.8</v>
      </c>
      <c r="L194" s="349">
        <v>18.2</v>
      </c>
      <c r="M194" s="349">
        <v>36.959229999999998</v>
      </c>
      <c r="N194" s="1"/>
      <c r="O194" s="1"/>
    </row>
    <row r="195" spans="1:15" ht="12.75" customHeight="1">
      <c r="A195" s="30">
        <v>185</v>
      </c>
      <c r="B195" s="378" t="s">
        <v>388</v>
      </c>
      <c r="C195" s="349">
        <v>1095.3</v>
      </c>
      <c r="D195" s="350">
        <v>1099.6333333333332</v>
      </c>
      <c r="E195" s="350">
        <v>1075.4666666666665</v>
      </c>
      <c r="F195" s="350">
        <v>1055.6333333333332</v>
      </c>
      <c r="G195" s="350">
        <v>1031.4666666666665</v>
      </c>
      <c r="H195" s="350">
        <v>1119.4666666666665</v>
      </c>
      <c r="I195" s="350">
        <v>1143.6333333333334</v>
      </c>
      <c r="J195" s="350">
        <v>1163.4666666666665</v>
      </c>
      <c r="K195" s="349">
        <v>1123.8</v>
      </c>
      <c r="L195" s="349">
        <v>1079.8</v>
      </c>
      <c r="M195" s="349">
        <v>0.33134000000000002</v>
      </c>
      <c r="N195" s="1"/>
      <c r="O195" s="1"/>
    </row>
    <row r="196" spans="1:15" ht="12.75" customHeight="1">
      <c r="A196" s="30">
        <v>186</v>
      </c>
      <c r="B196" s="378" t="s">
        <v>113</v>
      </c>
      <c r="C196" s="349">
        <v>1201.25</v>
      </c>
      <c r="D196" s="350">
        <v>1205.6833333333332</v>
      </c>
      <c r="E196" s="350">
        <v>1193.9166666666663</v>
      </c>
      <c r="F196" s="350">
        <v>1186.583333333333</v>
      </c>
      <c r="G196" s="350">
        <v>1174.8166666666662</v>
      </c>
      <c r="H196" s="350">
        <v>1213.0166666666664</v>
      </c>
      <c r="I196" s="350">
        <v>1224.7833333333333</v>
      </c>
      <c r="J196" s="350">
        <v>1232.1166666666666</v>
      </c>
      <c r="K196" s="349">
        <v>1217.45</v>
      </c>
      <c r="L196" s="349">
        <v>1198.3499999999999</v>
      </c>
      <c r="M196" s="349">
        <v>6.2728999999999999</v>
      </c>
      <c r="N196" s="1"/>
      <c r="O196" s="1"/>
    </row>
    <row r="197" spans="1:15" ht="12.75" customHeight="1">
      <c r="A197" s="30">
        <v>187</v>
      </c>
      <c r="B197" s="378" t="s">
        <v>114</v>
      </c>
      <c r="C197" s="349">
        <v>1153</v>
      </c>
      <c r="D197" s="350">
        <v>1153.3500000000001</v>
      </c>
      <c r="E197" s="350">
        <v>1147.7000000000003</v>
      </c>
      <c r="F197" s="350">
        <v>1142.4000000000001</v>
      </c>
      <c r="G197" s="350">
        <v>1136.7500000000002</v>
      </c>
      <c r="H197" s="350">
        <v>1158.6500000000003</v>
      </c>
      <c r="I197" s="350">
        <v>1164.3000000000004</v>
      </c>
      <c r="J197" s="350">
        <v>1169.6000000000004</v>
      </c>
      <c r="K197" s="349">
        <v>1159</v>
      </c>
      <c r="L197" s="349">
        <v>1148.05</v>
      </c>
      <c r="M197" s="349">
        <v>19.37649</v>
      </c>
      <c r="N197" s="1"/>
      <c r="O197" s="1"/>
    </row>
    <row r="198" spans="1:15" ht="12.75" customHeight="1">
      <c r="A198" s="30">
        <v>188</v>
      </c>
      <c r="B198" s="378" t="s">
        <v>115</v>
      </c>
      <c r="C198" s="349">
        <v>2437.0500000000002</v>
      </c>
      <c r="D198" s="350">
        <v>2448.2666666666669</v>
      </c>
      <c r="E198" s="350">
        <v>2417.0833333333339</v>
      </c>
      <c r="F198" s="350">
        <v>2397.1166666666672</v>
      </c>
      <c r="G198" s="350">
        <v>2365.9333333333343</v>
      </c>
      <c r="H198" s="350">
        <v>2468.2333333333336</v>
      </c>
      <c r="I198" s="350">
        <v>2499.416666666667</v>
      </c>
      <c r="J198" s="350">
        <v>2519.3833333333332</v>
      </c>
      <c r="K198" s="349">
        <v>2479.4499999999998</v>
      </c>
      <c r="L198" s="349">
        <v>2428.3000000000002</v>
      </c>
      <c r="M198" s="349">
        <v>30.443059999999999</v>
      </c>
      <c r="N198" s="1"/>
      <c r="O198" s="1"/>
    </row>
    <row r="199" spans="1:15" ht="12.75" customHeight="1">
      <c r="A199" s="30">
        <v>189</v>
      </c>
      <c r="B199" s="378" t="s">
        <v>116</v>
      </c>
      <c r="C199" s="349">
        <v>2182.9499999999998</v>
      </c>
      <c r="D199" s="350">
        <v>2186.8666666666668</v>
      </c>
      <c r="E199" s="350">
        <v>2167.7333333333336</v>
      </c>
      <c r="F199" s="350">
        <v>2152.5166666666669</v>
      </c>
      <c r="G199" s="350">
        <v>2133.3833333333337</v>
      </c>
      <c r="H199" s="350">
        <v>2202.0833333333335</v>
      </c>
      <c r="I199" s="350">
        <v>2221.2166666666667</v>
      </c>
      <c r="J199" s="350">
        <v>2236.4333333333334</v>
      </c>
      <c r="K199" s="349">
        <v>2206</v>
      </c>
      <c r="L199" s="349">
        <v>2171.65</v>
      </c>
      <c r="M199" s="349">
        <v>1.9601299999999999</v>
      </c>
      <c r="N199" s="1"/>
      <c r="O199" s="1"/>
    </row>
    <row r="200" spans="1:15" ht="12.75" customHeight="1">
      <c r="A200" s="30">
        <v>190</v>
      </c>
      <c r="B200" s="378" t="s">
        <v>117</v>
      </c>
      <c r="C200" s="349">
        <v>1500.9</v>
      </c>
      <c r="D200" s="350">
        <v>1507.4166666666667</v>
      </c>
      <c r="E200" s="350">
        <v>1489.1333333333334</v>
      </c>
      <c r="F200" s="350">
        <v>1477.3666666666668</v>
      </c>
      <c r="G200" s="350">
        <v>1459.0833333333335</v>
      </c>
      <c r="H200" s="350">
        <v>1519.1833333333334</v>
      </c>
      <c r="I200" s="350">
        <v>1537.4666666666667</v>
      </c>
      <c r="J200" s="350">
        <v>1549.2333333333333</v>
      </c>
      <c r="K200" s="349">
        <v>1525.7</v>
      </c>
      <c r="L200" s="349">
        <v>1495.65</v>
      </c>
      <c r="M200" s="349">
        <v>45.14781</v>
      </c>
      <c r="N200" s="1"/>
      <c r="O200" s="1"/>
    </row>
    <row r="201" spans="1:15" ht="12.75" customHeight="1">
      <c r="A201" s="30">
        <v>191</v>
      </c>
      <c r="B201" s="378" t="s">
        <v>118</v>
      </c>
      <c r="C201" s="349">
        <v>569.04999999999995</v>
      </c>
      <c r="D201" s="350">
        <v>570.85</v>
      </c>
      <c r="E201" s="350">
        <v>563.70000000000005</v>
      </c>
      <c r="F201" s="350">
        <v>558.35</v>
      </c>
      <c r="G201" s="350">
        <v>551.20000000000005</v>
      </c>
      <c r="H201" s="350">
        <v>576.20000000000005</v>
      </c>
      <c r="I201" s="350">
        <v>583.34999999999991</v>
      </c>
      <c r="J201" s="350">
        <v>588.70000000000005</v>
      </c>
      <c r="K201" s="349">
        <v>578</v>
      </c>
      <c r="L201" s="349">
        <v>565.5</v>
      </c>
      <c r="M201" s="349">
        <v>19.293810000000001</v>
      </c>
      <c r="N201" s="1"/>
      <c r="O201" s="1"/>
    </row>
    <row r="202" spans="1:15" ht="12.75" customHeight="1">
      <c r="A202" s="30">
        <v>192</v>
      </c>
      <c r="B202" s="378" t="s">
        <v>385</v>
      </c>
      <c r="C202" s="349">
        <v>1208.2</v>
      </c>
      <c r="D202" s="350">
        <v>1225.3999999999999</v>
      </c>
      <c r="E202" s="350">
        <v>1184.7999999999997</v>
      </c>
      <c r="F202" s="350">
        <v>1161.3999999999999</v>
      </c>
      <c r="G202" s="350">
        <v>1120.7999999999997</v>
      </c>
      <c r="H202" s="350">
        <v>1248.7999999999997</v>
      </c>
      <c r="I202" s="350">
        <v>1289.3999999999996</v>
      </c>
      <c r="J202" s="350">
        <v>1312.7999999999997</v>
      </c>
      <c r="K202" s="349">
        <v>1266</v>
      </c>
      <c r="L202" s="349">
        <v>1202</v>
      </c>
      <c r="M202" s="349">
        <v>3.0060199999999999</v>
      </c>
      <c r="N202" s="1"/>
      <c r="O202" s="1"/>
    </row>
    <row r="203" spans="1:15" ht="12.75" customHeight="1">
      <c r="A203" s="30">
        <v>193</v>
      </c>
      <c r="B203" s="378" t="s">
        <v>389</v>
      </c>
      <c r="C203" s="349">
        <v>197.15</v>
      </c>
      <c r="D203" s="350">
        <v>198.28333333333333</v>
      </c>
      <c r="E203" s="350">
        <v>195.26666666666665</v>
      </c>
      <c r="F203" s="350">
        <v>193.38333333333333</v>
      </c>
      <c r="G203" s="350">
        <v>190.36666666666665</v>
      </c>
      <c r="H203" s="350">
        <v>200.16666666666666</v>
      </c>
      <c r="I203" s="350">
        <v>203.18333333333337</v>
      </c>
      <c r="J203" s="350">
        <v>205.06666666666666</v>
      </c>
      <c r="K203" s="349">
        <v>201.3</v>
      </c>
      <c r="L203" s="349">
        <v>196.4</v>
      </c>
      <c r="M203" s="349">
        <v>0.75336000000000003</v>
      </c>
      <c r="N203" s="1"/>
      <c r="O203" s="1"/>
    </row>
    <row r="204" spans="1:15" ht="12.75" customHeight="1">
      <c r="A204" s="30">
        <v>194</v>
      </c>
      <c r="B204" s="378" t="s">
        <v>390</v>
      </c>
      <c r="C204" s="349">
        <v>111.35</v>
      </c>
      <c r="D204" s="350">
        <v>110.58333333333333</v>
      </c>
      <c r="E204" s="350">
        <v>106.76666666666665</v>
      </c>
      <c r="F204" s="350">
        <v>102.18333333333332</v>
      </c>
      <c r="G204" s="350">
        <v>98.366666666666646</v>
      </c>
      <c r="H204" s="350">
        <v>115.16666666666666</v>
      </c>
      <c r="I204" s="350">
        <v>118.98333333333335</v>
      </c>
      <c r="J204" s="350">
        <v>123.56666666666666</v>
      </c>
      <c r="K204" s="349">
        <v>114.4</v>
      </c>
      <c r="L204" s="349">
        <v>106</v>
      </c>
      <c r="M204" s="349">
        <v>8.1953200000000006</v>
      </c>
      <c r="N204" s="1"/>
      <c r="O204" s="1"/>
    </row>
    <row r="205" spans="1:15" ht="12.75" customHeight="1">
      <c r="A205" s="30">
        <v>195</v>
      </c>
      <c r="B205" s="378" t="s">
        <v>119</v>
      </c>
      <c r="C205" s="349">
        <v>2670.65</v>
      </c>
      <c r="D205" s="350">
        <v>2699.3666666666668</v>
      </c>
      <c r="E205" s="350">
        <v>2636.2833333333338</v>
      </c>
      <c r="F205" s="350">
        <v>2601.916666666667</v>
      </c>
      <c r="G205" s="350">
        <v>2538.8333333333339</v>
      </c>
      <c r="H205" s="350">
        <v>2733.7333333333336</v>
      </c>
      <c r="I205" s="350">
        <v>2796.8166666666666</v>
      </c>
      <c r="J205" s="350">
        <v>2831.1833333333334</v>
      </c>
      <c r="K205" s="349">
        <v>2762.45</v>
      </c>
      <c r="L205" s="349">
        <v>2665</v>
      </c>
      <c r="M205" s="349">
        <v>6.3122699999999998</v>
      </c>
      <c r="N205" s="1"/>
      <c r="O205" s="1"/>
    </row>
    <row r="206" spans="1:15" ht="12.75" customHeight="1">
      <c r="A206" s="30">
        <v>196</v>
      </c>
      <c r="B206" s="378" t="s">
        <v>386</v>
      </c>
      <c r="C206" s="349">
        <v>72.150000000000006</v>
      </c>
      <c r="D206" s="350">
        <v>72.550000000000011</v>
      </c>
      <c r="E206" s="350">
        <v>70.90000000000002</v>
      </c>
      <c r="F206" s="350">
        <v>69.650000000000006</v>
      </c>
      <c r="G206" s="350">
        <v>68.000000000000014</v>
      </c>
      <c r="H206" s="350">
        <v>73.800000000000026</v>
      </c>
      <c r="I206" s="350">
        <v>75.45</v>
      </c>
      <c r="J206" s="350">
        <v>76.700000000000031</v>
      </c>
      <c r="K206" s="349">
        <v>74.2</v>
      </c>
      <c r="L206" s="349">
        <v>71.3</v>
      </c>
      <c r="M206" s="349">
        <v>107.36975</v>
      </c>
      <c r="N206" s="1"/>
      <c r="O206" s="1"/>
    </row>
    <row r="207" spans="1:15" ht="12.75" customHeight="1">
      <c r="A207" s="30">
        <v>197</v>
      </c>
      <c r="B207" s="378" t="s">
        <v>837</v>
      </c>
      <c r="C207" s="349">
        <v>1306.95</v>
      </c>
      <c r="D207" s="350">
        <v>1315.0333333333333</v>
      </c>
      <c r="E207" s="350">
        <v>1291.0666666666666</v>
      </c>
      <c r="F207" s="350">
        <v>1275.1833333333334</v>
      </c>
      <c r="G207" s="350">
        <v>1251.2166666666667</v>
      </c>
      <c r="H207" s="350">
        <v>1330.9166666666665</v>
      </c>
      <c r="I207" s="350">
        <v>1354.8833333333332</v>
      </c>
      <c r="J207" s="350">
        <v>1370.7666666666664</v>
      </c>
      <c r="K207" s="349">
        <v>1339</v>
      </c>
      <c r="L207" s="349">
        <v>1299.1500000000001</v>
      </c>
      <c r="M207" s="349">
        <v>0.39628999999999998</v>
      </c>
      <c r="N207" s="1"/>
      <c r="O207" s="1"/>
    </row>
    <row r="208" spans="1:15" ht="12.75" customHeight="1">
      <c r="A208" s="30">
        <v>198</v>
      </c>
      <c r="B208" s="378" t="s">
        <v>825</v>
      </c>
      <c r="C208" s="349">
        <v>375.95</v>
      </c>
      <c r="D208" s="350">
        <v>376.2833333333333</v>
      </c>
      <c r="E208" s="350">
        <v>369.66666666666663</v>
      </c>
      <c r="F208" s="350">
        <v>363.38333333333333</v>
      </c>
      <c r="G208" s="350">
        <v>356.76666666666665</v>
      </c>
      <c r="H208" s="350">
        <v>382.56666666666661</v>
      </c>
      <c r="I208" s="350">
        <v>389.18333333333328</v>
      </c>
      <c r="J208" s="350">
        <v>395.46666666666658</v>
      </c>
      <c r="K208" s="349">
        <v>382.9</v>
      </c>
      <c r="L208" s="349">
        <v>370</v>
      </c>
      <c r="M208" s="349">
        <v>1.2169300000000001</v>
      </c>
      <c r="N208" s="1"/>
      <c r="O208" s="1"/>
    </row>
    <row r="209" spans="1:15" ht="12.75" customHeight="1">
      <c r="A209" s="30">
        <v>199</v>
      </c>
      <c r="B209" s="378" t="s">
        <v>121</v>
      </c>
      <c r="C209" s="349">
        <v>518.70000000000005</v>
      </c>
      <c r="D209" s="350">
        <v>519.19999999999993</v>
      </c>
      <c r="E209" s="350">
        <v>515.14999999999986</v>
      </c>
      <c r="F209" s="350">
        <v>511.59999999999991</v>
      </c>
      <c r="G209" s="350">
        <v>507.54999999999984</v>
      </c>
      <c r="H209" s="350">
        <v>522.74999999999989</v>
      </c>
      <c r="I209" s="350">
        <v>526.79999999999984</v>
      </c>
      <c r="J209" s="350">
        <v>530.34999999999991</v>
      </c>
      <c r="K209" s="349">
        <v>523.25</v>
      </c>
      <c r="L209" s="349">
        <v>515.65</v>
      </c>
      <c r="M209" s="349">
        <v>89.289339999999996</v>
      </c>
      <c r="N209" s="1"/>
      <c r="O209" s="1"/>
    </row>
    <row r="210" spans="1:15" ht="12.75" customHeight="1">
      <c r="A210" s="30">
        <v>200</v>
      </c>
      <c r="B210" s="378" t="s">
        <v>391</v>
      </c>
      <c r="C210" s="349">
        <v>116</v>
      </c>
      <c r="D210" s="350">
        <v>117.08333333333333</v>
      </c>
      <c r="E210" s="350">
        <v>114.46666666666665</v>
      </c>
      <c r="F210" s="350">
        <v>112.93333333333332</v>
      </c>
      <c r="G210" s="350">
        <v>110.31666666666665</v>
      </c>
      <c r="H210" s="350">
        <v>118.61666666666666</v>
      </c>
      <c r="I210" s="350">
        <v>121.23333333333333</v>
      </c>
      <c r="J210" s="350">
        <v>122.76666666666667</v>
      </c>
      <c r="K210" s="349">
        <v>119.7</v>
      </c>
      <c r="L210" s="349">
        <v>115.55</v>
      </c>
      <c r="M210" s="349">
        <v>63.929569999999998</v>
      </c>
      <c r="N210" s="1"/>
      <c r="O210" s="1"/>
    </row>
    <row r="211" spans="1:15" ht="12.75" customHeight="1">
      <c r="A211" s="30">
        <v>201</v>
      </c>
      <c r="B211" s="378" t="s">
        <v>122</v>
      </c>
      <c r="C211" s="349">
        <v>289.60000000000002</v>
      </c>
      <c r="D211" s="350">
        <v>290.84999999999997</v>
      </c>
      <c r="E211" s="350">
        <v>286.74999999999994</v>
      </c>
      <c r="F211" s="350">
        <v>283.89999999999998</v>
      </c>
      <c r="G211" s="350">
        <v>279.79999999999995</v>
      </c>
      <c r="H211" s="350">
        <v>293.69999999999993</v>
      </c>
      <c r="I211" s="350">
        <v>297.79999999999995</v>
      </c>
      <c r="J211" s="350">
        <v>300.64999999999992</v>
      </c>
      <c r="K211" s="349">
        <v>294.95</v>
      </c>
      <c r="L211" s="349">
        <v>288</v>
      </c>
      <c r="M211" s="349">
        <v>21.10155</v>
      </c>
      <c r="N211" s="1"/>
      <c r="O211" s="1"/>
    </row>
    <row r="212" spans="1:15" ht="12.75" customHeight="1">
      <c r="A212" s="30">
        <v>202</v>
      </c>
      <c r="B212" s="378" t="s">
        <v>123</v>
      </c>
      <c r="C212" s="349">
        <v>2260.4</v>
      </c>
      <c r="D212" s="350">
        <v>2262.2000000000003</v>
      </c>
      <c r="E212" s="350">
        <v>2250.4500000000007</v>
      </c>
      <c r="F212" s="350">
        <v>2240.5000000000005</v>
      </c>
      <c r="G212" s="350">
        <v>2228.7500000000009</v>
      </c>
      <c r="H212" s="350">
        <v>2272.1500000000005</v>
      </c>
      <c r="I212" s="350">
        <v>2283.8999999999996</v>
      </c>
      <c r="J212" s="350">
        <v>2293.8500000000004</v>
      </c>
      <c r="K212" s="349">
        <v>2273.9499999999998</v>
      </c>
      <c r="L212" s="349">
        <v>2252.25</v>
      </c>
      <c r="M212" s="349">
        <v>13.244109999999999</v>
      </c>
      <c r="N212" s="1"/>
      <c r="O212" s="1"/>
    </row>
    <row r="213" spans="1:15" ht="12.75" customHeight="1">
      <c r="A213" s="30">
        <v>203</v>
      </c>
      <c r="B213" s="378" t="s">
        <v>263</v>
      </c>
      <c r="C213" s="349">
        <v>312.95</v>
      </c>
      <c r="D213" s="350">
        <v>319.90000000000003</v>
      </c>
      <c r="E213" s="350">
        <v>305.05000000000007</v>
      </c>
      <c r="F213" s="350">
        <v>297.15000000000003</v>
      </c>
      <c r="G213" s="350">
        <v>282.30000000000007</v>
      </c>
      <c r="H213" s="350">
        <v>327.80000000000007</v>
      </c>
      <c r="I213" s="350">
        <v>342.65000000000009</v>
      </c>
      <c r="J213" s="350">
        <v>350.55000000000007</v>
      </c>
      <c r="K213" s="349">
        <v>334.75</v>
      </c>
      <c r="L213" s="349">
        <v>312</v>
      </c>
      <c r="M213" s="349">
        <v>3.8235600000000001</v>
      </c>
      <c r="N213" s="1"/>
      <c r="O213" s="1"/>
    </row>
    <row r="214" spans="1:15" ht="12.75" customHeight="1">
      <c r="A214" s="30">
        <v>204</v>
      </c>
      <c r="B214" s="378" t="s">
        <v>838</v>
      </c>
      <c r="C214" s="349">
        <v>708.5</v>
      </c>
      <c r="D214" s="350">
        <v>709.15</v>
      </c>
      <c r="E214" s="350">
        <v>704.3</v>
      </c>
      <c r="F214" s="350">
        <v>700.1</v>
      </c>
      <c r="G214" s="350">
        <v>695.25</v>
      </c>
      <c r="H214" s="350">
        <v>713.34999999999991</v>
      </c>
      <c r="I214" s="350">
        <v>718.2</v>
      </c>
      <c r="J214" s="350">
        <v>722.39999999999986</v>
      </c>
      <c r="K214" s="349">
        <v>714</v>
      </c>
      <c r="L214" s="349">
        <v>704.95</v>
      </c>
      <c r="M214" s="349">
        <v>0.40328000000000003</v>
      </c>
      <c r="N214" s="1"/>
      <c r="O214" s="1"/>
    </row>
    <row r="215" spans="1:15" ht="12.75" customHeight="1">
      <c r="A215" s="30">
        <v>205</v>
      </c>
      <c r="B215" s="378" t="s">
        <v>392</v>
      </c>
      <c r="C215" s="349">
        <v>40737.1</v>
      </c>
      <c r="D215" s="350">
        <v>40766.283333333333</v>
      </c>
      <c r="E215" s="350">
        <v>40425.366666666669</v>
      </c>
      <c r="F215" s="350">
        <v>40113.633333333339</v>
      </c>
      <c r="G215" s="350">
        <v>39772.716666666674</v>
      </c>
      <c r="H215" s="350">
        <v>41078.016666666663</v>
      </c>
      <c r="I215" s="350">
        <v>41418.933333333334</v>
      </c>
      <c r="J215" s="350">
        <v>41730.666666666657</v>
      </c>
      <c r="K215" s="349">
        <v>41107.199999999997</v>
      </c>
      <c r="L215" s="349">
        <v>40454.550000000003</v>
      </c>
      <c r="M215" s="349">
        <v>3.1189999999999999E-2</v>
      </c>
      <c r="N215" s="1"/>
      <c r="O215" s="1"/>
    </row>
    <row r="216" spans="1:15" ht="12.75" customHeight="1">
      <c r="A216" s="30">
        <v>206</v>
      </c>
      <c r="B216" s="378" t="s">
        <v>393</v>
      </c>
      <c r="C216" s="349">
        <v>33.799999999999997</v>
      </c>
      <c r="D216" s="350">
        <v>33.9</v>
      </c>
      <c r="E216" s="350">
        <v>33.5</v>
      </c>
      <c r="F216" s="350">
        <v>33.200000000000003</v>
      </c>
      <c r="G216" s="350">
        <v>32.800000000000004</v>
      </c>
      <c r="H216" s="350">
        <v>34.199999999999996</v>
      </c>
      <c r="I216" s="350">
        <v>34.599999999999987</v>
      </c>
      <c r="J216" s="350">
        <v>34.899999999999991</v>
      </c>
      <c r="K216" s="349">
        <v>34.299999999999997</v>
      </c>
      <c r="L216" s="349">
        <v>33.6</v>
      </c>
      <c r="M216" s="349">
        <v>13.609909999999999</v>
      </c>
      <c r="N216" s="1"/>
      <c r="O216" s="1"/>
    </row>
    <row r="217" spans="1:15" ht="12.75" customHeight="1">
      <c r="A217" s="30">
        <v>207</v>
      </c>
      <c r="B217" s="378" t="s">
        <v>405</v>
      </c>
      <c r="C217" s="349">
        <v>114.8</v>
      </c>
      <c r="D217" s="350">
        <v>115.58333333333333</v>
      </c>
      <c r="E217" s="350">
        <v>112.41666666666666</v>
      </c>
      <c r="F217" s="350">
        <v>110.03333333333333</v>
      </c>
      <c r="G217" s="350">
        <v>106.86666666666666</v>
      </c>
      <c r="H217" s="350">
        <v>117.96666666666665</v>
      </c>
      <c r="I217" s="350">
        <v>121.13333333333331</v>
      </c>
      <c r="J217" s="350">
        <v>123.51666666666665</v>
      </c>
      <c r="K217" s="349">
        <v>118.75</v>
      </c>
      <c r="L217" s="349">
        <v>113.2</v>
      </c>
      <c r="M217" s="349">
        <v>189.32673</v>
      </c>
      <c r="N217" s="1"/>
      <c r="O217" s="1"/>
    </row>
    <row r="218" spans="1:15" ht="12.75" customHeight="1">
      <c r="A218" s="30">
        <v>208</v>
      </c>
      <c r="B218" s="378" t="s">
        <v>124</v>
      </c>
      <c r="C218" s="349">
        <v>162.75</v>
      </c>
      <c r="D218" s="350">
        <v>165.51666666666668</v>
      </c>
      <c r="E218" s="350">
        <v>158.28333333333336</v>
      </c>
      <c r="F218" s="350">
        <v>153.81666666666669</v>
      </c>
      <c r="G218" s="350">
        <v>146.58333333333337</v>
      </c>
      <c r="H218" s="350">
        <v>169.98333333333335</v>
      </c>
      <c r="I218" s="350">
        <v>177.21666666666664</v>
      </c>
      <c r="J218" s="350">
        <v>181.68333333333334</v>
      </c>
      <c r="K218" s="349">
        <v>172.75</v>
      </c>
      <c r="L218" s="349">
        <v>161.05000000000001</v>
      </c>
      <c r="M218" s="349">
        <v>169.90839</v>
      </c>
      <c r="N218" s="1"/>
      <c r="O218" s="1"/>
    </row>
    <row r="219" spans="1:15" ht="12.75" customHeight="1">
      <c r="A219" s="30">
        <v>209</v>
      </c>
      <c r="B219" s="378" t="s">
        <v>125</v>
      </c>
      <c r="C219" s="349">
        <v>744.6</v>
      </c>
      <c r="D219" s="350">
        <v>747.9</v>
      </c>
      <c r="E219" s="350">
        <v>739.4</v>
      </c>
      <c r="F219" s="350">
        <v>734.2</v>
      </c>
      <c r="G219" s="350">
        <v>725.7</v>
      </c>
      <c r="H219" s="350">
        <v>753.09999999999991</v>
      </c>
      <c r="I219" s="350">
        <v>761.59999999999991</v>
      </c>
      <c r="J219" s="350">
        <v>766.79999999999984</v>
      </c>
      <c r="K219" s="349">
        <v>756.4</v>
      </c>
      <c r="L219" s="349">
        <v>742.7</v>
      </c>
      <c r="M219" s="349">
        <v>116.24281999999999</v>
      </c>
      <c r="N219" s="1"/>
      <c r="O219" s="1"/>
    </row>
    <row r="220" spans="1:15" ht="12.75" customHeight="1">
      <c r="A220" s="30">
        <v>210</v>
      </c>
      <c r="B220" s="378" t="s">
        <v>126</v>
      </c>
      <c r="C220" s="349">
        <v>1279.9000000000001</v>
      </c>
      <c r="D220" s="350">
        <v>1278.0166666666667</v>
      </c>
      <c r="E220" s="350">
        <v>1268.0333333333333</v>
      </c>
      <c r="F220" s="350">
        <v>1256.1666666666667</v>
      </c>
      <c r="G220" s="350">
        <v>1246.1833333333334</v>
      </c>
      <c r="H220" s="350">
        <v>1289.8833333333332</v>
      </c>
      <c r="I220" s="350">
        <v>1299.8666666666663</v>
      </c>
      <c r="J220" s="350">
        <v>1311.7333333333331</v>
      </c>
      <c r="K220" s="349">
        <v>1288</v>
      </c>
      <c r="L220" s="349">
        <v>1266.1500000000001</v>
      </c>
      <c r="M220" s="349">
        <v>5.4949300000000001</v>
      </c>
      <c r="N220" s="1"/>
      <c r="O220" s="1"/>
    </row>
    <row r="221" spans="1:15" ht="12.75" customHeight="1">
      <c r="A221" s="30">
        <v>211</v>
      </c>
      <c r="B221" s="378" t="s">
        <v>127</v>
      </c>
      <c r="C221" s="349">
        <v>500.75</v>
      </c>
      <c r="D221" s="350">
        <v>502.26666666666665</v>
      </c>
      <c r="E221" s="350">
        <v>495.63333333333333</v>
      </c>
      <c r="F221" s="350">
        <v>490.51666666666665</v>
      </c>
      <c r="G221" s="350">
        <v>483.88333333333333</v>
      </c>
      <c r="H221" s="350">
        <v>507.38333333333333</v>
      </c>
      <c r="I221" s="350">
        <v>514.01666666666665</v>
      </c>
      <c r="J221" s="350">
        <v>519.13333333333333</v>
      </c>
      <c r="K221" s="349">
        <v>508.9</v>
      </c>
      <c r="L221" s="349">
        <v>497.15</v>
      </c>
      <c r="M221" s="349">
        <v>22.50197</v>
      </c>
      <c r="N221" s="1"/>
      <c r="O221" s="1"/>
    </row>
    <row r="222" spans="1:15" ht="12.75" customHeight="1">
      <c r="A222" s="30">
        <v>212</v>
      </c>
      <c r="B222" s="378" t="s">
        <v>409</v>
      </c>
      <c r="C222" s="349">
        <v>185.5</v>
      </c>
      <c r="D222" s="350">
        <v>187.28333333333333</v>
      </c>
      <c r="E222" s="350">
        <v>180.71666666666667</v>
      </c>
      <c r="F222" s="350">
        <v>175.93333333333334</v>
      </c>
      <c r="G222" s="350">
        <v>169.36666666666667</v>
      </c>
      <c r="H222" s="350">
        <v>192.06666666666666</v>
      </c>
      <c r="I222" s="350">
        <v>198.63333333333333</v>
      </c>
      <c r="J222" s="350">
        <v>203.41666666666666</v>
      </c>
      <c r="K222" s="349">
        <v>193.85</v>
      </c>
      <c r="L222" s="349">
        <v>182.5</v>
      </c>
      <c r="M222" s="349">
        <v>2.2342300000000002</v>
      </c>
      <c r="N222" s="1"/>
      <c r="O222" s="1"/>
    </row>
    <row r="223" spans="1:15" ht="12.75" customHeight="1">
      <c r="A223" s="30">
        <v>213</v>
      </c>
      <c r="B223" s="378" t="s">
        <v>395</v>
      </c>
      <c r="C223" s="349">
        <v>45.1</v>
      </c>
      <c r="D223" s="350">
        <v>45.15</v>
      </c>
      <c r="E223" s="350">
        <v>44.5</v>
      </c>
      <c r="F223" s="350">
        <v>43.9</v>
      </c>
      <c r="G223" s="350">
        <v>43.25</v>
      </c>
      <c r="H223" s="350">
        <v>45.75</v>
      </c>
      <c r="I223" s="350">
        <v>46.399999999999991</v>
      </c>
      <c r="J223" s="350">
        <v>47</v>
      </c>
      <c r="K223" s="349">
        <v>45.8</v>
      </c>
      <c r="L223" s="349">
        <v>44.55</v>
      </c>
      <c r="M223" s="349">
        <v>51.974040000000002</v>
      </c>
      <c r="N223" s="1"/>
      <c r="O223" s="1"/>
    </row>
    <row r="224" spans="1:15" ht="12.75" customHeight="1">
      <c r="A224" s="30">
        <v>214</v>
      </c>
      <c r="B224" s="378" t="s">
        <v>128</v>
      </c>
      <c r="C224" s="349">
        <v>10.7</v>
      </c>
      <c r="D224" s="350">
        <v>10.816666666666665</v>
      </c>
      <c r="E224" s="350">
        <v>10.53333333333333</v>
      </c>
      <c r="F224" s="350">
        <v>10.366666666666665</v>
      </c>
      <c r="G224" s="350">
        <v>10.08333333333333</v>
      </c>
      <c r="H224" s="350">
        <v>10.983333333333329</v>
      </c>
      <c r="I224" s="350">
        <v>11.266666666666664</v>
      </c>
      <c r="J224" s="350">
        <v>11.433333333333328</v>
      </c>
      <c r="K224" s="349">
        <v>11.1</v>
      </c>
      <c r="L224" s="349">
        <v>10.65</v>
      </c>
      <c r="M224" s="349">
        <v>1835.9122199999999</v>
      </c>
      <c r="N224" s="1"/>
      <c r="O224" s="1"/>
    </row>
    <row r="225" spans="1:15" ht="12.75" customHeight="1">
      <c r="A225" s="30">
        <v>215</v>
      </c>
      <c r="B225" s="378" t="s">
        <v>396</v>
      </c>
      <c r="C225" s="349">
        <v>57.15</v>
      </c>
      <c r="D225" s="350">
        <v>57.533333333333331</v>
      </c>
      <c r="E225" s="350">
        <v>56.11666666666666</v>
      </c>
      <c r="F225" s="350">
        <v>55.083333333333329</v>
      </c>
      <c r="G225" s="350">
        <v>53.666666666666657</v>
      </c>
      <c r="H225" s="350">
        <v>58.566666666666663</v>
      </c>
      <c r="I225" s="350">
        <v>59.983333333333334</v>
      </c>
      <c r="J225" s="350">
        <v>61.016666666666666</v>
      </c>
      <c r="K225" s="349">
        <v>58.95</v>
      </c>
      <c r="L225" s="349">
        <v>56.5</v>
      </c>
      <c r="M225" s="349">
        <v>65.250960000000006</v>
      </c>
      <c r="N225" s="1"/>
      <c r="O225" s="1"/>
    </row>
    <row r="226" spans="1:15" ht="12.75" customHeight="1">
      <c r="A226" s="30">
        <v>216</v>
      </c>
      <c r="B226" s="378" t="s">
        <v>129</v>
      </c>
      <c r="C226" s="349">
        <v>43.3</v>
      </c>
      <c r="D226" s="350">
        <v>43.483333333333327</v>
      </c>
      <c r="E226" s="350">
        <v>42.866666666666653</v>
      </c>
      <c r="F226" s="350">
        <v>42.433333333333323</v>
      </c>
      <c r="G226" s="350">
        <v>41.816666666666649</v>
      </c>
      <c r="H226" s="350">
        <v>43.916666666666657</v>
      </c>
      <c r="I226" s="350">
        <v>44.533333333333331</v>
      </c>
      <c r="J226" s="350">
        <v>44.966666666666661</v>
      </c>
      <c r="K226" s="349">
        <v>44.1</v>
      </c>
      <c r="L226" s="349">
        <v>43.05</v>
      </c>
      <c r="M226" s="349">
        <v>148.95156</v>
      </c>
      <c r="N226" s="1"/>
      <c r="O226" s="1"/>
    </row>
    <row r="227" spans="1:15" ht="12.75" customHeight="1">
      <c r="A227" s="30">
        <v>217</v>
      </c>
      <c r="B227" s="378" t="s">
        <v>407</v>
      </c>
      <c r="C227" s="349">
        <v>208.8</v>
      </c>
      <c r="D227" s="350">
        <v>208.78333333333333</v>
      </c>
      <c r="E227" s="350">
        <v>206.56666666666666</v>
      </c>
      <c r="F227" s="350">
        <v>204.33333333333334</v>
      </c>
      <c r="G227" s="350">
        <v>202.11666666666667</v>
      </c>
      <c r="H227" s="350">
        <v>211.01666666666665</v>
      </c>
      <c r="I227" s="350">
        <v>213.23333333333329</v>
      </c>
      <c r="J227" s="350">
        <v>215.46666666666664</v>
      </c>
      <c r="K227" s="349">
        <v>211</v>
      </c>
      <c r="L227" s="349">
        <v>206.55</v>
      </c>
      <c r="M227" s="349">
        <v>75.017759999999996</v>
      </c>
      <c r="N227" s="1"/>
      <c r="O227" s="1"/>
    </row>
    <row r="228" spans="1:15" ht="12.75" customHeight="1">
      <c r="A228" s="30">
        <v>218</v>
      </c>
      <c r="B228" s="378" t="s">
        <v>397</v>
      </c>
      <c r="C228" s="349">
        <v>915.15</v>
      </c>
      <c r="D228" s="350">
        <v>917.7166666666667</v>
      </c>
      <c r="E228" s="350">
        <v>896.43333333333339</v>
      </c>
      <c r="F228" s="350">
        <v>877.7166666666667</v>
      </c>
      <c r="G228" s="350">
        <v>856.43333333333339</v>
      </c>
      <c r="H228" s="350">
        <v>936.43333333333339</v>
      </c>
      <c r="I228" s="350">
        <v>957.7166666666667</v>
      </c>
      <c r="J228" s="350">
        <v>976.43333333333339</v>
      </c>
      <c r="K228" s="349">
        <v>939</v>
      </c>
      <c r="L228" s="349">
        <v>899</v>
      </c>
      <c r="M228" s="349">
        <v>6.5019999999999994E-2</v>
      </c>
      <c r="N228" s="1"/>
      <c r="O228" s="1"/>
    </row>
    <row r="229" spans="1:15" ht="12.75" customHeight="1">
      <c r="A229" s="30">
        <v>219</v>
      </c>
      <c r="B229" s="378" t="s">
        <v>130</v>
      </c>
      <c r="C229" s="349">
        <v>361.1</v>
      </c>
      <c r="D229" s="350">
        <v>362.88333333333338</v>
      </c>
      <c r="E229" s="350">
        <v>358.46666666666675</v>
      </c>
      <c r="F229" s="350">
        <v>355.83333333333337</v>
      </c>
      <c r="G229" s="350">
        <v>351.41666666666674</v>
      </c>
      <c r="H229" s="350">
        <v>365.51666666666677</v>
      </c>
      <c r="I229" s="350">
        <v>369.93333333333339</v>
      </c>
      <c r="J229" s="350">
        <v>372.56666666666678</v>
      </c>
      <c r="K229" s="349">
        <v>367.3</v>
      </c>
      <c r="L229" s="349">
        <v>360.25</v>
      </c>
      <c r="M229" s="349">
        <v>23.423570000000002</v>
      </c>
      <c r="N229" s="1"/>
      <c r="O229" s="1"/>
    </row>
    <row r="230" spans="1:15" ht="12.75" customHeight="1">
      <c r="A230" s="30">
        <v>220</v>
      </c>
      <c r="B230" s="378" t="s">
        <v>398</v>
      </c>
      <c r="C230" s="349">
        <v>300</v>
      </c>
      <c r="D230" s="350">
        <v>301.86666666666667</v>
      </c>
      <c r="E230" s="350">
        <v>295.13333333333333</v>
      </c>
      <c r="F230" s="350">
        <v>290.26666666666665</v>
      </c>
      <c r="G230" s="350">
        <v>283.5333333333333</v>
      </c>
      <c r="H230" s="350">
        <v>306.73333333333335</v>
      </c>
      <c r="I230" s="350">
        <v>313.4666666666667</v>
      </c>
      <c r="J230" s="350">
        <v>318.33333333333337</v>
      </c>
      <c r="K230" s="349">
        <v>308.60000000000002</v>
      </c>
      <c r="L230" s="349">
        <v>297</v>
      </c>
      <c r="M230" s="349">
        <v>4.9420400000000004</v>
      </c>
      <c r="N230" s="1"/>
      <c r="O230" s="1"/>
    </row>
    <row r="231" spans="1:15" ht="12.75" customHeight="1">
      <c r="A231" s="30">
        <v>221</v>
      </c>
      <c r="B231" s="378" t="s">
        <v>399</v>
      </c>
      <c r="C231" s="349">
        <v>1499.5</v>
      </c>
      <c r="D231" s="350">
        <v>1503.3500000000001</v>
      </c>
      <c r="E231" s="350">
        <v>1482.8500000000004</v>
      </c>
      <c r="F231" s="350">
        <v>1466.2000000000003</v>
      </c>
      <c r="G231" s="350">
        <v>1445.7000000000005</v>
      </c>
      <c r="H231" s="350">
        <v>1520.0000000000002</v>
      </c>
      <c r="I231" s="350">
        <v>1540.4999999999998</v>
      </c>
      <c r="J231" s="350">
        <v>1557.15</v>
      </c>
      <c r="K231" s="349">
        <v>1523.85</v>
      </c>
      <c r="L231" s="349">
        <v>1486.7</v>
      </c>
      <c r="M231" s="349">
        <v>0.63599000000000006</v>
      </c>
      <c r="N231" s="1"/>
      <c r="O231" s="1"/>
    </row>
    <row r="232" spans="1:15" ht="12.75" customHeight="1">
      <c r="A232" s="30">
        <v>222</v>
      </c>
      <c r="B232" s="378" t="s">
        <v>131</v>
      </c>
      <c r="C232" s="349">
        <v>204.8</v>
      </c>
      <c r="D232" s="350">
        <v>206.06666666666669</v>
      </c>
      <c r="E232" s="350">
        <v>201.63333333333338</v>
      </c>
      <c r="F232" s="350">
        <v>198.4666666666667</v>
      </c>
      <c r="G232" s="350">
        <v>194.03333333333339</v>
      </c>
      <c r="H232" s="350">
        <v>209.23333333333338</v>
      </c>
      <c r="I232" s="350">
        <v>213.66666666666671</v>
      </c>
      <c r="J232" s="350">
        <v>216.83333333333337</v>
      </c>
      <c r="K232" s="349">
        <v>210.5</v>
      </c>
      <c r="L232" s="349">
        <v>202.9</v>
      </c>
      <c r="M232" s="349">
        <v>67.412499999999994</v>
      </c>
      <c r="N232" s="1"/>
      <c r="O232" s="1"/>
    </row>
    <row r="233" spans="1:15" ht="12.75" customHeight="1">
      <c r="A233" s="30">
        <v>223</v>
      </c>
      <c r="B233" s="378" t="s">
        <v>404</v>
      </c>
      <c r="C233" s="349">
        <v>208.35</v>
      </c>
      <c r="D233" s="350">
        <v>208.71666666666667</v>
      </c>
      <c r="E233" s="350">
        <v>206.03333333333333</v>
      </c>
      <c r="F233" s="350">
        <v>203.71666666666667</v>
      </c>
      <c r="G233" s="350">
        <v>201.03333333333333</v>
      </c>
      <c r="H233" s="350">
        <v>211.03333333333333</v>
      </c>
      <c r="I233" s="350">
        <v>213.71666666666667</v>
      </c>
      <c r="J233" s="350">
        <v>216.03333333333333</v>
      </c>
      <c r="K233" s="349">
        <v>211.4</v>
      </c>
      <c r="L233" s="349">
        <v>206.4</v>
      </c>
      <c r="M233" s="349">
        <v>19.839490000000001</v>
      </c>
      <c r="N233" s="1"/>
      <c r="O233" s="1"/>
    </row>
    <row r="234" spans="1:15" ht="12.75" customHeight="1">
      <c r="A234" s="30">
        <v>224</v>
      </c>
      <c r="B234" s="378" t="s">
        <v>265</v>
      </c>
      <c r="C234" s="349">
        <v>4822.1000000000004</v>
      </c>
      <c r="D234" s="350">
        <v>4863.7166666666672</v>
      </c>
      <c r="E234" s="350">
        <v>4749.4333333333343</v>
      </c>
      <c r="F234" s="350">
        <v>4676.7666666666673</v>
      </c>
      <c r="G234" s="350">
        <v>4562.4833333333345</v>
      </c>
      <c r="H234" s="350">
        <v>4936.3833333333341</v>
      </c>
      <c r="I234" s="350">
        <v>5050.666666666667</v>
      </c>
      <c r="J234" s="350">
        <v>5123.3333333333339</v>
      </c>
      <c r="K234" s="349">
        <v>4978</v>
      </c>
      <c r="L234" s="349">
        <v>4791.05</v>
      </c>
      <c r="M234" s="349">
        <v>1.54752</v>
      </c>
      <c r="N234" s="1"/>
      <c r="O234" s="1"/>
    </row>
    <row r="235" spans="1:15" ht="12.75" customHeight="1">
      <c r="A235" s="30">
        <v>225</v>
      </c>
      <c r="B235" s="378" t="s">
        <v>406</v>
      </c>
      <c r="C235" s="349">
        <v>149.55000000000001</v>
      </c>
      <c r="D235" s="350">
        <v>149.23333333333332</v>
      </c>
      <c r="E235" s="350">
        <v>146.51666666666665</v>
      </c>
      <c r="F235" s="350">
        <v>143.48333333333332</v>
      </c>
      <c r="G235" s="350">
        <v>140.76666666666665</v>
      </c>
      <c r="H235" s="350">
        <v>152.26666666666665</v>
      </c>
      <c r="I235" s="350">
        <v>154.98333333333329</v>
      </c>
      <c r="J235" s="350">
        <v>158.01666666666665</v>
      </c>
      <c r="K235" s="349">
        <v>151.94999999999999</v>
      </c>
      <c r="L235" s="349">
        <v>146.19999999999999</v>
      </c>
      <c r="M235" s="349">
        <v>23.571470000000001</v>
      </c>
      <c r="N235" s="1"/>
      <c r="O235" s="1"/>
    </row>
    <row r="236" spans="1:15" ht="12.75" customHeight="1">
      <c r="A236" s="30">
        <v>226</v>
      </c>
      <c r="B236" s="378" t="s">
        <v>132</v>
      </c>
      <c r="C236" s="349">
        <v>2039.4</v>
      </c>
      <c r="D236" s="350">
        <v>2054.9499999999998</v>
      </c>
      <c r="E236" s="350">
        <v>2014.8999999999996</v>
      </c>
      <c r="F236" s="350">
        <v>1990.3999999999999</v>
      </c>
      <c r="G236" s="350">
        <v>1950.3499999999997</v>
      </c>
      <c r="H236" s="350">
        <v>2079.4499999999998</v>
      </c>
      <c r="I236" s="350">
        <v>2119.5</v>
      </c>
      <c r="J236" s="350">
        <v>2143.9999999999995</v>
      </c>
      <c r="K236" s="349">
        <v>2095</v>
      </c>
      <c r="L236" s="349">
        <v>2030.45</v>
      </c>
      <c r="M236" s="349">
        <v>7.2006100000000002</v>
      </c>
      <c r="N236" s="1"/>
      <c r="O236" s="1"/>
    </row>
    <row r="237" spans="1:15" ht="12.75" customHeight="1">
      <c r="A237" s="30">
        <v>227</v>
      </c>
      <c r="B237" s="378" t="s">
        <v>839</v>
      </c>
      <c r="C237" s="349">
        <v>1796.15</v>
      </c>
      <c r="D237" s="350">
        <v>1797.3166666666666</v>
      </c>
      <c r="E237" s="350">
        <v>1769.6333333333332</v>
      </c>
      <c r="F237" s="350">
        <v>1743.1166666666666</v>
      </c>
      <c r="G237" s="350">
        <v>1715.4333333333332</v>
      </c>
      <c r="H237" s="350">
        <v>1823.8333333333333</v>
      </c>
      <c r="I237" s="350">
        <v>1851.5166666666667</v>
      </c>
      <c r="J237" s="350">
        <v>1878.0333333333333</v>
      </c>
      <c r="K237" s="349">
        <v>1825</v>
      </c>
      <c r="L237" s="349">
        <v>1770.8</v>
      </c>
      <c r="M237" s="349">
        <v>1.6944900000000001</v>
      </c>
      <c r="N237" s="1"/>
      <c r="O237" s="1"/>
    </row>
    <row r="238" spans="1:15" ht="12.75" customHeight="1">
      <c r="A238" s="30">
        <v>228</v>
      </c>
      <c r="B238" s="378" t="s">
        <v>410</v>
      </c>
      <c r="C238" s="349">
        <v>389.4</v>
      </c>
      <c r="D238" s="350">
        <v>388.33333333333331</v>
      </c>
      <c r="E238" s="350">
        <v>384.06666666666661</v>
      </c>
      <c r="F238" s="350">
        <v>378.73333333333329</v>
      </c>
      <c r="G238" s="350">
        <v>374.46666666666658</v>
      </c>
      <c r="H238" s="350">
        <v>393.66666666666663</v>
      </c>
      <c r="I238" s="350">
        <v>397.93333333333339</v>
      </c>
      <c r="J238" s="350">
        <v>403.26666666666665</v>
      </c>
      <c r="K238" s="349">
        <v>392.6</v>
      </c>
      <c r="L238" s="349">
        <v>383</v>
      </c>
      <c r="M238" s="349">
        <v>1.0076099999999999</v>
      </c>
      <c r="N238" s="1"/>
      <c r="O238" s="1"/>
    </row>
    <row r="239" spans="1:15" ht="12.75" customHeight="1">
      <c r="A239" s="30">
        <v>229</v>
      </c>
      <c r="B239" s="378" t="s">
        <v>133</v>
      </c>
      <c r="C239" s="349">
        <v>950.7</v>
      </c>
      <c r="D239" s="350">
        <v>951.55000000000007</v>
      </c>
      <c r="E239" s="350">
        <v>942.30000000000018</v>
      </c>
      <c r="F239" s="350">
        <v>933.90000000000009</v>
      </c>
      <c r="G239" s="350">
        <v>924.6500000000002</v>
      </c>
      <c r="H239" s="350">
        <v>959.95000000000016</v>
      </c>
      <c r="I239" s="350">
        <v>969.19999999999993</v>
      </c>
      <c r="J239" s="350">
        <v>977.60000000000014</v>
      </c>
      <c r="K239" s="349">
        <v>960.8</v>
      </c>
      <c r="L239" s="349">
        <v>943.15</v>
      </c>
      <c r="M239" s="349">
        <v>35.070030000000003</v>
      </c>
      <c r="N239" s="1"/>
      <c r="O239" s="1"/>
    </row>
    <row r="240" spans="1:15" ht="12.75" customHeight="1">
      <c r="A240" s="30">
        <v>230</v>
      </c>
      <c r="B240" s="378" t="s">
        <v>134</v>
      </c>
      <c r="C240" s="349">
        <v>251.65</v>
      </c>
      <c r="D240" s="350">
        <v>251.20000000000002</v>
      </c>
      <c r="E240" s="350">
        <v>247.95000000000005</v>
      </c>
      <c r="F240" s="350">
        <v>244.25000000000003</v>
      </c>
      <c r="G240" s="350">
        <v>241.00000000000006</v>
      </c>
      <c r="H240" s="350">
        <v>254.90000000000003</v>
      </c>
      <c r="I240" s="350">
        <v>258.14999999999998</v>
      </c>
      <c r="J240" s="350">
        <v>261.85000000000002</v>
      </c>
      <c r="K240" s="349">
        <v>254.45</v>
      </c>
      <c r="L240" s="349">
        <v>247.5</v>
      </c>
      <c r="M240" s="349">
        <v>23.748439999999999</v>
      </c>
      <c r="N240" s="1"/>
      <c r="O240" s="1"/>
    </row>
    <row r="241" spans="1:15" ht="12.75" customHeight="1">
      <c r="A241" s="30">
        <v>231</v>
      </c>
      <c r="B241" s="378" t="s">
        <v>411</v>
      </c>
      <c r="C241" s="349">
        <v>39.700000000000003</v>
      </c>
      <c r="D241" s="350">
        <v>39.666666666666664</v>
      </c>
      <c r="E241" s="350">
        <v>39.18333333333333</v>
      </c>
      <c r="F241" s="350">
        <v>38.666666666666664</v>
      </c>
      <c r="G241" s="350">
        <v>38.18333333333333</v>
      </c>
      <c r="H241" s="350">
        <v>40.18333333333333</v>
      </c>
      <c r="I241" s="350">
        <v>40.666666666666664</v>
      </c>
      <c r="J241" s="350">
        <v>41.18333333333333</v>
      </c>
      <c r="K241" s="349">
        <v>40.15</v>
      </c>
      <c r="L241" s="349">
        <v>39.15</v>
      </c>
      <c r="M241" s="349">
        <v>14.62668</v>
      </c>
      <c r="N241" s="1"/>
      <c r="O241" s="1"/>
    </row>
    <row r="242" spans="1:15" ht="12.75" customHeight="1">
      <c r="A242" s="30">
        <v>232</v>
      </c>
      <c r="B242" s="378" t="s">
        <v>135</v>
      </c>
      <c r="C242" s="349">
        <v>1742.85</v>
      </c>
      <c r="D242" s="350">
        <v>1744.8333333333333</v>
      </c>
      <c r="E242" s="350">
        <v>1731.4166666666665</v>
      </c>
      <c r="F242" s="350">
        <v>1719.9833333333333</v>
      </c>
      <c r="G242" s="350">
        <v>1706.5666666666666</v>
      </c>
      <c r="H242" s="350">
        <v>1756.2666666666664</v>
      </c>
      <c r="I242" s="350">
        <v>1769.6833333333329</v>
      </c>
      <c r="J242" s="350">
        <v>1781.1166666666663</v>
      </c>
      <c r="K242" s="349">
        <v>1758.25</v>
      </c>
      <c r="L242" s="349">
        <v>1733.4</v>
      </c>
      <c r="M242" s="349">
        <v>54.788110000000003</v>
      </c>
      <c r="N242" s="1"/>
      <c r="O242" s="1"/>
    </row>
    <row r="243" spans="1:15" ht="12.75" customHeight="1">
      <c r="A243" s="30">
        <v>233</v>
      </c>
      <c r="B243" s="378" t="s">
        <v>412</v>
      </c>
      <c r="C243" s="349">
        <v>1388.55</v>
      </c>
      <c r="D243" s="350">
        <v>1386.5166666666667</v>
      </c>
      <c r="E243" s="350">
        <v>1367.0333333333333</v>
      </c>
      <c r="F243" s="350">
        <v>1345.5166666666667</v>
      </c>
      <c r="G243" s="350">
        <v>1326.0333333333333</v>
      </c>
      <c r="H243" s="350">
        <v>1408.0333333333333</v>
      </c>
      <c r="I243" s="350">
        <v>1427.5166666666664</v>
      </c>
      <c r="J243" s="350">
        <v>1449.0333333333333</v>
      </c>
      <c r="K243" s="349">
        <v>1406</v>
      </c>
      <c r="L243" s="349">
        <v>1365</v>
      </c>
      <c r="M243" s="349">
        <v>0.10414</v>
      </c>
      <c r="N243" s="1"/>
      <c r="O243" s="1"/>
    </row>
    <row r="244" spans="1:15" ht="12.75" customHeight="1">
      <c r="A244" s="30">
        <v>234</v>
      </c>
      <c r="B244" s="378" t="s">
        <v>413</v>
      </c>
      <c r="C244" s="349">
        <v>403.5</v>
      </c>
      <c r="D244" s="350">
        <v>404.51666666666671</v>
      </c>
      <c r="E244" s="350">
        <v>400.33333333333343</v>
      </c>
      <c r="F244" s="350">
        <v>397.16666666666674</v>
      </c>
      <c r="G244" s="350">
        <v>392.98333333333346</v>
      </c>
      <c r="H244" s="350">
        <v>407.68333333333339</v>
      </c>
      <c r="I244" s="350">
        <v>411.86666666666667</v>
      </c>
      <c r="J244" s="350">
        <v>415.03333333333336</v>
      </c>
      <c r="K244" s="349">
        <v>408.7</v>
      </c>
      <c r="L244" s="349">
        <v>401.35</v>
      </c>
      <c r="M244" s="349">
        <v>2.4154200000000001</v>
      </c>
      <c r="N244" s="1"/>
      <c r="O244" s="1"/>
    </row>
    <row r="245" spans="1:15" ht="12.75" customHeight="1">
      <c r="A245" s="30">
        <v>235</v>
      </c>
      <c r="B245" s="378" t="s">
        <v>414</v>
      </c>
      <c r="C245" s="349">
        <v>666.25</v>
      </c>
      <c r="D245" s="350">
        <v>664.1</v>
      </c>
      <c r="E245" s="350">
        <v>656.45</v>
      </c>
      <c r="F245" s="350">
        <v>646.65</v>
      </c>
      <c r="G245" s="350">
        <v>639</v>
      </c>
      <c r="H245" s="350">
        <v>673.90000000000009</v>
      </c>
      <c r="I245" s="350">
        <v>681.55</v>
      </c>
      <c r="J245" s="350">
        <v>691.35000000000014</v>
      </c>
      <c r="K245" s="349">
        <v>671.75</v>
      </c>
      <c r="L245" s="349">
        <v>654.29999999999995</v>
      </c>
      <c r="M245" s="349">
        <v>2.7229000000000001</v>
      </c>
      <c r="N245" s="1"/>
      <c r="O245" s="1"/>
    </row>
    <row r="246" spans="1:15" ht="12.75" customHeight="1">
      <c r="A246" s="30">
        <v>236</v>
      </c>
      <c r="B246" s="378" t="s">
        <v>408</v>
      </c>
      <c r="C246" s="349">
        <v>18.649999999999999</v>
      </c>
      <c r="D246" s="350">
        <v>18.649999999999999</v>
      </c>
      <c r="E246" s="350">
        <v>18.399999999999999</v>
      </c>
      <c r="F246" s="350">
        <v>18.149999999999999</v>
      </c>
      <c r="G246" s="350">
        <v>17.899999999999999</v>
      </c>
      <c r="H246" s="350">
        <v>18.899999999999999</v>
      </c>
      <c r="I246" s="350">
        <v>19.149999999999999</v>
      </c>
      <c r="J246" s="350">
        <v>19.399999999999999</v>
      </c>
      <c r="K246" s="349">
        <v>18.899999999999999</v>
      </c>
      <c r="L246" s="349">
        <v>18.399999999999999</v>
      </c>
      <c r="M246" s="349">
        <v>20.706379999999999</v>
      </c>
      <c r="N246" s="1"/>
      <c r="O246" s="1"/>
    </row>
    <row r="247" spans="1:15" ht="12.75" customHeight="1">
      <c r="A247" s="30">
        <v>237</v>
      </c>
      <c r="B247" s="378" t="s">
        <v>136</v>
      </c>
      <c r="C247" s="349">
        <v>117.15</v>
      </c>
      <c r="D247" s="350">
        <v>117.31666666666666</v>
      </c>
      <c r="E247" s="350">
        <v>116.33333333333333</v>
      </c>
      <c r="F247" s="350">
        <v>115.51666666666667</v>
      </c>
      <c r="G247" s="350">
        <v>114.53333333333333</v>
      </c>
      <c r="H247" s="350">
        <v>118.13333333333333</v>
      </c>
      <c r="I247" s="350">
        <v>119.11666666666667</v>
      </c>
      <c r="J247" s="350">
        <v>119.93333333333332</v>
      </c>
      <c r="K247" s="349">
        <v>118.3</v>
      </c>
      <c r="L247" s="349">
        <v>116.5</v>
      </c>
      <c r="M247" s="349">
        <v>56.834769999999999</v>
      </c>
      <c r="N247" s="1"/>
      <c r="O247" s="1"/>
    </row>
    <row r="248" spans="1:15" ht="12.75" customHeight="1">
      <c r="A248" s="30">
        <v>238</v>
      </c>
      <c r="B248" s="378" t="s">
        <v>400</v>
      </c>
      <c r="C248" s="349">
        <v>369.85</v>
      </c>
      <c r="D248" s="350">
        <v>368.08333333333331</v>
      </c>
      <c r="E248" s="350">
        <v>354.76666666666665</v>
      </c>
      <c r="F248" s="350">
        <v>339.68333333333334</v>
      </c>
      <c r="G248" s="350">
        <v>326.36666666666667</v>
      </c>
      <c r="H248" s="350">
        <v>383.16666666666663</v>
      </c>
      <c r="I248" s="350">
        <v>396.48333333333335</v>
      </c>
      <c r="J248" s="350">
        <v>411.56666666666661</v>
      </c>
      <c r="K248" s="349">
        <v>381.4</v>
      </c>
      <c r="L248" s="349">
        <v>353</v>
      </c>
      <c r="M248" s="349">
        <v>10.92408</v>
      </c>
      <c r="N248" s="1"/>
      <c r="O248" s="1"/>
    </row>
    <row r="249" spans="1:15" ht="12.75" customHeight="1">
      <c r="A249" s="30">
        <v>239</v>
      </c>
      <c r="B249" s="378" t="s">
        <v>266</v>
      </c>
      <c r="C249" s="349">
        <v>955.2</v>
      </c>
      <c r="D249" s="350">
        <v>961.2166666666667</v>
      </c>
      <c r="E249" s="350">
        <v>944.48333333333335</v>
      </c>
      <c r="F249" s="350">
        <v>933.76666666666665</v>
      </c>
      <c r="G249" s="350">
        <v>917.0333333333333</v>
      </c>
      <c r="H249" s="350">
        <v>971.93333333333339</v>
      </c>
      <c r="I249" s="350">
        <v>988.66666666666674</v>
      </c>
      <c r="J249" s="350">
        <v>999.38333333333344</v>
      </c>
      <c r="K249" s="349">
        <v>977.95</v>
      </c>
      <c r="L249" s="349">
        <v>950.5</v>
      </c>
      <c r="M249" s="349">
        <v>1.7724</v>
      </c>
      <c r="N249" s="1"/>
      <c r="O249" s="1"/>
    </row>
    <row r="250" spans="1:15" ht="12.75" customHeight="1">
      <c r="A250" s="30">
        <v>240</v>
      </c>
      <c r="B250" s="378" t="s">
        <v>401</v>
      </c>
      <c r="C250" s="349">
        <v>236</v>
      </c>
      <c r="D250" s="350">
        <v>234.61666666666667</v>
      </c>
      <c r="E250" s="350">
        <v>226.18333333333334</v>
      </c>
      <c r="F250" s="350">
        <v>216.36666666666667</v>
      </c>
      <c r="G250" s="350">
        <v>207.93333333333334</v>
      </c>
      <c r="H250" s="350">
        <v>244.43333333333334</v>
      </c>
      <c r="I250" s="350">
        <v>252.86666666666667</v>
      </c>
      <c r="J250" s="350">
        <v>262.68333333333334</v>
      </c>
      <c r="K250" s="349">
        <v>243.05</v>
      </c>
      <c r="L250" s="349">
        <v>224.8</v>
      </c>
      <c r="M250" s="349">
        <v>38.296039999999998</v>
      </c>
      <c r="N250" s="1"/>
      <c r="O250" s="1"/>
    </row>
    <row r="251" spans="1:15" ht="12.75" customHeight="1">
      <c r="A251" s="30">
        <v>241</v>
      </c>
      <c r="B251" s="378" t="s">
        <v>402</v>
      </c>
      <c r="C251" s="349">
        <v>41.75</v>
      </c>
      <c r="D251" s="350">
        <v>41.883333333333333</v>
      </c>
      <c r="E251" s="350">
        <v>41.566666666666663</v>
      </c>
      <c r="F251" s="350">
        <v>41.383333333333333</v>
      </c>
      <c r="G251" s="350">
        <v>41.066666666666663</v>
      </c>
      <c r="H251" s="350">
        <v>42.066666666666663</v>
      </c>
      <c r="I251" s="350">
        <v>42.38333333333334</v>
      </c>
      <c r="J251" s="350">
        <v>42.566666666666663</v>
      </c>
      <c r="K251" s="349">
        <v>42.2</v>
      </c>
      <c r="L251" s="349">
        <v>41.7</v>
      </c>
      <c r="M251" s="349">
        <v>6.0679999999999996</v>
      </c>
      <c r="N251" s="1"/>
      <c r="O251" s="1"/>
    </row>
    <row r="252" spans="1:15" ht="12.75" customHeight="1">
      <c r="A252" s="30">
        <v>242</v>
      </c>
      <c r="B252" s="378" t="s">
        <v>137</v>
      </c>
      <c r="C252" s="349">
        <v>814.35</v>
      </c>
      <c r="D252" s="350">
        <v>809.44999999999993</v>
      </c>
      <c r="E252" s="350">
        <v>799.89999999999986</v>
      </c>
      <c r="F252" s="350">
        <v>785.44999999999993</v>
      </c>
      <c r="G252" s="350">
        <v>775.89999999999986</v>
      </c>
      <c r="H252" s="350">
        <v>823.89999999999986</v>
      </c>
      <c r="I252" s="350">
        <v>833.44999999999982</v>
      </c>
      <c r="J252" s="350">
        <v>847.89999999999986</v>
      </c>
      <c r="K252" s="349">
        <v>819</v>
      </c>
      <c r="L252" s="349">
        <v>795</v>
      </c>
      <c r="M252" s="349">
        <v>47.72916</v>
      </c>
      <c r="N252" s="1"/>
      <c r="O252" s="1"/>
    </row>
    <row r="253" spans="1:15" ht="12.75" customHeight="1">
      <c r="A253" s="30">
        <v>243</v>
      </c>
      <c r="B253" s="378" t="s">
        <v>832</v>
      </c>
      <c r="C253" s="349">
        <v>22</v>
      </c>
      <c r="D253" s="350">
        <v>21.95</v>
      </c>
      <c r="E253" s="350">
        <v>21.799999999999997</v>
      </c>
      <c r="F253" s="350">
        <v>21.599999999999998</v>
      </c>
      <c r="G253" s="350">
        <v>21.449999999999996</v>
      </c>
      <c r="H253" s="350">
        <v>22.15</v>
      </c>
      <c r="I253" s="350">
        <v>22.299999999999997</v>
      </c>
      <c r="J253" s="350">
        <v>22.5</v>
      </c>
      <c r="K253" s="349">
        <v>22.1</v>
      </c>
      <c r="L253" s="349">
        <v>21.75</v>
      </c>
      <c r="M253" s="349">
        <v>136.57093</v>
      </c>
      <c r="N253" s="1"/>
      <c r="O253" s="1"/>
    </row>
    <row r="254" spans="1:15" ht="12.75" customHeight="1">
      <c r="A254" s="30">
        <v>244</v>
      </c>
      <c r="B254" s="378" t="s">
        <v>264</v>
      </c>
      <c r="C254" s="349">
        <v>650.85</v>
      </c>
      <c r="D254" s="350">
        <v>650.18333333333339</v>
      </c>
      <c r="E254" s="350">
        <v>640.51666666666677</v>
      </c>
      <c r="F254" s="350">
        <v>630.18333333333339</v>
      </c>
      <c r="G254" s="350">
        <v>620.51666666666677</v>
      </c>
      <c r="H254" s="350">
        <v>660.51666666666677</v>
      </c>
      <c r="I254" s="350">
        <v>670.18333333333328</v>
      </c>
      <c r="J254" s="350">
        <v>680.51666666666677</v>
      </c>
      <c r="K254" s="349">
        <v>659.85</v>
      </c>
      <c r="L254" s="349">
        <v>639.85</v>
      </c>
      <c r="M254" s="349">
        <v>3.4455800000000001</v>
      </c>
      <c r="N254" s="1"/>
      <c r="O254" s="1"/>
    </row>
    <row r="255" spans="1:15" ht="12.75" customHeight="1">
      <c r="A255" s="30">
        <v>245</v>
      </c>
      <c r="B255" s="378" t="s">
        <v>138</v>
      </c>
      <c r="C255" s="349">
        <v>215.95</v>
      </c>
      <c r="D255" s="350">
        <v>216.16666666666666</v>
      </c>
      <c r="E255" s="350">
        <v>214.83333333333331</v>
      </c>
      <c r="F255" s="350">
        <v>213.71666666666667</v>
      </c>
      <c r="G255" s="350">
        <v>212.38333333333333</v>
      </c>
      <c r="H255" s="350">
        <v>217.2833333333333</v>
      </c>
      <c r="I255" s="350">
        <v>218.61666666666662</v>
      </c>
      <c r="J255" s="350">
        <v>219.73333333333329</v>
      </c>
      <c r="K255" s="349">
        <v>217.5</v>
      </c>
      <c r="L255" s="349">
        <v>215.05</v>
      </c>
      <c r="M255" s="349">
        <v>110.14283</v>
      </c>
      <c r="N255" s="1"/>
      <c r="O255" s="1"/>
    </row>
    <row r="256" spans="1:15" ht="12.75" customHeight="1">
      <c r="A256" s="30">
        <v>246</v>
      </c>
      <c r="B256" s="378" t="s">
        <v>403</v>
      </c>
      <c r="C256" s="349">
        <v>101.05</v>
      </c>
      <c r="D256" s="350">
        <v>101.81666666666666</v>
      </c>
      <c r="E256" s="350">
        <v>99.833333333333329</v>
      </c>
      <c r="F256" s="350">
        <v>98.61666666666666</v>
      </c>
      <c r="G256" s="350">
        <v>96.633333333333326</v>
      </c>
      <c r="H256" s="350">
        <v>103.03333333333333</v>
      </c>
      <c r="I256" s="350">
        <v>105.01666666666668</v>
      </c>
      <c r="J256" s="350">
        <v>106.23333333333333</v>
      </c>
      <c r="K256" s="349">
        <v>103.8</v>
      </c>
      <c r="L256" s="349">
        <v>100.6</v>
      </c>
      <c r="M256" s="349">
        <v>2.0569700000000002</v>
      </c>
      <c r="N256" s="1"/>
      <c r="O256" s="1"/>
    </row>
    <row r="257" spans="1:15" ht="12.75" customHeight="1">
      <c r="A257" s="30">
        <v>247</v>
      </c>
      <c r="B257" s="378" t="s">
        <v>421</v>
      </c>
      <c r="C257" s="349">
        <v>99.65</v>
      </c>
      <c r="D257" s="350">
        <v>99.716666666666654</v>
      </c>
      <c r="E257" s="350">
        <v>97.933333333333309</v>
      </c>
      <c r="F257" s="350">
        <v>96.216666666666654</v>
      </c>
      <c r="G257" s="350">
        <v>94.433333333333309</v>
      </c>
      <c r="H257" s="350">
        <v>101.43333333333331</v>
      </c>
      <c r="I257" s="350">
        <v>103.21666666666664</v>
      </c>
      <c r="J257" s="350">
        <v>104.93333333333331</v>
      </c>
      <c r="K257" s="349">
        <v>101.5</v>
      </c>
      <c r="L257" s="349">
        <v>98</v>
      </c>
      <c r="M257" s="349">
        <v>5.4865199999999996</v>
      </c>
      <c r="N257" s="1"/>
      <c r="O257" s="1"/>
    </row>
    <row r="258" spans="1:15" ht="12.75" customHeight="1">
      <c r="A258" s="30">
        <v>248</v>
      </c>
      <c r="B258" s="378" t="s">
        <v>415</v>
      </c>
      <c r="C258" s="349">
        <v>1609.85</v>
      </c>
      <c r="D258" s="350">
        <v>1615.1666666666667</v>
      </c>
      <c r="E258" s="350">
        <v>1598.6833333333334</v>
      </c>
      <c r="F258" s="350">
        <v>1587.5166666666667</v>
      </c>
      <c r="G258" s="350">
        <v>1571.0333333333333</v>
      </c>
      <c r="H258" s="350">
        <v>1626.3333333333335</v>
      </c>
      <c r="I258" s="350">
        <v>1642.8166666666666</v>
      </c>
      <c r="J258" s="350">
        <v>1653.9833333333336</v>
      </c>
      <c r="K258" s="349">
        <v>1631.65</v>
      </c>
      <c r="L258" s="349">
        <v>1604</v>
      </c>
      <c r="M258" s="349">
        <v>0.76049</v>
      </c>
      <c r="N258" s="1"/>
      <c r="O258" s="1"/>
    </row>
    <row r="259" spans="1:15" ht="12.75" customHeight="1">
      <c r="A259" s="30">
        <v>249</v>
      </c>
      <c r="B259" s="378" t="s">
        <v>425</v>
      </c>
      <c r="C259" s="349">
        <v>1743.25</v>
      </c>
      <c r="D259" s="350">
        <v>1752.7666666666667</v>
      </c>
      <c r="E259" s="350">
        <v>1725.9833333333333</v>
      </c>
      <c r="F259" s="350">
        <v>1708.7166666666667</v>
      </c>
      <c r="G259" s="350">
        <v>1681.9333333333334</v>
      </c>
      <c r="H259" s="350">
        <v>1770.0333333333333</v>
      </c>
      <c r="I259" s="350">
        <v>1796.8166666666666</v>
      </c>
      <c r="J259" s="350">
        <v>1814.0833333333333</v>
      </c>
      <c r="K259" s="349">
        <v>1779.55</v>
      </c>
      <c r="L259" s="349">
        <v>1735.5</v>
      </c>
      <c r="M259" s="349">
        <v>6.8430000000000005E-2</v>
      </c>
      <c r="N259" s="1"/>
      <c r="O259" s="1"/>
    </row>
    <row r="260" spans="1:15" ht="12.75" customHeight="1">
      <c r="A260" s="30">
        <v>250</v>
      </c>
      <c r="B260" s="378" t="s">
        <v>422</v>
      </c>
      <c r="C260" s="349">
        <v>88.35</v>
      </c>
      <c r="D260" s="350">
        <v>87.95</v>
      </c>
      <c r="E260" s="350">
        <v>87.050000000000011</v>
      </c>
      <c r="F260" s="350">
        <v>85.750000000000014</v>
      </c>
      <c r="G260" s="350">
        <v>84.850000000000023</v>
      </c>
      <c r="H260" s="350">
        <v>89.25</v>
      </c>
      <c r="I260" s="350">
        <v>90.15</v>
      </c>
      <c r="J260" s="350">
        <v>91.449999999999989</v>
      </c>
      <c r="K260" s="349">
        <v>88.85</v>
      </c>
      <c r="L260" s="349">
        <v>86.65</v>
      </c>
      <c r="M260" s="349">
        <v>9.8449100000000005</v>
      </c>
      <c r="N260" s="1"/>
      <c r="O260" s="1"/>
    </row>
    <row r="261" spans="1:15" ht="12.75" customHeight="1">
      <c r="A261" s="30">
        <v>251</v>
      </c>
      <c r="B261" s="378" t="s">
        <v>139</v>
      </c>
      <c r="C261" s="349">
        <v>403</v>
      </c>
      <c r="D261" s="350">
        <v>405.2</v>
      </c>
      <c r="E261" s="350">
        <v>398.45</v>
      </c>
      <c r="F261" s="350">
        <v>393.9</v>
      </c>
      <c r="G261" s="350">
        <v>387.15</v>
      </c>
      <c r="H261" s="350">
        <v>409.75</v>
      </c>
      <c r="I261" s="350">
        <v>416.5</v>
      </c>
      <c r="J261" s="350">
        <v>421.05</v>
      </c>
      <c r="K261" s="349">
        <v>411.95</v>
      </c>
      <c r="L261" s="349">
        <v>400.65</v>
      </c>
      <c r="M261" s="349">
        <v>43.443449999999999</v>
      </c>
      <c r="N261" s="1"/>
      <c r="O261" s="1"/>
    </row>
    <row r="262" spans="1:15" ht="12.75" customHeight="1">
      <c r="A262" s="30">
        <v>252</v>
      </c>
      <c r="B262" s="378" t="s">
        <v>416</v>
      </c>
      <c r="C262" s="349">
        <v>2913.15</v>
      </c>
      <c r="D262" s="350">
        <v>2927.5833333333335</v>
      </c>
      <c r="E262" s="350">
        <v>2890.8166666666671</v>
      </c>
      <c r="F262" s="350">
        <v>2868.4833333333336</v>
      </c>
      <c r="G262" s="350">
        <v>2831.7166666666672</v>
      </c>
      <c r="H262" s="350">
        <v>2949.916666666667</v>
      </c>
      <c r="I262" s="350">
        <v>2986.6833333333334</v>
      </c>
      <c r="J262" s="350">
        <v>3009.0166666666669</v>
      </c>
      <c r="K262" s="349">
        <v>2964.35</v>
      </c>
      <c r="L262" s="349">
        <v>2905.25</v>
      </c>
      <c r="M262" s="349">
        <v>0.81286999999999998</v>
      </c>
      <c r="N262" s="1"/>
      <c r="O262" s="1"/>
    </row>
    <row r="263" spans="1:15" ht="12.75" customHeight="1">
      <c r="A263" s="30">
        <v>253</v>
      </c>
      <c r="B263" s="378" t="s">
        <v>417</v>
      </c>
      <c r="C263" s="349">
        <v>445.75</v>
      </c>
      <c r="D263" s="350">
        <v>443.75</v>
      </c>
      <c r="E263" s="350">
        <v>437.5</v>
      </c>
      <c r="F263" s="350">
        <v>429.25</v>
      </c>
      <c r="G263" s="350">
        <v>423</v>
      </c>
      <c r="H263" s="350">
        <v>452</v>
      </c>
      <c r="I263" s="350">
        <v>458.25</v>
      </c>
      <c r="J263" s="350">
        <v>466.5</v>
      </c>
      <c r="K263" s="349">
        <v>450</v>
      </c>
      <c r="L263" s="349">
        <v>435.5</v>
      </c>
      <c r="M263" s="349">
        <v>1.3422099999999999</v>
      </c>
      <c r="N263" s="1"/>
      <c r="O263" s="1"/>
    </row>
    <row r="264" spans="1:15" ht="12.75" customHeight="1">
      <c r="A264" s="30">
        <v>254</v>
      </c>
      <c r="B264" s="378" t="s">
        <v>418</v>
      </c>
      <c r="C264" s="349">
        <v>222.45</v>
      </c>
      <c r="D264" s="350">
        <v>223.35</v>
      </c>
      <c r="E264" s="350">
        <v>219.2</v>
      </c>
      <c r="F264" s="350">
        <v>215.95</v>
      </c>
      <c r="G264" s="350">
        <v>211.79999999999998</v>
      </c>
      <c r="H264" s="350">
        <v>226.6</v>
      </c>
      <c r="I264" s="350">
        <v>230.75000000000003</v>
      </c>
      <c r="J264" s="350">
        <v>234</v>
      </c>
      <c r="K264" s="349">
        <v>227.5</v>
      </c>
      <c r="L264" s="349">
        <v>220.1</v>
      </c>
      <c r="M264" s="349">
        <v>4.5024600000000001</v>
      </c>
      <c r="N264" s="1"/>
      <c r="O264" s="1"/>
    </row>
    <row r="265" spans="1:15" ht="12.75" customHeight="1">
      <c r="A265" s="30">
        <v>255</v>
      </c>
      <c r="B265" s="378" t="s">
        <v>419</v>
      </c>
      <c r="C265" s="349">
        <v>113.6</v>
      </c>
      <c r="D265" s="350">
        <v>113.16666666666667</v>
      </c>
      <c r="E265" s="350">
        <v>111.93333333333334</v>
      </c>
      <c r="F265" s="350">
        <v>110.26666666666667</v>
      </c>
      <c r="G265" s="350">
        <v>109.03333333333333</v>
      </c>
      <c r="H265" s="350">
        <v>114.83333333333334</v>
      </c>
      <c r="I265" s="350">
        <v>116.06666666666666</v>
      </c>
      <c r="J265" s="350">
        <v>117.73333333333335</v>
      </c>
      <c r="K265" s="349">
        <v>114.4</v>
      </c>
      <c r="L265" s="349">
        <v>111.5</v>
      </c>
      <c r="M265" s="349">
        <v>2.9387300000000001</v>
      </c>
      <c r="N265" s="1"/>
      <c r="O265" s="1"/>
    </row>
    <row r="266" spans="1:15" ht="12.75" customHeight="1">
      <c r="A266" s="30">
        <v>256</v>
      </c>
      <c r="B266" s="378" t="s">
        <v>420</v>
      </c>
      <c r="C266" s="349">
        <v>64.900000000000006</v>
      </c>
      <c r="D266" s="350">
        <v>64.766666666666666</v>
      </c>
      <c r="E266" s="350">
        <v>63.633333333333326</v>
      </c>
      <c r="F266" s="350">
        <v>62.36666666666666</v>
      </c>
      <c r="G266" s="350">
        <v>61.23333333333332</v>
      </c>
      <c r="H266" s="350">
        <v>66.033333333333331</v>
      </c>
      <c r="I266" s="350">
        <v>67.166666666666686</v>
      </c>
      <c r="J266" s="350">
        <v>68.433333333333337</v>
      </c>
      <c r="K266" s="349">
        <v>65.900000000000006</v>
      </c>
      <c r="L266" s="349">
        <v>63.5</v>
      </c>
      <c r="M266" s="349">
        <v>8.5018399999999996</v>
      </c>
      <c r="N266" s="1"/>
      <c r="O266" s="1"/>
    </row>
    <row r="267" spans="1:15" ht="12.75" customHeight="1">
      <c r="A267" s="30">
        <v>257</v>
      </c>
      <c r="B267" s="378" t="s">
        <v>424</v>
      </c>
      <c r="C267" s="349">
        <v>191.75</v>
      </c>
      <c r="D267" s="350">
        <v>193.31666666666669</v>
      </c>
      <c r="E267" s="350">
        <v>189.43333333333339</v>
      </c>
      <c r="F267" s="350">
        <v>187.1166666666667</v>
      </c>
      <c r="G267" s="350">
        <v>183.23333333333341</v>
      </c>
      <c r="H267" s="350">
        <v>195.63333333333338</v>
      </c>
      <c r="I267" s="350">
        <v>199.51666666666665</v>
      </c>
      <c r="J267" s="350">
        <v>201.83333333333337</v>
      </c>
      <c r="K267" s="349">
        <v>197.2</v>
      </c>
      <c r="L267" s="349">
        <v>191</v>
      </c>
      <c r="M267" s="349">
        <v>5.1854399999999998</v>
      </c>
      <c r="N267" s="1"/>
      <c r="O267" s="1"/>
    </row>
    <row r="268" spans="1:15" ht="12.75" customHeight="1">
      <c r="A268" s="30">
        <v>258</v>
      </c>
      <c r="B268" s="378" t="s">
        <v>423</v>
      </c>
      <c r="C268" s="349">
        <v>341.2</v>
      </c>
      <c r="D268" s="350">
        <v>338.88333333333333</v>
      </c>
      <c r="E268" s="350">
        <v>333.31666666666666</v>
      </c>
      <c r="F268" s="350">
        <v>325.43333333333334</v>
      </c>
      <c r="G268" s="350">
        <v>319.86666666666667</v>
      </c>
      <c r="H268" s="350">
        <v>346.76666666666665</v>
      </c>
      <c r="I268" s="350">
        <v>352.33333333333326</v>
      </c>
      <c r="J268" s="350">
        <v>360.21666666666664</v>
      </c>
      <c r="K268" s="349">
        <v>344.45</v>
      </c>
      <c r="L268" s="349">
        <v>331</v>
      </c>
      <c r="M268" s="349">
        <v>2.3226200000000001</v>
      </c>
      <c r="N268" s="1"/>
      <c r="O268" s="1"/>
    </row>
    <row r="269" spans="1:15" ht="12.75" customHeight="1">
      <c r="A269" s="30">
        <v>259</v>
      </c>
      <c r="B269" s="378" t="s">
        <v>267</v>
      </c>
      <c r="C269" s="349">
        <v>337.1</v>
      </c>
      <c r="D269" s="350">
        <v>334.86666666666667</v>
      </c>
      <c r="E269" s="350">
        <v>329.23333333333335</v>
      </c>
      <c r="F269" s="350">
        <v>321.36666666666667</v>
      </c>
      <c r="G269" s="350">
        <v>315.73333333333335</v>
      </c>
      <c r="H269" s="350">
        <v>342.73333333333335</v>
      </c>
      <c r="I269" s="350">
        <v>348.36666666666667</v>
      </c>
      <c r="J269" s="350">
        <v>356.23333333333335</v>
      </c>
      <c r="K269" s="349">
        <v>340.5</v>
      </c>
      <c r="L269" s="349">
        <v>327</v>
      </c>
      <c r="M269" s="349">
        <v>7.4611700000000001</v>
      </c>
      <c r="N269" s="1"/>
      <c r="O269" s="1"/>
    </row>
    <row r="270" spans="1:15" ht="12.75" customHeight="1">
      <c r="A270" s="30">
        <v>260</v>
      </c>
      <c r="B270" s="378" t="s">
        <v>140</v>
      </c>
      <c r="C270" s="349">
        <v>614.70000000000005</v>
      </c>
      <c r="D270" s="350">
        <v>618.5</v>
      </c>
      <c r="E270" s="350">
        <v>609.04999999999995</v>
      </c>
      <c r="F270" s="350">
        <v>603.4</v>
      </c>
      <c r="G270" s="350">
        <v>593.94999999999993</v>
      </c>
      <c r="H270" s="350">
        <v>624.15</v>
      </c>
      <c r="I270" s="350">
        <v>633.6</v>
      </c>
      <c r="J270" s="350">
        <v>639.25</v>
      </c>
      <c r="K270" s="349">
        <v>627.95000000000005</v>
      </c>
      <c r="L270" s="349">
        <v>612.85</v>
      </c>
      <c r="M270" s="349">
        <v>23.399270000000001</v>
      </c>
      <c r="N270" s="1"/>
      <c r="O270" s="1"/>
    </row>
    <row r="271" spans="1:15" ht="12.75" customHeight="1">
      <c r="A271" s="30">
        <v>261</v>
      </c>
      <c r="B271" s="378" t="s">
        <v>141</v>
      </c>
      <c r="C271" s="349">
        <v>3029.2</v>
      </c>
      <c r="D271" s="350">
        <v>3038.9166666666665</v>
      </c>
      <c r="E271" s="350">
        <v>3000.2833333333328</v>
      </c>
      <c r="F271" s="350">
        <v>2971.3666666666663</v>
      </c>
      <c r="G271" s="350">
        <v>2932.7333333333327</v>
      </c>
      <c r="H271" s="350">
        <v>3067.833333333333</v>
      </c>
      <c r="I271" s="350">
        <v>3106.4666666666672</v>
      </c>
      <c r="J271" s="350">
        <v>3135.3833333333332</v>
      </c>
      <c r="K271" s="349">
        <v>3077.55</v>
      </c>
      <c r="L271" s="349">
        <v>3010</v>
      </c>
      <c r="M271" s="349">
        <v>7.0513899999999996</v>
      </c>
      <c r="N271" s="1"/>
      <c r="O271" s="1"/>
    </row>
    <row r="272" spans="1:15" ht="12.75" customHeight="1">
      <c r="A272" s="30">
        <v>262</v>
      </c>
      <c r="B272" s="378" t="s">
        <v>840</v>
      </c>
      <c r="C272" s="349">
        <v>504.6</v>
      </c>
      <c r="D272" s="350">
        <v>500.25</v>
      </c>
      <c r="E272" s="350">
        <v>489.35</v>
      </c>
      <c r="F272" s="350">
        <v>474.1</v>
      </c>
      <c r="G272" s="350">
        <v>463.20000000000005</v>
      </c>
      <c r="H272" s="350">
        <v>515.5</v>
      </c>
      <c r="I272" s="350">
        <v>526.4</v>
      </c>
      <c r="J272" s="350">
        <v>541.65</v>
      </c>
      <c r="K272" s="349">
        <v>511.15</v>
      </c>
      <c r="L272" s="349">
        <v>485</v>
      </c>
      <c r="M272" s="349">
        <v>6.39954</v>
      </c>
      <c r="N272" s="1"/>
      <c r="O272" s="1"/>
    </row>
    <row r="273" spans="1:15" ht="12.75" customHeight="1">
      <c r="A273" s="30">
        <v>263</v>
      </c>
      <c r="B273" s="378" t="s">
        <v>841</v>
      </c>
      <c r="C273" s="349">
        <v>419.15</v>
      </c>
      <c r="D273" s="350">
        <v>422.5333333333333</v>
      </c>
      <c r="E273" s="350">
        <v>412.11666666666662</v>
      </c>
      <c r="F273" s="350">
        <v>405.08333333333331</v>
      </c>
      <c r="G273" s="350">
        <v>394.66666666666663</v>
      </c>
      <c r="H273" s="350">
        <v>429.56666666666661</v>
      </c>
      <c r="I273" s="350">
        <v>439.98333333333335</v>
      </c>
      <c r="J273" s="350">
        <v>447.01666666666659</v>
      </c>
      <c r="K273" s="349">
        <v>432.95</v>
      </c>
      <c r="L273" s="349">
        <v>415.5</v>
      </c>
      <c r="M273" s="349">
        <v>0.94416</v>
      </c>
      <c r="N273" s="1"/>
      <c r="O273" s="1"/>
    </row>
    <row r="274" spans="1:15" ht="12.75" customHeight="1">
      <c r="A274" s="30">
        <v>264</v>
      </c>
      <c r="B274" s="378" t="s">
        <v>426</v>
      </c>
      <c r="C274" s="349">
        <v>769.45</v>
      </c>
      <c r="D274" s="350">
        <v>775.06666666666661</v>
      </c>
      <c r="E274" s="350">
        <v>760.13333333333321</v>
      </c>
      <c r="F274" s="350">
        <v>750.81666666666661</v>
      </c>
      <c r="G274" s="350">
        <v>735.88333333333321</v>
      </c>
      <c r="H274" s="350">
        <v>784.38333333333321</v>
      </c>
      <c r="I274" s="350">
        <v>799.31666666666661</v>
      </c>
      <c r="J274" s="350">
        <v>808.63333333333321</v>
      </c>
      <c r="K274" s="349">
        <v>790</v>
      </c>
      <c r="L274" s="349">
        <v>765.75</v>
      </c>
      <c r="M274" s="349">
        <v>5.1918199999999999</v>
      </c>
      <c r="N274" s="1"/>
      <c r="O274" s="1"/>
    </row>
    <row r="275" spans="1:15" ht="12.75" customHeight="1">
      <c r="A275" s="30">
        <v>265</v>
      </c>
      <c r="B275" s="378" t="s">
        <v>427</v>
      </c>
      <c r="C275" s="349">
        <v>136</v>
      </c>
      <c r="D275" s="350">
        <v>135.13333333333333</v>
      </c>
      <c r="E275" s="350">
        <v>133.86666666666665</v>
      </c>
      <c r="F275" s="350">
        <v>131.73333333333332</v>
      </c>
      <c r="G275" s="350">
        <v>130.46666666666664</v>
      </c>
      <c r="H275" s="350">
        <v>137.26666666666665</v>
      </c>
      <c r="I275" s="350">
        <v>138.5333333333333</v>
      </c>
      <c r="J275" s="350">
        <v>140.66666666666666</v>
      </c>
      <c r="K275" s="349">
        <v>136.4</v>
      </c>
      <c r="L275" s="349">
        <v>133</v>
      </c>
      <c r="M275" s="349">
        <v>1.4059299999999999</v>
      </c>
      <c r="N275" s="1"/>
      <c r="O275" s="1"/>
    </row>
    <row r="276" spans="1:15" ht="12.75" customHeight="1">
      <c r="A276" s="30">
        <v>266</v>
      </c>
      <c r="B276" s="378" t="s">
        <v>434</v>
      </c>
      <c r="C276" s="349">
        <v>1189.55</v>
      </c>
      <c r="D276" s="350">
        <v>1200.95</v>
      </c>
      <c r="E276" s="350">
        <v>1164.1500000000001</v>
      </c>
      <c r="F276" s="350">
        <v>1138.75</v>
      </c>
      <c r="G276" s="350">
        <v>1101.95</v>
      </c>
      <c r="H276" s="350">
        <v>1226.3500000000001</v>
      </c>
      <c r="I276" s="350">
        <v>1263.1499999999999</v>
      </c>
      <c r="J276" s="350">
        <v>1288.5500000000002</v>
      </c>
      <c r="K276" s="349">
        <v>1237.75</v>
      </c>
      <c r="L276" s="349">
        <v>1175.55</v>
      </c>
      <c r="M276" s="349">
        <v>2.13991</v>
      </c>
      <c r="N276" s="1"/>
      <c r="O276" s="1"/>
    </row>
    <row r="277" spans="1:15" ht="12.75" customHeight="1">
      <c r="A277" s="30">
        <v>267</v>
      </c>
      <c r="B277" s="378" t="s">
        <v>435</v>
      </c>
      <c r="C277" s="349">
        <v>401</v>
      </c>
      <c r="D277" s="350">
        <v>401.13333333333338</v>
      </c>
      <c r="E277" s="350">
        <v>397.41666666666674</v>
      </c>
      <c r="F277" s="350">
        <v>393.83333333333337</v>
      </c>
      <c r="G277" s="350">
        <v>390.11666666666673</v>
      </c>
      <c r="H277" s="350">
        <v>404.71666666666675</v>
      </c>
      <c r="I277" s="350">
        <v>408.43333333333334</v>
      </c>
      <c r="J277" s="350">
        <v>412.01666666666677</v>
      </c>
      <c r="K277" s="349">
        <v>404.85</v>
      </c>
      <c r="L277" s="349">
        <v>397.55</v>
      </c>
      <c r="M277" s="349">
        <v>2.91201</v>
      </c>
      <c r="N277" s="1"/>
      <c r="O277" s="1"/>
    </row>
    <row r="278" spans="1:15" ht="12.75" customHeight="1">
      <c r="A278" s="30">
        <v>268</v>
      </c>
      <c r="B278" s="378" t="s">
        <v>842</v>
      </c>
      <c r="C278" s="349">
        <v>59.25</v>
      </c>
      <c r="D278" s="350">
        <v>59.766666666666673</v>
      </c>
      <c r="E278" s="350">
        <v>58.583333333333343</v>
      </c>
      <c r="F278" s="350">
        <v>57.916666666666671</v>
      </c>
      <c r="G278" s="350">
        <v>56.733333333333341</v>
      </c>
      <c r="H278" s="350">
        <v>60.433333333333344</v>
      </c>
      <c r="I278" s="350">
        <v>61.616666666666667</v>
      </c>
      <c r="J278" s="350">
        <v>62.283333333333346</v>
      </c>
      <c r="K278" s="349">
        <v>60.95</v>
      </c>
      <c r="L278" s="349">
        <v>59.1</v>
      </c>
      <c r="M278" s="349">
        <v>11.384040000000001</v>
      </c>
      <c r="N278" s="1"/>
      <c r="O278" s="1"/>
    </row>
    <row r="279" spans="1:15" ht="12.75" customHeight="1">
      <c r="A279" s="30">
        <v>269</v>
      </c>
      <c r="B279" s="378" t="s">
        <v>436</v>
      </c>
      <c r="C279" s="349">
        <v>464.1</v>
      </c>
      <c r="D279" s="350">
        <v>471.66666666666669</v>
      </c>
      <c r="E279" s="350">
        <v>453.78333333333336</v>
      </c>
      <c r="F279" s="350">
        <v>443.4666666666667</v>
      </c>
      <c r="G279" s="350">
        <v>425.58333333333337</v>
      </c>
      <c r="H279" s="350">
        <v>481.98333333333335</v>
      </c>
      <c r="I279" s="350">
        <v>499.86666666666667</v>
      </c>
      <c r="J279" s="350">
        <v>510.18333333333334</v>
      </c>
      <c r="K279" s="349">
        <v>489.55</v>
      </c>
      <c r="L279" s="349">
        <v>461.35</v>
      </c>
      <c r="M279" s="349">
        <v>3.9365000000000001</v>
      </c>
      <c r="N279" s="1"/>
      <c r="O279" s="1"/>
    </row>
    <row r="280" spans="1:15" ht="12.75" customHeight="1">
      <c r="A280" s="30">
        <v>270</v>
      </c>
      <c r="B280" s="378" t="s">
        <v>437</v>
      </c>
      <c r="C280" s="349">
        <v>49.05</v>
      </c>
      <c r="D280" s="350">
        <v>48.85</v>
      </c>
      <c r="E280" s="350">
        <v>48.2</v>
      </c>
      <c r="F280" s="350">
        <v>47.35</v>
      </c>
      <c r="G280" s="350">
        <v>46.7</v>
      </c>
      <c r="H280" s="350">
        <v>49.7</v>
      </c>
      <c r="I280" s="350">
        <v>50.349999999999994</v>
      </c>
      <c r="J280" s="350">
        <v>51.2</v>
      </c>
      <c r="K280" s="349">
        <v>49.5</v>
      </c>
      <c r="L280" s="349">
        <v>48</v>
      </c>
      <c r="M280" s="349">
        <v>11.411390000000001</v>
      </c>
      <c r="N280" s="1"/>
      <c r="O280" s="1"/>
    </row>
    <row r="281" spans="1:15" ht="12.75" customHeight="1">
      <c r="A281" s="30">
        <v>271</v>
      </c>
      <c r="B281" s="378" t="s">
        <v>439</v>
      </c>
      <c r="C281" s="349">
        <v>451.3</v>
      </c>
      <c r="D281" s="350">
        <v>452.73333333333335</v>
      </c>
      <c r="E281" s="350">
        <v>448.56666666666672</v>
      </c>
      <c r="F281" s="350">
        <v>445.83333333333337</v>
      </c>
      <c r="G281" s="350">
        <v>441.66666666666674</v>
      </c>
      <c r="H281" s="350">
        <v>455.4666666666667</v>
      </c>
      <c r="I281" s="350">
        <v>459.63333333333333</v>
      </c>
      <c r="J281" s="350">
        <v>462.36666666666667</v>
      </c>
      <c r="K281" s="349">
        <v>456.9</v>
      </c>
      <c r="L281" s="349">
        <v>450</v>
      </c>
      <c r="M281" s="349">
        <v>0.99145000000000005</v>
      </c>
      <c r="N281" s="1"/>
      <c r="O281" s="1"/>
    </row>
    <row r="282" spans="1:15" ht="12.75" customHeight="1">
      <c r="A282" s="30">
        <v>272</v>
      </c>
      <c r="B282" s="378" t="s">
        <v>429</v>
      </c>
      <c r="C282" s="349">
        <v>1034.5999999999999</v>
      </c>
      <c r="D282" s="350">
        <v>1031.3999999999999</v>
      </c>
      <c r="E282" s="350">
        <v>1018.9999999999998</v>
      </c>
      <c r="F282" s="350">
        <v>1003.3999999999999</v>
      </c>
      <c r="G282" s="350">
        <v>990.99999999999977</v>
      </c>
      <c r="H282" s="350">
        <v>1046.9999999999998</v>
      </c>
      <c r="I282" s="350">
        <v>1059.3999999999999</v>
      </c>
      <c r="J282" s="350">
        <v>1074.9999999999998</v>
      </c>
      <c r="K282" s="349">
        <v>1043.8</v>
      </c>
      <c r="L282" s="349">
        <v>1015.8</v>
      </c>
      <c r="M282" s="349">
        <v>1.70573</v>
      </c>
      <c r="N282" s="1"/>
      <c r="O282" s="1"/>
    </row>
    <row r="283" spans="1:15" ht="12.75" customHeight="1">
      <c r="A283" s="30">
        <v>273</v>
      </c>
      <c r="B283" s="378" t="s">
        <v>430</v>
      </c>
      <c r="C283" s="349">
        <v>305.7</v>
      </c>
      <c r="D283" s="350">
        <v>307.45</v>
      </c>
      <c r="E283" s="350">
        <v>301.25</v>
      </c>
      <c r="F283" s="350">
        <v>296.8</v>
      </c>
      <c r="G283" s="350">
        <v>290.60000000000002</v>
      </c>
      <c r="H283" s="350">
        <v>311.89999999999998</v>
      </c>
      <c r="I283" s="350">
        <v>318.09999999999991</v>
      </c>
      <c r="J283" s="350">
        <v>322.54999999999995</v>
      </c>
      <c r="K283" s="349">
        <v>313.64999999999998</v>
      </c>
      <c r="L283" s="349">
        <v>303</v>
      </c>
      <c r="M283" s="349">
        <v>4.4631400000000001</v>
      </c>
      <c r="N283" s="1"/>
      <c r="O283" s="1"/>
    </row>
    <row r="284" spans="1:15" ht="12.75" customHeight="1">
      <c r="A284" s="30">
        <v>274</v>
      </c>
      <c r="B284" s="378" t="s">
        <v>142</v>
      </c>
      <c r="C284" s="349">
        <v>1886.1</v>
      </c>
      <c r="D284" s="350">
        <v>1883.95</v>
      </c>
      <c r="E284" s="350">
        <v>1855.0500000000002</v>
      </c>
      <c r="F284" s="350">
        <v>1824.0000000000002</v>
      </c>
      <c r="G284" s="350">
        <v>1795.1000000000004</v>
      </c>
      <c r="H284" s="350">
        <v>1915</v>
      </c>
      <c r="I284" s="350">
        <v>1943.9</v>
      </c>
      <c r="J284" s="350">
        <v>1974.9499999999998</v>
      </c>
      <c r="K284" s="349">
        <v>1912.85</v>
      </c>
      <c r="L284" s="349">
        <v>1852.9</v>
      </c>
      <c r="M284" s="349">
        <v>69.159210000000002</v>
      </c>
      <c r="N284" s="1"/>
      <c r="O284" s="1"/>
    </row>
    <row r="285" spans="1:15" ht="12.75" customHeight="1">
      <c r="A285" s="30">
        <v>275</v>
      </c>
      <c r="B285" s="378" t="s">
        <v>431</v>
      </c>
      <c r="C285" s="349">
        <v>571.35</v>
      </c>
      <c r="D285" s="350">
        <v>578.11666666666667</v>
      </c>
      <c r="E285" s="350">
        <v>558.23333333333335</v>
      </c>
      <c r="F285" s="350">
        <v>545.11666666666667</v>
      </c>
      <c r="G285" s="350">
        <v>525.23333333333335</v>
      </c>
      <c r="H285" s="350">
        <v>591.23333333333335</v>
      </c>
      <c r="I285" s="350">
        <v>611.11666666666679</v>
      </c>
      <c r="J285" s="350">
        <v>624.23333333333335</v>
      </c>
      <c r="K285" s="349">
        <v>598</v>
      </c>
      <c r="L285" s="349">
        <v>565</v>
      </c>
      <c r="M285" s="349">
        <v>16.99117</v>
      </c>
      <c r="N285" s="1"/>
      <c r="O285" s="1"/>
    </row>
    <row r="286" spans="1:15" ht="12.75" customHeight="1">
      <c r="A286" s="30">
        <v>276</v>
      </c>
      <c r="B286" s="378" t="s">
        <v>428</v>
      </c>
      <c r="C286" s="349">
        <v>654.29999999999995</v>
      </c>
      <c r="D286" s="350">
        <v>660.38333333333333</v>
      </c>
      <c r="E286" s="350">
        <v>642.76666666666665</v>
      </c>
      <c r="F286" s="350">
        <v>631.23333333333335</v>
      </c>
      <c r="G286" s="350">
        <v>613.61666666666667</v>
      </c>
      <c r="H286" s="350">
        <v>671.91666666666663</v>
      </c>
      <c r="I286" s="350">
        <v>689.53333333333319</v>
      </c>
      <c r="J286" s="350">
        <v>701.06666666666661</v>
      </c>
      <c r="K286" s="349">
        <v>678</v>
      </c>
      <c r="L286" s="349">
        <v>648.85</v>
      </c>
      <c r="M286" s="349">
        <v>7.1720600000000001</v>
      </c>
      <c r="N286" s="1"/>
      <c r="O286" s="1"/>
    </row>
    <row r="287" spans="1:15" ht="12.75" customHeight="1">
      <c r="A287" s="30">
        <v>277</v>
      </c>
      <c r="B287" s="378" t="s">
        <v>432</v>
      </c>
      <c r="C287" s="349">
        <v>197.5</v>
      </c>
      <c r="D287" s="350">
        <v>197.76666666666665</v>
      </c>
      <c r="E287" s="350">
        <v>194.43333333333331</v>
      </c>
      <c r="F287" s="350">
        <v>191.36666666666665</v>
      </c>
      <c r="G287" s="350">
        <v>188.0333333333333</v>
      </c>
      <c r="H287" s="350">
        <v>200.83333333333331</v>
      </c>
      <c r="I287" s="350">
        <v>204.16666666666669</v>
      </c>
      <c r="J287" s="350">
        <v>207.23333333333332</v>
      </c>
      <c r="K287" s="349">
        <v>201.1</v>
      </c>
      <c r="L287" s="349">
        <v>194.7</v>
      </c>
      <c r="M287" s="349">
        <v>7.5703199999999997</v>
      </c>
      <c r="N287" s="1"/>
      <c r="O287" s="1"/>
    </row>
    <row r="288" spans="1:15" ht="12.75" customHeight="1">
      <c r="A288" s="30">
        <v>278</v>
      </c>
      <c r="B288" s="378" t="s">
        <v>433</v>
      </c>
      <c r="C288" s="349">
        <v>1030.7</v>
      </c>
      <c r="D288" s="350">
        <v>1048.4166666666667</v>
      </c>
      <c r="E288" s="350">
        <v>1007.8333333333335</v>
      </c>
      <c r="F288" s="350">
        <v>984.9666666666667</v>
      </c>
      <c r="G288" s="350">
        <v>944.38333333333344</v>
      </c>
      <c r="H288" s="350">
        <v>1071.2833333333335</v>
      </c>
      <c r="I288" s="350">
        <v>1111.866666666667</v>
      </c>
      <c r="J288" s="350">
        <v>1134.7333333333336</v>
      </c>
      <c r="K288" s="349">
        <v>1089</v>
      </c>
      <c r="L288" s="349">
        <v>1025.55</v>
      </c>
      <c r="M288" s="349">
        <v>0.12611</v>
      </c>
      <c r="N288" s="1"/>
      <c r="O288" s="1"/>
    </row>
    <row r="289" spans="1:15" ht="12.75" customHeight="1">
      <c r="A289" s="30">
        <v>279</v>
      </c>
      <c r="B289" s="378" t="s">
        <v>438</v>
      </c>
      <c r="C289" s="349">
        <v>506.45</v>
      </c>
      <c r="D289" s="350">
        <v>509.5333333333333</v>
      </c>
      <c r="E289" s="350">
        <v>501.91666666666663</v>
      </c>
      <c r="F289" s="350">
        <v>497.38333333333333</v>
      </c>
      <c r="G289" s="350">
        <v>489.76666666666665</v>
      </c>
      <c r="H289" s="350">
        <v>514.06666666666661</v>
      </c>
      <c r="I289" s="350">
        <v>521.68333333333339</v>
      </c>
      <c r="J289" s="350">
        <v>526.21666666666658</v>
      </c>
      <c r="K289" s="349">
        <v>517.15</v>
      </c>
      <c r="L289" s="349">
        <v>505</v>
      </c>
      <c r="M289" s="349">
        <v>0.49197999999999997</v>
      </c>
      <c r="N289" s="1"/>
      <c r="O289" s="1"/>
    </row>
    <row r="290" spans="1:15" ht="12.75" customHeight="1">
      <c r="A290" s="30">
        <v>280</v>
      </c>
      <c r="B290" s="378" t="s">
        <v>143</v>
      </c>
      <c r="C290" s="349">
        <v>69.75</v>
      </c>
      <c r="D290" s="350">
        <v>70.133333333333326</v>
      </c>
      <c r="E290" s="350">
        <v>69.066666666666649</v>
      </c>
      <c r="F290" s="350">
        <v>68.383333333333326</v>
      </c>
      <c r="G290" s="350">
        <v>67.316666666666649</v>
      </c>
      <c r="H290" s="350">
        <v>70.816666666666649</v>
      </c>
      <c r="I290" s="350">
        <v>71.883333333333312</v>
      </c>
      <c r="J290" s="350">
        <v>72.566666666666649</v>
      </c>
      <c r="K290" s="349">
        <v>71.2</v>
      </c>
      <c r="L290" s="349">
        <v>69.45</v>
      </c>
      <c r="M290" s="349">
        <v>48.070959999999999</v>
      </c>
      <c r="N290" s="1"/>
      <c r="O290" s="1"/>
    </row>
    <row r="291" spans="1:15" ht="12.75" customHeight="1">
      <c r="A291" s="30">
        <v>281</v>
      </c>
      <c r="B291" s="378" t="s">
        <v>144</v>
      </c>
      <c r="C291" s="349">
        <v>2664.45</v>
      </c>
      <c r="D291" s="350">
        <v>2678.6666666666665</v>
      </c>
      <c r="E291" s="350">
        <v>2630.4333333333329</v>
      </c>
      <c r="F291" s="350">
        <v>2596.4166666666665</v>
      </c>
      <c r="G291" s="350">
        <v>2548.1833333333329</v>
      </c>
      <c r="H291" s="350">
        <v>2712.6833333333329</v>
      </c>
      <c r="I291" s="350">
        <v>2760.9166666666665</v>
      </c>
      <c r="J291" s="350">
        <v>2794.9333333333329</v>
      </c>
      <c r="K291" s="349">
        <v>2726.9</v>
      </c>
      <c r="L291" s="349">
        <v>2644.65</v>
      </c>
      <c r="M291" s="349">
        <v>2.04169</v>
      </c>
      <c r="N291" s="1"/>
      <c r="O291" s="1"/>
    </row>
    <row r="292" spans="1:15" ht="12.75" customHeight="1">
      <c r="A292" s="30">
        <v>282</v>
      </c>
      <c r="B292" s="378" t="s">
        <v>440</v>
      </c>
      <c r="C292" s="349">
        <v>346.1</v>
      </c>
      <c r="D292" s="350">
        <v>345.38333333333338</v>
      </c>
      <c r="E292" s="350">
        <v>339.76666666666677</v>
      </c>
      <c r="F292" s="350">
        <v>333.43333333333339</v>
      </c>
      <c r="G292" s="350">
        <v>327.81666666666678</v>
      </c>
      <c r="H292" s="350">
        <v>351.71666666666675</v>
      </c>
      <c r="I292" s="350">
        <v>357.33333333333343</v>
      </c>
      <c r="J292" s="350">
        <v>363.66666666666674</v>
      </c>
      <c r="K292" s="349">
        <v>351</v>
      </c>
      <c r="L292" s="349">
        <v>339.05</v>
      </c>
      <c r="M292" s="349">
        <v>0.82304999999999995</v>
      </c>
      <c r="N292" s="1"/>
      <c r="O292" s="1"/>
    </row>
    <row r="293" spans="1:15" ht="12.75" customHeight="1">
      <c r="A293" s="30">
        <v>283</v>
      </c>
      <c r="B293" s="378" t="s">
        <v>268</v>
      </c>
      <c r="C293" s="349">
        <v>532</v>
      </c>
      <c r="D293" s="350">
        <v>532.25</v>
      </c>
      <c r="E293" s="350">
        <v>527.79999999999995</v>
      </c>
      <c r="F293" s="350">
        <v>523.59999999999991</v>
      </c>
      <c r="G293" s="350">
        <v>519.14999999999986</v>
      </c>
      <c r="H293" s="350">
        <v>536.45000000000005</v>
      </c>
      <c r="I293" s="350">
        <v>540.90000000000009</v>
      </c>
      <c r="J293" s="350">
        <v>545.10000000000014</v>
      </c>
      <c r="K293" s="349">
        <v>536.70000000000005</v>
      </c>
      <c r="L293" s="349">
        <v>528.04999999999995</v>
      </c>
      <c r="M293" s="349">
        <v>14.903729999999999</v>
      </c>
      <c r="N293" s="1"/>
      <c r="O293" s="1"/>
    </row>
    <row r="294" spans="1:15" ht="12.75" customHeight="1">
      <c r="A294" s="30">
        <v>284</v>
      </c>
      <c r="B294" s="378" t="s">
        <v>441</v>
      </c>
      <c r="C294" s="349">
        <v>9888.5499999999993</v>
      </c>
      <c r="D294" s="350">
        <v>9957.5166666666664</v>
      </c>
      <c r="E294" s="350">
        <v>9781.0833333333321</v>
      </c>
      <c r="F294" s="350">
        <v>9673.616666666665</v>
      </c>
      <c r="G294" s="350">
        <v>9497.1833333333307</v>
      </c>
      <c r="H294" s="350">
        <v>10064.983333333334</v>
      </c>
      <c r="I294" s="350">
        <v>10241.416666666668</v>
      </c>
      <c r="J294" s="350">
        <v>10348.883333333335</v>
      </c>
      <c r="K294" s="349">
        <v>10133.950000000001</v>
      </c>
      <c r="L294" s="349">
        <v>9850.0499999999993</v>
      </c>
      <c r="M294" s="349">
        <v>5.8259999999999999E-2</v>
      </c>
      <c r="N294" s="1"/>
      <c r="O294" s="1"/>
    </row>
    <row r="295" spans="1:15" ht="12.75" customHeight="1">
      <c r="A295" s="30">
        <v>285</v>
      </c>
      <c r="B295" s="378" t="s">
        <v>442</v>
      </c>
      <c r="C295" s="349">
        <v>49.75</v>
      </c>
      <c r="D295" s="350">
        <v>50.35</v>
      </c>
      <c r="E295" s="350">
        <v>48.95</v>
      </c>
      <c r="F295" s="350">
        <v>48.15</v>
      </c>
      <c r="G295" s="350">
        <v>46.75</v>
      </c>
      <c r="H295" s="350">
        <v>51.150000000000006</v>
      </c>
      <c r="I295" s="350">
        <v>52.55</v>
      </c>
      <c r="J295" s="350">
        <v>53.350000000000009</v>
      </c>
      <c r="K295" s="349">
        <v>51.75</v>
      </c>
      <c r="L295" s="349">
        <v>49.55</v>
      </c>
      <c r="M295" s="349">
        <v>35.783650000000002</v>
      </c>
      <c r="N295" s="1"/>
      <c r="O295" s="1"/>
    </row>
    <row r="296" spans="1:15" ht="12.75" customHeight="1">
      <c r="A296" s="30">
        <v>286</v>
      </c>
      <c r="B296" s="378" t="s">
        <v>145</v>
      </c>
      <c r="C296" s="349">
        <v>363.05</v>
      </c>
      <c r="D296" s="350">
        <v>365.8</v>
      </c>
      <c r="E296" s="350">
        <v>359.25</v>
      </c>
      <c r="F296" s="350">
        <v>355.45</v>
      </c>
      <c r="G296" s="350">
        <v>348.9</v>
      </c>
      <c r="H296" s="350">
        <v>369.6</v>
      </c>
      <c r="I296" s="350">
        <v>376.15000000000009</v>
      </c>
      <c r="J296" s="350">
        <v>379.95000000000005</v>
      </c>
      <c r="K296" s="349">
        <v>372.35</v>
      </c>
      <c r="L296" s="349">
        <v>362</v>
      </c>
      <c r="M296" s="349">
        <v>25.16545</v>
      </c>
      <c r="N296" s="1"/>
      <c r="O296" s="1"/>
    </row>
    <row r="297" spans="1:15" ht="12.75" customHeight="1">
      <c r="A297" s="30">
        <v>287</v>
      </c>
      <c r="B297" s="378" t="s">
        <v>443</v>
      </c>
      <c r="C297" s="349">
        <v>2825.85</v>
      </c>
      <c r="D297" s="350">
        <v>2853.9500000000003</v>
      </c>
      <c r="E297" s="350">
        <v>2771.9000000000005</v>
      </c>
      <c r="F297" s="350">
        <v>2717.9500000000003</v>
      </c>
      <c r="G297" s="350">
        <v>2635.9000000000005</v>
      </c>
      <c r="H297" s="350">
        <v>2907.9000000000005</v>
      </c>
      <c r="I297" s="350">
        <v>2989.9500000000007</v>
      </c>
      <c r="J297" s="350">
        <v>3043.9000000000005</v>
      </c>
      <c r="K297" s="349">
        <v>2936</v>
      </c>
      <c r="L297" s="349">
        <v>2800</v>
      </c>
      <c r="M297" s="349">
        <v>2.23556</v>
      </c>
      <c r="N297" s="1"/>
      <c r="O297" s="1"/>
    </row>
    <row r="298" spans="1:15" ht="12.75" customHeight="1">
      <c r="A298" s="30">
        <v>288</v>
      </c>
      <c r="B298" s="378" t="s">
        <v>843</v>
      </c>
      <c r="C298" s="349">
        <v>1192.3499999999999</v>
      </c>
      <c r="D298" s="350">
        <v>1194.2666666666667</v>
      </c>
      <c r="E298" s="350">
        <v>1176.2333333333333</v>
      </c>
      <c r="F298" s="350">
        <v>1160.1166666666668</v>
      </c>
      <c r="G298" s="350">
        <v>1142.0833333333335</v>
      </c>
      <c r="H298" s="350">
        <v>1210.3833333333332</v>
      </c>
      <c r="I298" s="350">
        <v>1228.4166666666665</v>
      </c>
      <c r="J298" s="350">
        <v>1244.5333333333331</v>
      </c>
      <c r="K298" s="349">
        <v>1212.3</v>
      </c>
      <c r="L298" s="349">
        <v>1178.1500000000001</v>
      </c>
      <c r="M298" s="349">
        <v>4.2160000000000002</v>
      </c>
      <c r="N298" s="1"/>
      <c r="O298" s="1"/>
    </row>
    <row r="299" spans="1:15" ht="12.75" customHeight="1">
      <c r="A299" s="30">
        <v>289</v>
      </c>
      <c r="B299" s="378" t="s">
        <v>146</v>
      </c>
      <c r="C299" s="349">
        <v>1820.3</v>
      </c>
      <c r="D299" s="350">
        <v>1829.4833333333336</v>
      </c>
      <c r="E299" s="350">
        <v>1806.9666666666672</v>
      </c>
      <c r="F299" s="350">
        <v>1793.6333333333337</v>
      </c>
      <c r="G299" s="350">
        <v>1771.1166666666672</v>
      </c>
      <c r="H299" s="350">
        <v>1842.8166666666671</v>
      </c>
      <c r="I299" s="350">
        <v>1865.3333333333335</v>
      </c>
      <c r="J299" s="350">
        <v>1878.666666666667</v>
      </c>
      <c r="K299" s="349">
        <v>1852</v>
      </c>
      <c r="L299" s="349">
        <v>1816.15</v>
      </c>
      <c r="M299" s="349">
        <v>15.83872</v>
      </c>
      <c r="N299" s="1"/>
      <c r="O299" s="1"/>
    </row>
    <row r="300" spans="1:15" ht="12.75" customHeight="1">
      <c r="A300" s="30">
        <v>290</v>
      </c>
      <c r="B300" s="378" t="s">
        <v>147</v>
      </c>
      <c r="C300" s="349">
        <v>5911.8</v>
      </c>
      <c r="D300" s="350">
        <v>5954.5333333333328</v>
      </c>
      <c r="E300" s="350">
        <v>5835.7666666666655</v>
      </c>
      <c r="F300" s="350">
        <v>5759.7333333333327</v>
      </c>
      <c r="G300" s="350">
        <v>5640.9666666666653</v>
      </c>
      <c r="H300" s="350">
        <v>6030.5666666666657</v>
      </c>
      <c r="I300" s="350">
        <v>6149.3333333333321</v>
      </c>
      <c r="J300" s="350">
        <v>6225.3666666666659</v>
      </c>
      <c r="K300" s="349">
        <v>6073.3</v>
      </c>
      <c r="L300" s="349">
        <v>5878.5</v>
      </c>
      <c r="M300" s="349">
        <v>2.4605800000000002</v>
      </c>
      <c r="N300" s="1"/>
      <c r="O300" s="1"/>
    </row>
    <row r="301" spans="1:15" ht="12.75" customHeight="1">
      <c r="A301" s="30">
        <v>291</v>
      </c>
      <c r="B301" s="378" t="s">
        <v>148</v>
      </c>
      <c r="C301" s="349">
        <v>4455.3500000000004</v>
      </c>
      <c r="D301" s="350">
        <v>4446.166666666667</v>
      </c>
      <c r="E301" s="350">
        <v>4400.2333333333336</v>
      </c>
      <c r="F301" s="350">
        <v>4345.1166666666668</v>
      </c>
      <c r="G301" s="350">
        <v>4299.1833333333334</v>
      </c>
      <c r="H301" s="350">
        <v>4501.2833333333338</v>
      </c>
      <c r="I301" s="350">
        <v>4547.2166666666662</v>
      </c>
      <c r="J301" s="350">
        <v>4602.3333333333339</v>
      </c>
      <c r="K301" s="349">
        <v>4492.1000000000004</v>
      </c>
      <c r="L301" s="349">
        <v>4391.05</v>
      </c>
      <c r="M301" s="349">
        <v>1.84327</v>
      </c>
      <c r="N301" s="1"/>
      <c r="O301" s="1"/>
    </row>
    <row r="302" spans="1:15" ht="12.75" customHeight="1">
      <c r="A302" s="30">
        <v>292</v>
      </c>
      <c r="B302" s="378" t="s">
        <v>149</v>
      </c>
      <c r="C302" s="349">
        <v>756</v>
      </c>
      <c r="D302" s="350">
        <v>757.44999999999993</v>
      </c>
      <c r="E302" s="350">
        <v>751.89999999999986</v>
      </c>
      <c r="F302" s="350">
        <v>747.8</v>
      </c>
      <c r="G302" s="350">
        <v>742.24999999999989</v>
      </c>
      <c r="H302" s="350">
        <v>761.54999999999984</v>
      </c>
      <c r="I302" s="350">
        <v>767.0999999999998</v>
      </c>
      <c r="J302" s="350">
        <v>771.19999999999982</v>
      </c>
      <c r="K302" s="349">
        <v>763</v>
      </c>
      <c r="L302" s="349">
        <v>753.35</v>
      </c>
      <c r="M302" s="349">
        <v>9.9584499999999991</v>
      </c>
      <c r="N302" s="1"/>
      <c r="O302" s="1"/>
    </row>
    <row r="303" spans="1:15" ht="12.75" customHeight="1">
      <c r="A303" s="30">
        <v>293</v>
      </c>
      <c r="B303" s="378" t="s">
        <v>444</v>
      </c>
      <c r="C303" s="349">
        <v>2571.5</v>
      </c>
      <c r="D303" s="350">
        <v>2570.5666666666671</v>
      </c>
      <c r="E303" s="350">
        <v>2531.3333333333339</v>
      </c>
      <c r="F303" s="350">
        <v>2491.166666666667</v>
      </c>
      <c r="G303" s="350">
        <v>2451.9333333333338</v>
      </c>
      <c r="H303" s="350">
        <v>2610.733333333334</v>
      </c>
      <c r="I303" s="350">
        <v>2649.9666666666667</v>
      </c>
      <c r="J303" s="350">
        <v>2690.1333333333341</v>
      </c>
      <c r="K303" s="349">
        <v>2609.8000000000002</v>
      </c>
      <c r="L303" s="349">
        <v>2530.4</v>
      </c>
      <c r="M303" s="349">
        <v>0.39488000000000001</v>
      </c>
      <c r="N303" s="1"/>
      <c r="O303" s="1"/>
    </row>
    <row r="304" spans="1:15" ht="12.75" customHeight="1">
      <c r="A304" s="30">
        <v>294</v>
      </c>
      <c r="B304" s="378" t="s">
        <v>844</v>
      </c>
      <c r="C304" s="349">
        <v>411.6</v>
      </c>
      <c r="D304" s="350">
        <v>410.88333333333338</v>
      </c>
      <c r="E304" s="350">
        <v>403.76666666666677</v>
      </c>
      <c r="F304" s="350">
        <v>395.93333333333339</v>
      </c>
      <c r="G304" s="350">
        <v>388.81666666666678</v>
      </c>
      <c r="H304" s="350">
        <v>418.71666666666675</v>
      </c>
      <c r="I304" s="350">
        <v>425.83333333333343</v>
      </c>
      <c r="J304" s="350">
        <v>433.66666666666674</v>
      </c>
      <c r="K304" s="349">
        <v>418</v>
      </c>
      <c r="L304" s="349">
        <v>403.05</v>
      </c>
      <c r="M304" s="349">
        <v>5.54399</v>
      </c>
      <c r="N304" s="1"/>
      <c r="O304" s="1"/>
    </row>
    <row r="305" spans="1:15" ht="12.75" customHeight="1">
      <c r="A305" s="30">
        <v>295</v>
      </c>
      <c r="B305" s="378" t="s">
        <v>150</v>
      </c>
      <c r="C305" s="349">
        <v>850.3</v>
      </c>
      <c r="D305" s="350">
        <v>855.23333333333323</v>
      </c>
      <c r="E305" s="350">
        <v>840.76666666666642</v>
      </c>
      <c r="F305" s="350">
        <v>831.23333333333323</v>
      </c>
      <c r="G305" s="350">
        <v>816.76666666666642</v>
      </c>
      <c r="H305" s="350">
        <v>864.76666666666642</v>
      </c>
      <c r="I305" s="350">
        <v>879.23333333333335</v>
      </c>
      <c r="J305" s="350">
        <v>888.76666666666642</v>
      </c>
      <c r="K305" s="349">
        <v>869.7</v>
      </c>
      <c r="L305" s="349">
        <v>845.7</v>
      </c>
      <c r="M305" s="349">
        <v>22.650600000000001</v>
      </c>
      <c r="N305" s="1"/>
      <c r="O305" s="1"/>
    </row>
    <row r="306" spans="1:15" ht="12.75" customHeight="1">
      <c r="A306" s="30">
        <v>296</v>
      </c>
      <c r="B306" s="378" t="s">
        <v>151</v>
      </c>
      <c r="C306" s="349">
        <v>152.75</v>
      </c>
      <c r="D306" s="350">
        <v>153.1</v>
      </c>
      <c r="E306" s="350">
        <v>151.5</v>
      </c>
      <c r="F306" s="350">
        <v>150.25</v>
      </c>
      <c r="G306" s="350">
        <v>148.65</v>
      </c>
      <c r="H306" s="350">
        <v>154.35</v>
      </c>
      <c r="I306" s="350">
        <v>155.94999999999996</v>
      </c>
      <c r="J306" s="350">
        <v>157.19999999999999</v>
      </c>
      <c r="K306" s="349">
        <v>154.69999999999999</v>
      </c>
      <c r="L306" s="349">
        <v>151.85</v>
      </c>
      <c r="M306" s="349">
        <v>29.03491</v>
      </c>
      <c r="N306" s="1"/>
      <c r="O306" s="1"/>
    </row>
    <row r="307" spans="1:15" ht="12.75" customHeight="1">
      <c r="A307" s="30">
        <v>297</v>
      </c>
      <c r="B307" s="378" t="s">
        <v>317</v>
      </c>
      <c r="C307" s="349">
        <v>18.45</v>
      </c>
      <c r="D307" s="350">
        <v>18.416666666666668</v>
      </c>
      <c r="E307" s="350">
        <v>18.283333333333335</v>
      </c>
      <c r="F307" s="350">
        <v>18.116666666666667</v>
      </c>
      <c r="G307" s="350">
        <v>17.983333333333334</v>
      </c>
      <c r="H307" s="350">
        <v>18.583333333333336</v>
      </c>
      <c r="I307" s="350">
        <v>18.716666666666669</v>
      </c>
      <c r="J307" s="350">
        <v>18.883333333333336</v>
      </c>
      <c r="K307" s="349">
        <v>18.55</v>
      </c>
      <c r="L307" s="349">
        <v>18.25</v>
      </c>
      <c r="M307" s="349">
        <v>28.413260000000001</v>
      </c>
      <c r="N307" s="1"/>
      <c r="O307" s="1"/>
    </row>
    <row r="308" spans="1:15" ht="12.75" customHeight="1">
      <c r="A308" s="30">
        <v>298</v>
      </c>
      <c r="B308" s="378" t="s">
        <v>447</v>
      </c>
      <c r="C308" s="349">
        <v>196.55</v>
      </c>
      <c r="D308" s="350">
        <v>196.85</v>
      </c>
      <c r="E308" s="350">
        <v>191.7</v>
      </c>
      <c r="F308" s="350">
        <v>186.85</v>
      </c>
      <c r="G308" s="350">
        <v>181.7</v>
      </c>
      <c r="H308" s="350">
        <v>201.7</v>
      </c>
      <c r="I308" s="350">
        <v>206.85000000000002</v>
      </c>
      <c r="J308" s="350">
        <v>211.7</v>
      </c>
      <c r="K308" s="349">
        <v>202</v>
      </c>
      <c r="L308" s="349">
        <v>192</v>
      </c>
      <c r="M308" s="349">
        <v>5.1083400000000001</v>
      </c>
      <c r="N308" s="1"/>
      <c r="O308" s="1"/>
    </row>
    <row r="309" spans="1:15" ht="12.75" customHeight="1">
      <c r="A309" s="30">
        <v>299</v>
      </c>
      <c r="B309" s="378" t="s">
        <v>449</v>
      </c>
      <c r="C309" s="349">
        <v>431</v>
      </c>
      <c r="D309" s="350">
        <v>431.40000000000003</v>
      </c>
      <c r="E309" s="350">
        <v>424.80000000000007</v>
      </c>
      <c r="F309" s="350">
        <v>418.6</v>
      </c>
      <c r="G309" s="350">
        <v>412.00000000000006</v>
      </c>
      <c r="H309" s="350">
        <v>437.60000000000008</v>
      </c>
      <c r="I309" s="350">
        <v>444.2000000000001</v>
      </c>
      <c r="J309" s="350">
        <v>450.40000000000009</v>
      </c>
      <c r="K309" s="349">
        <v>438</v>
      </c>
      <c r="L309" s="349">
        <v>425.2</v>
      </c>
      <c r="M309" s="349">
        <v>1.4781200000000001</v>
      </c>
      <c r="N309" s="1"/>
      <c r="O309" s="1"/>
    </row>
    <row r="310" spans="1:15" ht="12.75" customHeight="1">
      <c r="A310" s="30">
        <v>300</v>
      </c>
      <c r="B310" s="378" t="s">
        <v>152</v>
      </c>
      <c r="C310" s="349">
        <v>119.5</v>
      </c>
      <c r="D310" s="350">
        <v>120.13333333333333</v>
      </c>
      <c r="E310" s="350">
        <v>118.36666666666665</v>
      </c>
      <c r="F310" s="350">
        <v>117.23333333333332</v>
      </c>
      <c r="G310" s="350">
        <v>115.46666666666664</v>
      </c>
      <c r="H310" s="350">
        <v>121.26666666666665</v>
      </c>
      <c r="I310" s="350">
        <v>123.03333333333333</v>
      </c>
      <c r="J310" s="350">
        <v>124.16666666666666</v>
      </c>
      <c r="K310" s="349">
        <v>121.9</v>
      </c>
      <c r="L310" s="349">
        <v>119</v>
      </c>
      <c r="M310" s="349">
        <v>58.989719999999998</v>
      </c>
      <c r="N310" s="1"/>
      <c r="O310" s="1"/>
    </row>
    <row r="311" spans="1:15" ht="12.75" customHeight="1">
      <c r="A311" s="30">
        <v>301</v>
      </c>
      <c r="B311" s="378" t="s">
        <v>153</v>
      </c>
      <c r="C311" s="349">
        <v>501</v>
      </c>
      <c r="D311" s="350">
        <v>502.38333333333338</v>
      </c>
      <c r="E311" s="350">
        <v>498.31666666666678</v>
      </c>
      <c r="F311" s="350">
        <v>495.63333333333338</v>
      </c>
      <c r="G311" s="350">
        <v>491.56666666666678</v>
      </c>
      <c r="H311" s="350">
        <v>505.06666666666678</v>
      </c>
      <c r="I311" s="350">
        <v>509.13333333333338</v>
      </c>
      <c r="J311" s="350">
        <v>511.81666666666678</v>
      </c>
      <c r="K311" s="349">
        <v>506.45</v>
      </c>
      <c r="L311" s="349">
        <v>499.7</v>
      </c>
      <c r="M311" s="349">
        <v>8.1278100000000002</v>
      </c>
      <c r="N311" s="1"/>
      <c r="O311" s="1"/>
    </row>
    <row r="312" spans="1:15" ht="12.75" customHeight="1">
      <c r="A312" s="30">
        <v>302</v>
      </c>
      <c r="B312" s="378" t="s">
        <v>154</v>
      </c>
      <c r="C312" s="349">
        <v>8698.85</v>
      </c>
      <c r="D312" s="350">
        <v>8714.6666666666679</v>
      </c>
      <c r="E312" s="350">
        <v>8639.383333333335</v>
      </c>
      <c r="F312" s="350">
        <v>8579.9166666666679</v>
      </c>
      <c r="G312" s="350">
        <v>8504.633333333335</v>
      </c>
      <c r="H312" s="350">
        <v>8774.133333333335</v>
      </c>
      <c r="I312" s="350">
        <v>8849.4166666666679</v>
      </c>
      <c r="J312" s="350">
        <v>8908.883333333335</v>
      </c>
      <c r="K312" s="349">
        <v>8789.9500000000007</v>
      </c>
      <c r="L312" s="349">
        <v>8655.2000000000007</v>
      </c>
      <c r="M312" s="349">
        <v>5.5795399999999997</v>
      </c>
      <c r="N312" s="1"/>
      <c r="O312" s="1"/>
    </row>
    <row r="313" spans="1:15" ht="12.75" customHeight="1">
      <c r="A313" s="30">
        <v>303</v>
      </c>
      <c r="B313" s="378" t="s">
        <v>845</v>
      </c>
      <c r="C313" s="349">
        <v>2687.6</v>
      </c>
      <c r="D313" s="350">
        <v>2689.5166666666669</v>
      </c>
      <c r="E313" s="350">
        <v>2634.0333333333338</v>
      </c>
      <c r="F313" s="350">
        <v>2580.4666666666667</v>
      </c>
      <c r="G313" s="350">
        <v>2524.9833333333336</v>
      </c>
      <c r="H313" s="350">
        <v>2743.0833333333339</v>
      </c>
      <c r="I313" s="350">
        <v>2798.5666666666666</v>
      </c>
      <c r="J313" s="350">
        <v>2852.1333333333341</v>
      </c>
      <c r="K313" s="349">
        <v>2745</v>
      </c>
      <c r="L313" s="349">
        <v>2635.95</v>
      </c>
      <c r="M313" s="349">
        <v>0.77649000000000001</v>
      </c>
      <c r="N313" s="1"/>
      <c r="O313" s="1"/>
    </row>
    <row r="314" spans="1:15" ht="12.75" customHeight="1">
      <c r="A314" s="30">
        <v>304</v>
      </c>
      <c r="B314" s="378" t="s">
        <v>451</v>
      </c>
      <c r="C314" s="349">
        <v>368.35</v>
      </c>
      <c r="D314" s="350">
        <v>370.75</v>
      </c>
      <c r="E314" s="350">
        <v>364.1</v>
      </c>
      <c r="F314" s="350">
        <v>359.85</v>
      </c>
      <c r="G314" s="350">
        <v>353.20000000000005</v>
      </c>
      <c r="H314" s="350">
        <v>375</v>
      </c>
      <c r="I314" s="350">
        <v>381.65</v>
      </c>
      <c r="J314" s="350">
        <v>385.9</v>
      </c>
      <c r="K314" s="349">
        <v>377.4</v>
      </c>
      <c r="L314" s="349">
        <v>366.5</v>
      </c>
      <c r="M314" s="349">
        <v>4.9417499999999999</v>
      </c>
      <c r="N314" s="1"/>
      <c r="O314" s="1"/>
    </row>
    <row r="315" spans="1:15" ht="12.75" customHeight="1">
      <c r="A315" s="30">
        <v>305</v>
      </c>
      <c r="B315" s="378" t="s">
        <v>452</v>
      </c>
      <c r="C315" s="349">
        <v>241.15</v>
      </c>
      <c r="D315" s="350">
        <v>242.41666666666666</v>
      </c>
      <c r="E315" s="350">
        <v>238.88333333333333</v>
      </c>
      <c r="F315" s="350">
        <v>236.61666666666667</v>
      </c>
      <c r="G315" s="350">
        <v>233.08333333333334</v>
      </c>
      <c r="H315" s="350">
        <v>244.68333333333331</v>
      </c>
      <c r="I315" s="350">
        <v>248.21666666666667</v>
      </c>
      <c r="J315" s="350">
        <v>250.48333333333329</v>
      </c>
      <c r="K315" s="349">
        <v>245.95</v>
      </c>
      <c r="L315" s="349">
        <v>240.15</v>
      </c>
      <c r="M315" s="349">
        <v>1.5123800000000001</v>
      </c>
      <c r="N315" s="1"/>
      <c r="O315" s="1"/>
    </row>
    <row r="316" spans="1:15" ht="12.75" customHeight="1">
      <c r="A316" s="30">
        <v>306</v>
      </c>
      <c r="B316" s="378" t="s">
        <v>155</v>
      </c>
      <c r="C316" s="349">
        <v>856.7</v>
      </c>
      <c r="D316" s="350">
        <v>855.2833333333333</v>
      </c>
      <c r="E316" s="350">
        <v>841.56666666666661</v>
      </c>
      <c r="F316" s="350">
        <v>826.43333333333328</v>
      </c>
      <c r="G316" s="350">
        <v>812.71666666666658</v>
      </c>
      <c r="H316" s="350">
        <v>870.41666666666663</v>
      </c>
      <c r="I316" s="350">
        <v>884.13333333333333</v>
      </c>
      <c r="J316" s="350">
        <v>899.26666666666665</v>
      </c>
      <c r="K316" s="349">
        <v>869</v>
      </c>
      <c r="L316" s="349">
        <v>840.15</v>
      </c>
      <c r="M316" s="349">
        <v>18.477499999999999</v>
      </c>
      <c r="N316" s="1"/>
      <c r="O316" s="1"/>
    </row>
    <row r="317" spans="1:15" ht="12.75" customHeight="1">
      <c r="A317" s="30">
        <v>307</v>
      </c>
      <c r="B317" s="378" t="s">
        <v>457</v>
      </c>
      <c r="C317" s="349">
        <v>1293.45</v>
      </c>
      <c r="D317" s="350">
        <v>1306.2166666666669</v>
      </c>
      <c r="E317" s="350">
        <v>1275.2833333333338</v>
      </c>
      <c r="F317" s="350">
        <v>1257.1166666666668</v>
      </c>
      <c r="G317" s="350">
        <v>1226.1833333333336</v>
      </c>
      <c r="H317" s="350">
        <v>1324.3833333333339</v>
      </c>
      <c r="I317" s="350">
        <v>1355.3166666666668</v>
      </c>
      <c r="J317" s="350">
        <v>1373.483333333334</v>
      </c>
      <c r="K317" s="349">
        <v>1337.15</v>
      </c>
      <c r="L317" s="349">
        <v>1288.05</v>
      </c>
      <c r="M317" s="349">
        <v>4.7302499999999998</v>
      </c>
      <c r="N317" s="1"/>
      <c r="O317" s="1"/>
    </row>
    <row r="318" spans="1:15" ht="12.75" customHeight="1">
      <c r="A318" s="30">
        <v>308</v>
      </c>
      <c r="B318" s="378" t="s">
        <v>156</v>
      </c>
      <c r="C318" s="349">
        <v>2086.5</v>
      </c>
      <c r="D318" s="350">
        <v>2095.2166666666667</v>
      </c>
      <c r="E318" s="350">
        <v>2046.2833333333333</v>
      </c>
      <c r="F318" s="350">
        <v>2006.0666666666666</v>
      </c>
      <c r="G318" s="350">
        <v>1957.1333333333332</v>
      </c>
      <c r="H318" s="350">
        <v>2135.4333333333334</v>
      </c>
      <c r="I318" s="350">
        <v>2184.3666666666668</v>
      </c>
      <c r="J318" s="350">
        <v>2224.5833333333335</v>
      </c>
      <c r="K318" s="349">
        <v>2144.15</v>
      </c>
      <c r="L318" s="349">
        <v>2055</v>
      </c>
      <c r="M318" s="349">
        <v>5.9994899999999998</v>
      </c>
      <c r="N318" s="1"/>
      <c r="O318" s="1"/>
    </row>
    <row r="319" spans="1:15" ht="12.75" customHeight="1">
      <c r="A319" s="30">
        <v>309</v>
      </c>
      <c r="B319" s="378" t="s">
        <v>157</v>
      </c>
      <c r="C319" s="349">
        <v>831.8</v>
      </c>
      <c r="D319" s="350">
        <v>834.13333333333333</v>
      </c>
      <c r="E319" s="350">
        <v>822.76666666666665</v>
      </c>
      <c r="F319" s="350">
        <v>813.73333333333335</v>
      </c>
      <c r="G319" s="350">
        <v>802.36666666666667</v>
      </c>
      <c r="H319" s="350">
        <v>843.16666666666663</v>
      </c>
      <c r="I319" s="350">
        <v>854.53333333333319</v>
      </c>
      <c r="J319" s="350">
        <v>863.56666666666661</v>
      </c>
      <c r="K319" s="349">
        <v>845.5</v>
      </c>
      <c r="L319" s="349">
        <v>825.1</v>
      </c>
      <c r="M319" s="349">
        <v>3.24587</v>
      </c>
      <c r="N319" s="1"/>
      <c r="O319" s="1"/>
    </row>
    <row r="320" spans="1:15" ht="12.75" customHeight="1">
      <c r="A320" s="30">
        <v>310</v>
      </c>
      <c r="B320" s="378" t="s">
        <v>158</v>
      </c>
      <c r="C320" s="349">
        <v>747.75</v>
      </c>
      <c r="D320" s="350">
        <v>749.93333333333339</v>
      </c>
      <c r="E320" s="350">
        <v>743.86666666666679</v>
      </c>
      <c r="F320" s="350">
        <v>739.98333333333335</v>
      </c>
      <c r="G320" s="350">
        <v>733.91666666666674</v>
      </c>
      <c r="H320" s="350">
        <v>753.81666666666683</v>
      </c>
      <c r="I320" s="350">
        <v>759.88333333333344</v>
      </c>
      <c r="J320" s="350">
        <v>763.76666666666688</v>
      </c>
      <c r="K320" s="349">
        <v>756</v>
      </c>
      <c r="L320" s="349">
        <v>746.05</v>
      </c>
      <c r="M320" s="349">
        <v>2.2123300000000001</v>
      </c>
      <c r="N320" s="1"/>
      <c r="O320" s="1"/>
    </row>
    <row r="321" spans="1:15" ht="12.75" customHeight="1">
      <c r="A321" s="30">
        <v>311</v>
      </c>
      <c r="B321" s="378" t="s">
        <v>448</v>
      </c>
      <c r="C321" s="349">
        <v>214.15</v>
      </c>
      <c r="D321" s="350">
        <v>216.70000000000002</v>
      </c>
      <c r="E321" s="350">
        <v>210.50000000000003</v>
      </c>
      <c r="F321" s="350">
        <v>206.85000000000002</v>
      </c>
      <c r="G321" s="350">
        <v>200.65000000000003</v>
      </c>
      <c r="H321" s="350">
        <v>220.35000000000002</v>
      </c>
      <c r="I321" s="350">
        <v>226.55</v>
      </c>
      <c r="J321" s="350">
        <v>230.20000000000002</v>
      </c>
      <c r="K321" s="349">
        <v>222.9</v>
      </c>
      <c r="L321" s="349">
        <v>213.05</v>
      </c>
      <c r="M321" s="349">
        <v>4.2737400000000001</v>
      </c>
      <c r="N321" s="1"/>
      <c r="O321" s="1"/>
    </row>
    <row r="322" spans="1:15" ht="12.75" customHeight="1">
      <c r="A322" s="30">
        <v>312</v>
      </c>
      <c r="B322" s="378" t="s">
        <v>455</v>
      </c>
      <c r="C322" s="349">
        <v>176.95</v>
      </c>
      <c r="D322" s="350">
        <v>176.18333333333331</v>
      </c>
      <c r="E322" s="350">
        <v>174.31666666666661</v>
      </c>
      <c r="F322" s="350">
        <v>171.68333333333331</v>
      </c>
      <c r="G322" s="350">
        <v>169.81666666666661</v>
      </c>
      <c r="H322" s="350">
        <v>178.81666666666661</v>
      </c>
      <c r="I322" s="350">
        <v>180.68333333333334</v>
      </c>
      <c r="J322" s="350">
        <v>183.31666666666661</v>
      </c>
      <c r="K322" s="349">
        <v>178.05</v>
      </c>
      <c r="L322" s="349">
        <v>173.55</v>
      </c>
      <c r="M322" s="349">
        <v>1.4878800000000001</v>
      </c>
      <c r="N322" s="1"/>
      <c r="O322" s="1"/>
    </row>
    <row r="323" spans="1:15" ht="12.75" customHeight="1">
      <c r="A323" s="30">
        <v>313</v>
      </c>
      <c r="B323" s="378" t="s">
        <v>453</v>
      </c>
      <c r="C323" s="349">
        <v>199.85</v>
      </c>
      <c r="D323" s="350">
        <v>198.71666666666667</v>
      </c>
      <c r="E323" s="350">
        <v>196.23333333333335</v>
      </c>
      <c r="F323" s="350">
        <v>192.61666666666667</v>
      </c>
      <c r="G323" s="350">
        <v>190.13333333333335</v>
      </c>
      <c r="H323" s="350">
        <v>202.33333333333334</v>
      </c>
      <c r="I323" s="350">
        <v>204.81666666666663</v>
      </c>
      <c r="J323" s="350">
        <v>208.43333333333334</v>
      </c>
      <c r="K323" s="349">
        <v>201.2</v>
      </c>
      <c r="L323" s="349">
        <v>195.1</v>
      </c>
      <c r="M323" s="349">
        <v>10.30368</v>
      </c>
      <c r="N323" s="1"/>
      <c r="O323" s="1"/>
    </row>
    <row r="324" spans="1:15" ht="12.75" customHeight="1">
      <c r="A324" s="30">
        <v>314</v>
      </c>
      <c r="B324" s="378" t="s">
        <v>454</v>
      </c>
      <c r="C324" s="349">
        <v>940.2</v>
      </c>
      <c r="D324" s="350">
        <v>950.06666666666661</v>
      </c>
      <c r="E324" s="350">
        <v>915.13333333333321</v>
      </c>
      <c r="F324" s="350">
        <v>890.06666666666661</v>
      </c>
      <c r="G324" s="350">
        <v>855.13333333333321</v>
      </c>
      <c r="H324" s="350">
        <v>975.13333333333321</v>
      </c>
      <c r="I324" s="350">
        <v>1010.0666666666666</v>
      </c>
      <c r="J324" s="350">
        <v>1035.1333333333332</v>
      </c>
      <c r="K324" s="349">
        <v>985</v>
      </c>
      <c r="L324" s="349">
        <v>925</v>
      </c>
      <c r="M324" s="349">
        <v>2.5690499999999998</v>
      </c>
      <c r="N324" s="1"/>
      <c r="O324" s="1"/>
    </row>
    <row r="325" spans="1:15" ht="12.75" customHeight="1">
      <c r="A325" s="30">
        <v>315</v>
      </c>
      <c r="B325" s="378" t="s">
        <v>159</v>
      </c>
      <c r="C325" s="349">
        <v>3801.8</v>
      </c>
      <c r="D325" s="350">
        <v>3825.5166666666664</v>
      </c>
      <c r="E325" s="350">
        <v>3757.0333333333328</v>
      </c>
      <c r="F325" s="350">
        <v>3712.2666666666664</v>
      </c>
      <c r="G325" s="350">
        <v>3643.7833333333328</v>
      </c>
      <c r="H325" s="350">
        <v>3870.2833333333328</v>
      </c>
      <c r="I325" s="350">
        <v>3938.7666666666664</v>
      </c>
      <c r="J325" s="350">
        <v>3983.5333333333328</v>
      </c>
      <c r="K325" s="349">
        <v>3894</v>
      </c>
      <c r="L325" s="349">
        <v>3780.75</v>
      </c>
      <c r="M325" s="349">
        <v>5.1724100000000002</v>
      </c>
      <c r="N325" s="1"/>
      <c r="O325" s="1"/>
    </row>
    <row r="326" spans="1:15" ht="12.75" customHeight="1">
      <c r="A326" s="30">
        <v>316</v>
      </c>
      <c r="B326" s="378" t="s">
        <v>445</v>
      </c>
      <c r="C326" s="349">
        <v>46.35</v>
      </c>
      <c r="D326" s="350">
        <v>46.383333333333326</v>
      </c>
      <c r="E326" s="350">
        <v>45.516666666666652</v>
      </c>
      <c r="F326" s="350">
        <v>44.683333333333323</v>
      </c>
      <c r="G326" s="350">
        <v>43.816666666666649</v>
      </c>
      <c r="H326" s="350">
        <v>47.216666666666654</v>
      </c>
      <c r="I326" s="350">
        <v>48.083333333333329</v>
      </c>
      <c r="J326" s="350">
        <v>48.916666666666657</v>
      </c>
      <c r="K326" s="349">
        <v>47.25</v>
      </c>
      <c r="L326" s="349">
        <v>45.55</v>
      </c>
      <c r="M326" s="349">
        <v>29.503520000000002</v>
      </c>
      <c r="N326" s="1"/>
      <c r="O326" s="1"/>
    </row>
    <row r="327" spans="1:15" ht="12.75" customHeight="1">
      <c r="A327" s="30">
        <v>317</v>
      </c>
      <c r="B327" s="378" t="s">
        <v>446</v>
      </c>
      <c r="C327" s="349">
        <v>171.5</v>
      </c>
      <c r="D327" s="350">
        <v>171.86666666666667</v>
      </c>
      <c r="E327" s="350">
        <v>169.28333333333336</v>
      </c>
      <c r="F327" s="350">
        <v>167.06666666666669</v>
      </c>
      <c r="G327" s="350">
        <v>164.48333333333338</v>
      </c>
      <c r="H327" s="350">
        <v>174.08333333333334</v>
      </c>
      <c r="I327" s="350">
        <v>176.66666666666666</v>
      </c>
      <c r="J327" s="350">
        <v>178.88333333333333</v>
      </c>
      <c r="K327" s="349">
        <v>174.45</v>
      </c>
      <c r="L327" s="349">
        <v>169.65</v>
      </c>
      <c r="M327" s="349">
        <v>3.3458299999999999</v>
      </c>
      <c r="N327" s="1"/>
      <c r="O327" s="1"/>
    </row>
    <row r="328" spans="1:15" ht="12.75" customHeight="1">
      <c r="A328" s="30">
        <v>318</v>
      </c>
      <c r="B328" s="378" t="s">
        <v>456</v>
      </c>
      <c r="C328" s="349">
        <v>889.15</v>
      </c>
      <c r="D328" s="350">
        <v>892.6</v>
      </c>
      <c r="E328" s="350">
        <v>880.2</v>
      </c>
      <c r="F328" s="350">
        <v>871.25</v>
      </c>
      <c r="G328" s="350">
        <v>858.85</v>
      </c>
      <c r="H328" s="350">
        <v>901.55000000000007</v>
      </c>
      <c r="I328" s="350">
        <v>913.94999999999993</v>
      </c>
      <c r="J328" s="350">
        <v>922.90000000000009</v>
      </c>
      <c r="K328" s="349">
        <v>905</v>
      </c>
      <c r="L328" s="349">
        <v>883.65</v>
      </c>
      <c r="M328" s="349">
        <v>0.68847999999999998</v>
      </c>
      <c r="N328" s="1"/>
      <c r="O328" s="1"/>
    </row>
    <row r="329" spans="1:15" ht="12.75" customHeight="1">
      <c r="A329" s="30">
        <v>319</v>
      </c>
      <c r="B329" s="378" t="s">
        <v>161</v>
      </c>
      <c r="C329" s="349">
        <v>3108.4</v>
      </c>
      <c r="D329" s="350">
        <v>3125.15</v>
      </c>
      <c r="E329" s="350">
        <v>3081.3</v>
      </c>
      <c r="F329" s="350">
        <v>3054.2000000000003</v>
      </c>
      <c r="G329" s="350">
        <v>3010.3500000000004</v>
      </c>
      <c r="H329" s="350">
        <v>3152.25</v>
      </c>
      <c r="I329" s="350">
        <v>3196.0999999999995</v>
      </c>
      <c r="J329" s="350">
        <v>3223.2</v>
      </c>
      <c r="K329" s="349">
        <v>3169</v>
      </c>
      <c r="L329" s="349">
        <v>3098.05</v>
      </c>
      <c r="M329" s="349">
        <v>4.2937200000000004</v>
      </c>
      <c r="N329" s="1"/>
      <c r="O329" s="1"/>
    </row>
    <row r="330" spans="1:15" ht="12.75" customHeight="1">
      <c r="A330" s="30">
        <v>320</v>
      </c>
      <c r="B330" s="378" t="s">
        <v>162</v>
      </c>
      <c r="C330" s="349">
        <v>65803.600000000006</v>
      </c>
      <c r="D330" s="350">
        <v>66101.516666666663</v>
      </c>
      <c r="E330" s="350">
        <v>65403.083333333328</v>
      </c>
      <c r="F330" s="350">
        <v>65002.566666666666</v>
      </c>
      <c r="G330" s="350">
        <v>64304.133333333331</v>
      </c>
      <c r="H330" s="350">
        <v>66502.033333333326</v>
      </c>
      <c r="I330" s="350">
        <v>67200.466666666674</v>
      </c>
      <c r="J330" s="350">
        <v>67600.983333333323</v>
      </c>
      <c r="K330" s="349">
        <v>66799.95</v>
      </c>
      <c r="L330" s="349">
        <v>65701</v>
      </c>
      <c r="M330" s="349">
        <v>0.11015</v>
      </c>
      <c r="N330" s="1"/>
      <c r="O330" s="1"/>
    </row>
    <row r="331" spans="1:15" ht="12.75" customHeight="1">
      <c r="A331" s="30">
        <v>321</v>
      </c>
      <c r="B331" s="378" t="s">
        <v>450</v>
      </c>
      <c r="C331" s="349">
        <v>41.75</v>
      </c>
      <c r="D331" s="350">
        <v>41.68333333333333</v>
      </c>
      <c r="E331" s="350">
        <v>41.36666666666666</v>
      </c>
      <c r="F331" s="350">
        <v>40.983333333333327</v>
      </c>
      <c r="G331" s="350">
        <v>40.666666666666657</v>
      </c>
      <c r="H331" s="350">
        <v>42.066666666666663</v>
      </c>
      <c r="I331" s="350">
        <v>42.38333333333334</v>
      </c>
      <c r="J331" s="350">
        <v>42.766666666666666</v>
      </c>
      <c r="K331" s="349">
        <v>42</v>
      </c>
      <c r="L331" s="349">
        <v>41.3</v>
      </c>
      <c r="M331" s="349">
        <v>6.3934699999999998</v>
      </c>
      <c r="N331" s="1"/>
      <c r="O331" s="1"/>
    </row>
    <row r="332" spans="1:15" ht="12.75" customHeight="1">
      <c r="A332" s="30">
        <v>322</v>
      </c>
      <c r="B332" s="378" t="s">
        <v>163</v>
      </c>
      <c r="C332" s="349">
        <v>1344</v>
      </c>
      <c r="D332" s="350">
        <v>1348.4666666666667</v>
      </c>
      <c r="E332" s="350">
        <v>1330.5333333333333</v>
      </c>
      <c r="F332" s="350">
        <v>1317.0666666666666</v>
      </c>
      <c r="G332" s="350">
        <v>1299.1333333333332</v>
      </c>
      <c r="H332" s="350">
        <v>1361.9333333333334</v>
      </c>
      <c r="I332" s="350">
        <v>1379.8666666666668</v>
      </c>
      <c r="J332" s="350">
        <v>1393.3333333333335</v>
      </c>
      <c r="K332" s="349">
        <v>1366.4</v>
      </c>
      <c r="L332" s="349">
        <v>1335</v>
      </c>
      <c r="M332" s="349">
        <v>6.46286</v>
      </c>
      <c r="N332" s="1"/>
      <c r="O332" s="1"/>
    </row>
    <row r="333" spans="1:15" ht="12.75" customHeight="1">
      <c r="A333" s="30">
        <v>323</v>
      </c>
      <c r="B333" s="378" t="s">
        <v>164</v>
      </c>
      <c r="C333" s="349">
        <v>311.7</v>
      </c>
      <c r="D333" s="350">
        <v>314.06666666666666</v>
      </c>
      <c r="E333" s="350">
        <v>308.13333333333333</v>
      </c>
      <c r="F333" s="350">
        <v>304.56666666666666</v>
      </c>
      <c r="G333" s="350">
        <v>298.63333333333333</v>
      </c>
      <c r="H333" s="350">
        <v>317.63333333333333</v>
      </c>
      <c r="I333" s="350">
        <v>323.56666666666661</v>
      </c>
      <c r="J333" s="350">
        <v>327.13333333333333</v>
      </c>
      <c r="K333" s="349">
        <v>320</v>
      </c>
      <c r="L333" s="349">
        <v>310.5</v>
      </c>
      <c r="M333" s="349">
        <v>4.8437900000000003</v>
      </c>
      <c r="N333" s="1"/>
      <c r="O333" s="1"/>
    </row>
    <row r="334" spans="1:15" ht="12.75" customHeight="1">
      <c r="A334" s="30">
        <v>324</v>
      </c>
      <c r="B334" s="378" t="s">
        <v>269</v>
      </c>
      <c r="C334" s="349">
        <v>824.9</v>
      </c>
      <c r="D334" s="350">
        <v>834.83333333333337</v>
      </c>
      <c r="E334" s="350">
        <v>811.26666666666677</v>
      </c>
      <c r="F334" s="350">
        <v>797.63333333333344</v>
      </c>
      <c r="G334" s="350">
        <v>774.06666666666683</v>
      </c>
      <c r="H334" s="350">
        <v>848.4666666666667</v>
      </c>
      <c r="I334" s="350">
        <v>872.0333333333333</v>
      </c>
      <c r="J334" s="350">
        <v>885.66666666666663</v>
      </c>
      <c r="K334" s="349">
        <v>858.4</v>
      </c>
      <c r="L334" s="349">
        <v>821.2</v>
      </c>
      <c r="M334" s="349">
        <v>0.98080999999999996</v>
      </c>
      <c r="N334" s="1"/>
      <c r="O334" s="1"/>
    </row>
    <row r="335" spans="1:15" ht="12.75" customHeight="1">
      <c r="A335" s="30">
        <v>325</v>
      </c>
      <c r="B335" s="378" t="s">
        <v>165</v>
      </c>
      <c r="C335" s="349">
        <v>116.1</v>
      </c>
      <c r="D335" s="350">
        <v>116.11666666666667</v>
      </c>
      <c r="E335" s="350">
        <v>114.53333333333335</v>
      </c>
      <c r="F335" s="350">
        <v>112.96666666666667</v>
      </c>
      <c r="G335" s="350">
        <v>111.38333333333334</v>
      </c>
      <c r="H335" s="350">
        <v>117.68333333333335</v>
      </c>
      <c r="I335" s="350">
        <v>119.26666666666667</v>
      </c>
      <c r="J335" s="350">
        <v>120.83333333333336</v>
      </c>
      <c r="K335" s="349">
        <v>117.7</v>
      </c>
      <c r="L335" s="349">
        <v>114.55</v>
      </c>
      <c r="M335" s="349">
        <v>315.52717999999999</v>
      </c>
      <c r="N335" s="1"/>
      <c r="O335" s="1"/>
    </row>
    <row r="336" spans="1:15" ht="12.75" customHeight="1">
      <c r="A336" s="30">
        <v>326</v>
      </c>
      <c r="B336" s="378" t="s">
        <v>166</v>
      </c>
      <c r="C336" s="349">
        <v>4411.8</v>
      </c>
      <c r="D336" s="350">
        <v>4444.5999999999995</v>
      </c>
      <c r="E336" s="350">
        <v>4362.1999999999989</v>
      </c>
      <c r="F336" s="350">
        <v>4312.5999999999995</v>
      </c>
      <c r="G336" s="350">
        <v>4230.1999999999989</v>
      </c>
      <c r="H336" s="350">
        <v>4494.1999999999989</v>
      </c>
      <c r="I336" s="350">
        <v>4576.5999999999985</v>
      </c>
      <c r="J336" s="350">
        <v>4626.1999999999989</v>
      </c>
      <c r="K336" s="349">
        <v>4527</v>
      </c>
      <c r="L336" s="349">
        <v>4395</v>
      </c>
      <c r="M336" s="349">
        <v>3.3208799999999998</v>
      </c>
      <c r="N336" s="1"/>
      <c r="O336" s="1"/>
    </row>
    <row r="337" spans="1:15" ht="12.75" customHeight="1">
      <c r="A337" s="30">
        <v>327</v>
      </c>
      <c r="B337" s="378" t="s">
        <v>167</v>
      </c>
      <c r="C337" s="349">
        <v>3811.25</v>
      </c>
      <c r="D337" s="350">
        <v>3841.75</v>
      </c>
      <c r="E337" s="350">
        <v>3768.5</v>
      </c>
      <c r="F337" s="350">
        <v>3725.75</v>
      </c>
      <c r="G337" s="350">
        <v>3652.5</v>
      </c>
      <c r="H337" s="350">
        <v>3884.5</v>
      </c>
      <c r="I337" s="350">
        <v>3957.75</v>
      </c>
      <c r="J337" s="350">
        <v>4000.5</v>
      </c>
      <c r="K337" s="349">
        <v>3915</v>
      </c>
      <c r="L337" s="349">
        <v>3799</v>
      </c>
      <c r="M337" s="349">
        <v>0.73453999999999997</v>
      </c>
      <c r="N337" s="1"/>
      <c r="O337" s="1"/>
    </row>
    <row r="338" spans="1:15" ht="12.75" customHeight="1">
      <c r="A338" s="30">
        <v>328</v>
      </c>
      <c r="B338" s="378" t="s">
        <v>846</v>
      </c>
      <c r="C338" s="349">
        <v>1859.9</v>
      </c>
      <c r="D338" s="350">
        <v>1874.3333333333333</v>
      </c>
      <c r="E338" s="350">
        <v>1838.6666666666665</v>
      </c>
      <c r="F338" s="350">
        <v>1817.4333333333332</v>
      </c>
      <c r="G338" s="350">
        <v>1781.7666666666664</v>
      </c>
      <c r="H338" s="350">
        <v>1895.5666666666666</v>
      </c>
      <c r="I338" s="350">
        <v>1931.2333333333331</v>
      </c>
      <c r="J338" s="350">
        <v>1952.4666666666667</v>
      </c>
      <c r="K338" s="349">
        <v>1910</v>
      </c>
      <c r="L338" s="349">
        <v>1853.1</v>
      </c>
      <c r="M338" s="349">
        <v>0.45804</v>
      </c>
      <c r="N338" s="1"/>
      <c r="O338" s="1"/>
    </row>
    <row r="339" spans="1:15" ht="12.75" customHeight="1">
      <c r="A339" s="30">
        <v>329</v>
      </c>
      <c r="B339" s="378" t="s">
        <v>458</v>
      </c>
      <c r="C339" s="349">
        <v>39.299999999999997</v>
      </c>
      <c r="D339" s="350">
        <v>39.43333333333333</v>
      </c>
      <c r="E339" s="350">
        <v>38.916666666666657</v>
      </c>
      <c r="F339" s="350">
        <v>38.533333333333324</v>
      </c>
      <c r="G339" s="350">
        <v>38.016666666666652</v>
      </c>
      <c r="H339" s="350">
        <v>39.816666666666663</v>
      </c>
      <c r="I339" s="350">
        <v>40.333333333333329</v>
      </c>
      <c r="J339" s="350">
        <v>40.716666666666669</v>
      </c>
      <c r="K339" s="349">
        <v>39.950000000000003</v>
      </c>
      <c r="L339" s="349">
        <v>39.049999999999997</v>
      </c>
      <c r="M339" s="349">
        <v>51.443570000000001</v>
      </c>
      <c r="N339" s="1"/>
      <c r="O339" s="1"/>
    </row>
    <row r="340" spans="1:15" ht="12.75" customHeight="1">
      <c r="A340" s="30">
        <v>330</v>
      </c>
      <c r="B340" s="378" t="s">
        <v>459</v>
      </c>
      <c r="C340" s="349">
        <v>61.35</v>
      </c>
      <c r="D340" s="350">
        <v>61.79999999999999</v>
      </c>
      <c r="E340" s="350">
        <v>60.59999999999998</v>
      </c>
      <c r="F340" s="350">
        <v>59.849999999999987</v>
      </c>
      <c r="G340" s="350">
        <v>58.649999999999977</v>
      </c>
      <c r="H340" s="350">
        <v>62.549999999999983</v>
      </c>
      <c r="I340" s="350">
        <v>63.749999999999986</v>
      </c>
      <c r="J340" s="350">
        <v>64.499999999999986</v>
      </c>
      <c r="K340" s="349">
        <v>63</v>
      </c>
      <c r="L340" s="349">
        <v>61.05</v>
      </c>
      <c r="M340" s="349">
        <v>31.437580000000001</v>
      </c>
      <c r="N340" s="1"/>
      <c r="O340" s="1"/>
    </row>
    <row r="341" spans="1:15" ht="12.75" customHeight="1">
      <c r="A341" s="30">
        <v>331</v>
      </c>
      <c r="B341" s="378" t="s">
        <v>460</v>
      </c>
      <c r="C341" s="349">
        <v>547.20000000000005</v>
      </c>
      <c r="D341" s="350">
        <v>555.7166666666667</v>
      </c>
      <c r="E341" s="350">
        <v>536.48333333333335</v>
      </c>
      <c r="F341" s="350">
        <v>525.76666666666665</v>
      </c>
      <c r="G341" s="350">
        <v>506.5333333333333</v>
      </c>
      <c r="H341" s="350">
        <v>566.43333333333339</v>
      </c>
      <c r="I341" s="350">
        <v>585.66666666666674</v>
      </c>
      <c r="J341" s="350">
        <v>596.38333333333344</v>
      </c>
      <c r="K341" s="349">
        <v>574.95000000000005</v>
      </c>
      <c r="L341" s="349">
        <v>545</v>
      </c>
      <c r="M341" s="349">
        <v>0.21854999999999999</v>
      </c>
      <c r="N341" s="1"/>
      <c r="O341" s="1"/>
    </row>
    <row r="342" spans="1:15" ht="12.75" customHeight="1">
      <c r="A342" s="30">
        <v>332</v>
      </c>
      <c r="B342" s="378" t="s">
        <v>168</v>
      </c>
      <c r="C342" s="349">
        <v>17926.650000000001</v>
      </c>
      <c r="D342" s="350">
        <v>17990.399999999998</v>
      </c>
      <c r="E342" s="350">
        <v>17771.249999999996</v>
      </c>
      <c r="F342" s="350">
        <v>17615.849999999999</v>
      </c>
      <c r="G342" s="350">
        <v>17396.699999999997</v>
      </c>
      <c r="H342" s="350">
        <v>18145.799999999996</v>
      </c>
      <c r="I342" s="350">
        <v>18364.949999999997</v>
      </c>
      <c r="J342" s="350">
        <v>18520.349999999995</v>
      </c>
      <c r="K342" s="349">
        <v>18209.55</v>
      </c>
      <c r="L342" s="349">
        <v>17835</v>
      </c>
      <c r="M342" s="349">
        <v>0.59248000000000001</v>
      </c>
      <c r="N342" s="1"/>
      <c r="O342" s="1"/>
    </row>
    <row r="343" spans="1:15" ht="12.75" customHeight="1">
      <c r="A343" s="30">
        <v>333</v>
      </c>
      <c r="B343" s="378" t="s">
        <v>466</v>
      </c>
      <c r="C343" s="349">
        <v>78.650000000000006</v>
      </c>
      <c r="D343" s="350">
        <v>78.816666666666663</v>
      </c>
      <c r="E343" s="350">
        <v>77.533333333333331</v>
      </c>
      <c r="F343" s="350">
        <v>76.416666666666671</v>
      </c>
      <c r="G343" s="350">
        <v>75.13333333333334</v>
      </c>
      <c r="H343" s="350">
        <v>79.933333333333323</v>
      </c>
      <c r="I343" s="350">
        <v>81.216666666666654</v>
      </c>
      <c r="J343" s="350">
        <v>82.333333333333314</v>
      </c>
      <c r="K343" s="349">
        <v>80.099999999999994</v>
      </c>
      <c r="L343" s="349">
        <v>77.7</v>
      </c>
      <c r="M343" s="349">
        <v>6.7738699999999996</v>
      </c>
      <c r="N343" s="1"/>
      <c r="O343" s="1"/>
    </row>
    <row r="344" spans="1:15" ht="12.75" customHeight="1">
      <c r="A344" s="30">
        <v>334</v>
      </c>
      <c r="B344" s="378" t="s">
        <v>465</v>
      </c>
      <c r="C344" s="349">
        <v>47.3</v>
      </c>
      <c r="D344" s="350">
        <v>47.050000000000004</v>
      </c>
      <c r="E344" s="350">
        <v>46.500000000000007</v>
      </c>
      <c r="F344" s="350">
        <v>45.7</v>
      </c>
      <c r="G344" s="350">
        <v>45.150000000000006</v>
      </c>
      <c r="H344" s="350">
        <v>47.850000000000009</v>
      </c>
      <c r="I344" s="350">
        <v>48.400000000000006</v>
      </c>
      <c r="J344" s="350">
        <v>49.20000000000001</v>
      </c>
      <c r="K344" s="349">
        <v>47.6</v>
      </c>
      <c r="L344" s="349">
        <v>46.25</v>
      </c>
      <c r="M344" s="349">
        <v>3.3475899999999998</v>
      </c>
      <c r="N344" s="1"/>
      <c r="O344" s="1"/>
    </row>
    <row r="345" spans="1:15" ht="12.75" customHeight="1">
      <c r="A345" s="30">
        <v>335</v>
      </c>
      <c r="B345" s="378" t="s">
        <v>464</v>
      </c>
      <c r="C345" s="349">
        <v>647.35</v>
      </c>
      <c r="D345" s="350">
        <v>646.44999999999993</v>
      </c>
      <c r="E345" s="350">
        <v>638.89999999999986</v>
      </c>
      <c r="F345" s="350">
        <v>630.44999999999993</v>
      </c>
      <c r="G345" s="350">
        <v>622.89999999999986</v>
      </c>
      <c r="H345" s="350">
        <v>654.89999999999986</v>
      </c>
      <c r="I345" s="350">
        <v>662.44999999999982</v>
      </c>
      <c r="J345" s="350">
        <v>670.89999999999986</v>
      </c>
      <c r="K345" s="349">
        <v>654</v>
      </c>
      <c r="L345" s="349">
        <v>638</v>
      </c>
      <c r="M345" s="349">
        <v>0.69277</v>
      </c>
      <c r="N345" s="1"/>
      <c r="O345" s="1"/>
    </row>
    <row r="346" spans="1:15" ht="12.75" customHeight="1">
      <c r="A346" s="30">
        <v>336</v>
      </c>
      <c r="B346" s="378" t="s">
        <v>461</v>
      </c>
      <c r="C346" s="349">
        <v>28.25</v>
      </c>
      <c r="D346" s="350">
        <v>28.433333333333334</v>
      </c>
      <c r="E346" s="350">
        <v>28.016666666666666</v>
      </c>
      <c r="F346" s="350">
        <v>27.783333333333331</v>
      </c>
      <c r="G346" s="350">
        <v>27.366666666666664</v>
      </c>
      <c r="H346" s="350">
        <v>28.666666666666668</v>
      </c>
      <c r="I346" s="350">
        <v>29.083333333333332</v>
      </c>
      <c r="J346" s="350">
        <v>29.31666666666667</v>
      </c>
      <c r="K346" s="349">
        <v>28.85</v>
      </c>
      <c r="L346" s="349">
        <v>28.2</v>
      </c>
      <c r="M346" s="349">
        <v>37.174050000000001</v>
      </c>
      <c r="N346" s="1"/>
      <c r="O346" s="1"/>
    </row>
    <row r="347" spans="1:15" ht="12.75" customHeight="1">
      <c r="A347" s="30">
        <v>337</v>
      </c>
      <c r="B347" s="378" t="s">
        <v>537</v>
      </c>
      <c r="C347" s="349">
        <v>123.3</v>
      </c>
      <c r="D347" s="350">
        <v>124.25</v>
      </c>
      <c r="E347" s="350">
        <v>122.05</v>
      </c>
      <c r="F347" s="350">
        <v>120.8</v>
      </c>
      <c r="G347" s="350">
        <v>118.6</v>
      </c>
      <c r="H347" s="350">
        <v>125.5</v>
      </c>
      <c r="I347" s="350">
        <v>127.69999999999999</v>
      </c>
      <c r="J347" s="350">
        <v>128.94999999999999</v>
      </c>
      <c r="K347" s="349">
        <v>126.45</v>
      </c>
      <c r="L347" s="349">
        <v>123</v>
      </c>
      <c r="M347" s="349">
        <v>1.2443200000000001</v>
      </c>
      <c r="N347" s="1"/>
      <c r="O347" s="1"/>
    </row>
    <row r="348" spans="1:15" ht="12.75" customHeight="1">
      <c r="A348" s="30">
        <v>338</v>
      </c>
      <c r="B348" s="378" t="s">
        <v>467</v>
      </c>
      <c r="C348" s="349">
        <v>2137.35</v>
      </c>
      <c r="D348" s="350">
        <v>2148.4666666666667</v>
      </c>
      <c r="E348" s="350">
        <v>2118.9333333333334</v>
      </c>
      <c r="F348" s="350">
        <v>2100.5166666666669</v>
      </c>
      <c r="G348" s="350">
        <v>2070.9833333333336</v>
      </c>
      <c r="H348" s="350">
        <v>2166.8833333333332</v>
      </c>
      <c r="I348" s="350">
        <v>2196.416666666667</v>
      </c>
      <c r="J348" s="350">
        <v>2214.833333333333</v>
      </c>
      <c r="K348" s="349">
        <v>2178</v>
      </c>
      <c r="L348" s="349">
        <v>2130.0500000000002</v>
      </c>
      <c r="M348" s="349">
        <v>2.044E-2</v>
      </c>
      <c r="N348" s="1"/>
      <c r="O348" s="1"/>
    </row>
    <row r="349" spans="1:15" ht="12.75" customHeight="1">
      <c r="A349" s="30">
        <v>339</v>
      </c>
      <c r="B349" s="378" t="s">
        <v>462</v>
      </c>
      <c r="C349" s="349">
        <v>61.4</v>
      </c>
      <c r="D349" s="350">
        <v>60.949999999999996</v>
      </c>
      <c r="E349" s="350">
        <v>60.099999999999994</v>
      </c>
      <c r="F349" s="350">
        <v>58.8</v>
      </c>
      <c r="G349" s="350">
        <v>57.949999999999996</v>
      </c>
      <c r="H349" s="350">
        <v>62.249999999999993</v>
      </c>
      <c r="I349" s="350">
        <v>63.1</v>
      </c>
      <c r="J349" s="350">
        <v>64.399999999999991</v>
      </c>
      <c r="K349" s="349">
        <v>61.8</v>
      </c>
      <c r="L349" s="349">
        <v>59.65</v>
      </c>
      <c r="M349" s="349">
        <v>17.141660000000002</v>
      </c>
      <c r="N349" s="1"/>
      <c r="O349" s="1"/>
    </row>
    <row r="350" spans="1:15" ht="12.75" customHeight="1">
      <c r="A350" s="30">
        <v>340</v>
      </c>
      <c r="B350" s="378" t="s">
        <v>169</v>
      </c>
      <c r="C350" s="349">
        <v>142.75</v>
      </c>
      <c r="D350" s="350">
        <v>142.73333333333332</v>
      </c>
      <c r="E350" s="350">
        <v>140.76666666666665</v>
      </c>
      <c r="F350" s="350">
        <v>138.78333333333333</v>
      </c>
      <c r="G350" s="350">
        <v>136.81666666666666</v>
      </c>
      <c r="H350" s="350">
        <v>144.71666666666664</v>
      </c>
      <c r="I350" s="350">
        <v>146.68333333333328</v>
      </c>
      <c r="J350" s="350">
        <v>148.66666666666663</v>
      </c>
      <c r="K350" s="349">
        <v>144.69999999999999</v>
      </c>
      <c r="L350" s="349">
        <v>140.75</v>
      </c>
      <c r="M350" s="349">
        <v>100.43689999999999</v>
      </c>
      <c r="N350" s="1"/>
      <c r="O350" s="1"/>
    </row>
    <row r="351" spans="1:15" ht="12.75" customHeight="1">
      <c r="A351" s="30">
        <v>341</v>
      </c>
      <c r="B351" s="378" t="s">
        <v>463</v>
      </c>
      <c r="C351" s="349">
        <v>202.3</v>
      </c>
      <c r="D351" s="350">
        <v>203.13333333333333</v>
      </c>
      <c r="E351" s="350">
        <v>198.76666666666665</v>
      </c>
      <c r="F351" s="350">
        <v>195.23333333333332</v>
      </c>
      <c r="G351" s="350">
        <v>190.86666666666665</v>
      </c>
      <c r="H351" s="350">
        <v>206.66666666666666</v>
      </c>
      <c r="I351" s="350">
        <v>211.03333333333333</v>
      </c>
      <c r="J351" s="350">
        <v>214.56666666666666</v>
      </c>
      <c r="K351" s="349">
        <v>207.5</v>
      </c>
      <c r="L351" s="349">
        <v>199.6</v>
      </c>
      <c r="M351" s="349">
        <v>4.6507199999999997</v>
      </c>
      <c r="N351" s="1"/>
      <c r="O351" s="1"/>
    </row>
    <row r="352" spans="1:15" ht="12.75" customHeight="1">
      <c r="A352" s="30">
        <v>342</v>
      </c>
      <c r="B352" s="378" t="s">
        <v>171</v>
      </c>
      <c r="C352" s="349">
        <v>130.19999999999999</v>
      </c>
      <c r="D352" s="350">
        <v>131.16666666666666</v>
      </c>
      <c r="E352" s="350">
        <v>128.88333333333333</v>
      </c>
      <c r="F352" s="350">
        <v>127.56666666666666</v>
      </c>
      <c r="G352" s="350">
        <v>125.28333333333333</v>
      </c>
      <c r="H352" s="350">
        <v>132.48333333333332</v>
      </c>
      <c r="I352" s="350">
        <v>134.76666666666668</v>
      </c>
      <c r="J352" s="350">
        <v>136.08333333333331</v>
      </c>
      <c r="K352" s="349">
        <v>133.44999999999999</v>
      </c>
      <c r="L352" s="349">
        <v>129.85</v>
      </c>
      <c r="M352" s="349">
        <v>92.632639999999995</v>
      </c>
      <c r="N352" s="1"/>
      <c r="O352" s="1"/>
    </row>
    <row r="353" spans="1:15" ht="12.75" customHeight="1">
      <c r="A353" s="30">
        <v>343</v>
      </c>
      <c r="B353" s="378" t="s">
        <v>270</v>
      </c>
      <c r="C353" s="349">
        <v>932.85</v>
      </c>
      <c r="D353" s="350">
        <v>923.40000000000009</v>
      </c>
      <c r="E353" s="350">
        <v>907.10000000000014</v>
      </c>
      <c r="F353" s="350">
        <v>881.35</v>
      </c>
      <c r="G353" s="350">
        <v>865.05000000000007</v>
      </c>
      <c r="H353" s="350">
        <v>949.1500000000002</v>
      </c>
      <c r="I353" s="350">
        <v>965.45000000000016</v>
      </c>
      <c r="J353" s="350">
        <v>991.20000000000027</v>
      </c>
      <c r="K353" s="349">
        <v>939.7</v>
      </c>
      <c r="L353" s="349">
        <v>897.65</v>
      </c>
      <c r="M353" s="349">
        <v>16.850200000000001</v>
      </c>
      <c r="N353" s="1"/>
      <c r="O353" s="1"/>
    </row>
    <row r="354" spans="1:15" ht="12.75" customHeight="1">
      <c r="A354" s="30">
        <v>344</v>
      </c>
      <c r="B354" s="378" t="s">
        <v>468</v>
      </c>
      <c r="C354" s="349">
        <v>3513.25</v>
      </c>
      <c r="D354" s="350">
        <v>3506.1666666666665</v>
      </c>
      <c r="E354" s="350">
        <v>3468.6333333333332</v>
      </c>
      <c r="F354" s="350">
        <v>3424.0166666666669</v>
      </c>
      <c r="G354" s="350">
        <v>3386.4833333333336</v>
      </c>
      <c r="H354" s="350">
        <v>3550.7833333333328</v>
      </c>
      <c r="I354" s="350">
        <v>3588.3166666666666</v>
      </c>
      <c r="J354" s="350">
        <v>3632.9333333333325</v>
      </c>
      <c r="K354" s="349">
        <v>3543.7</v>
      </c>
      <c r="L354" s="349">
        <v>3461.55</v>
      </c>
      <c r="M354" s="349">
        <v>0.49314000000000002</v>
      </c>
      <c r="N354" s="1"/>
      <c r="O354" s="1"/>
    </row>
    <row r="355" spans="1:15" ht="12.75" customHeight="1">
      <c r="A355" s="30">
        <v>345</v>
      </c>
      <c r="B355" s="378" t="s">
        <v>271</v>
      </c>
      <c r="C355" s="349">
        <v>220.5</v>
      </c>
      <c r="D355" s="350">
        <v>221.21666666666667</v>
      </c>
      <c r="E355" s="350">
        <v>216.98333333333335</v>
      </c>
      <c r="F355" s="350">
        <v>213.46666666666667</v>
      </c>
      <c r="G355" s="350">
        <v>209.23333333333335</v>
      </c>
      <c r="H355" s="350">
        <v>224.73333333333335</v>
      </c>
      <c r="I355" s="350">
        <v>228.96666666666664</v>
      </c>
      <c r="J355" s="350">
        <v>232.48333333333335</v>
      </c>
      <c r="K355" s="349">
        <v>225.45</v>
      </c>
      <c r="L355" s="349">
        <v>217.7</v>
      </c>
      <c r="M355" s="349">
        <v>5.7678799999999999</v>
      </c>
      <c r="N355" s="1"/>
      <c r="O355" s="1"/>
    </row>
    <row r="356" spans="1:15" ht="12.75" customHeight="1">
      <c r="A356" s="30">
        <v>346</v>
      </c>
      <c r="B356" s="378" t="s">
        <v>172</v>
      </c>
      <c r="C356" s="349">
        <v>160.75</v>
      </c>
      <c r="D356" s="350">
        <v>162.26666666666665</v>
      </c>
      <c r="E356" s="350">
        <v>158.1333333333333</v>
      </c>
      <c r="F356" s="350">
        <v>155.51666666666665</v>
      </c>
      <c r="G356" s="350">
        <v>151.3833333333333</v>
      </c>
      <c r="H356" s="350">
        <v>164.8833333333333</v>
      </c>
      <c r="I356" s="350">
        <v>169.01666666666662</v>
      </c>
      <c r="J356" s="350">
        <v>171.6333333333333</v>
      </c>
      <c r="K356" s="349">
        <v>166.4</v>
      </c>
      <c r="L356" s="349">
        <v>159.65</v>
      </c>
      <c r="M356" s="349">
        <v>213.01826</v>
      </c>
      <c r="N356" s="1"/>
      <c r="O356" s="1"/>
    </row>
    <row r="357" spans="1:15" ht="12.75" customHeight="1">
      <c r="A357" s="30">
        <v>347</v>
      </c>
      <c r="B357" s="378" t="s">
        <v>469</v>
      </c>
      <c r="C357" s="349">
        <v>324.35000000000002</v>
      </c>
      <c r="D357" s="350">
        <v>325.75</v>
      </c>
      <c r="E357" s="350">
        <v>319.5</v>
      </c>
      <c r="F357" s="350">
        <v>314.64999999999998</v>
      </c>
      <c r="G357" s="350">
        <v>308.39999999999998</v>
      </c>
      <c r="H357" s="350">
        <v>330.6</v>
      </c>
      <c r="I357" s="350">
        <v>336.85</v>
      </c>
      <c r="J357" s="350">
        <v>341.70000000000005</v>
      </c>
      <c r="K357" s="349">
        <v>332</v>
      </c>
      <c r="L357" s="349">
        <v>320.89999999999998</v>
      </c>
      <c r="M357" s="349">
        <v>2.1781899999999998</v>
      </c>
      <c r="N357" s="1"/>
      <c r="O357" s="1"/>
    </row>
    <row r="358" spans="1:15" ht="12.75" customHeight="1">
      <c r="A358" s="30">
        <v>348</v>
      </c>
      <c r="B358" s="378" t="s">
        <v>173</v>
      </c>
      <c r="C358" s="349">
        <v>41137.949999999997</v>
      </c>
      <c r="D358" s="350">
        <v>41669.116666666669</v>
      </c>
      <c r="E358" s="350">
        <v>40388.233333333337</v>
      </c>
      <c r="F358" s="350">
        <v>39638.51666666667</v>
      </c>
      <c r="G358" s="350">
        <v>38357.633333333339</v>
      </c>
      <c r="H358" s="350">
        <v>42418.833333333336</v>
      </c>
      <c r="I358" s="350">
        <v>43699.716666666667</v>
      </c>
      <c r="J358" s="350">
        <v>44449.433333333334</v>
      </c>
      <c r="K358" s="349">
        <v>42950</v>
      </c>
      <c r="L358" s="349">
        <v>40919.4</v>
      </c>
      <c r="M358" s="349">
        <v>0.30587999999999999</v>
      </c>
      <c r="N358" s="1"/>
      <c r="O358" s="1"/>
    </row>
    <row r="359" spans="1:15" ht="12.75" customHeight="1">
      <c r="A359" s="30">
        <v>349</v>
      </c>
      <c r="B359" s="378" t="s">
        <v>174</v>
      </c>
      <c r="C359" s="349">
        <v>2099.9</v>
      </c>
      <c r="D359" s="350">
        <v>2097.6333333333332</v>
      </c>
      <c r="E359" s="350">
        <v>2057.2666666666664</v>
      </c>
      <c r="F359" s="350">
        <v>2014.6333333333332</v>
      </c>
      <c r="G359" s="350">
        <v>1974.2666666666664</v>
      </c>
      <c r="H359" s="350">
        <v>2140.2666666666664</v>
      </c>
      <c r="I359" s="350">
        <v>2180.6333333333332</v>
      </c>
      <c r="J359" s="350">
        <v>2223.2666666666664</v>
      </c>
      <c r="K359" s="349">
        <v>2138</v>
      </c>
      <c r="L359" s="349">
        <v>2055</v>
      </c>
      <c r="M359" s="349">
        <v>9.9540199999999999</v>
      </c>
      <c r="N359" s="1"/>
      <c r="O359" s="1"/>
    </row>
    <row r="360" spans="1:15" ht="12.75" customHeight="1">
      <c r="A360" s="30">
        <v>350</v>
      </c>
      <c r="B360" s="378" t="s">
        <v>473</v>
      </c>
      <c r="C360" s="349">
        <v>3959.65</v>
      </c>
      <c r="D360" s="350">
        <v>3959.6666666666665</v>
      </c>
      <c r="E360" s="350">
        <v>3905.4333333333329</v>
      </c>
      <c r="F360" s="350">
        <v>3851.2166666666662</v>
      </c>
      <c r="G360" s="350">
        <v>3796.9833333333327</v>
      </c>
      <c r="H360" s="350">
        <v>4013.8833333333332</v>
      </c>
      <c r="I360" s="350">
        <v>4068.1166666666668</v>
      </c>
      <c r="J360" s="350">
        <v>4122.3333333333339</v>
      </c>
      <c r="K360" s="349">
        <v>4013.9</v>
      </c>
      <c r="L360" s="349">
        <v>3905.45</v>
      </c>
      <c r="M360" s="349">
        <v>2.7678600000000002</v>
      </c>
      <c r="N360" s="1"/>
      <c r="O360" s="1"/>
    </row>
    <row r="361" spans="1:15" ht="12.75" customHeight="1">
      <c r="A361" s="30">
        <v>351</v>
      </c>
      <c r="B361" s="378" t="s">
        <v>175</v>
      </c>
      <c r="C361" s="349">
        <v>205.25</v>
      </c>
      <c r="D361" s="350">
        <v>206.6</v>
      </c>
      <c r="E361" s="350">
        <v>203.35</v>
      </c>
      <c r="F361" s="350">
        <v>201.45</v>
      </c>
      <c r="G361" s="350">
        <v>198.2</v>
      </c>
      <c r="H361" s="350">
        <v>208.5</v>
      </c>
      <c r="I361" s="350">
        <v>211.75</v>
      </c>
      <c r="J361" s="350">
        <v>213.65</v>
      </c>
      <c r="K361" s="349">
        <v>209.85</v>
      </c>
      <c r="L361" s="349">
        <v>204.7</v>
      </c>
      <c r="M361" s="349">
        <v>14.403790000000001</v>
      </c>
      <c r="N361" s="1"/>
      <c r="O361" s="1"/>
    </row>
    <row r="362" spans="1:15" ht="12.75" customHeight="1">
      <c r="A362" s="30">
        <v>352</v>
      </c>
      <c r="B362" s="378" t="s">
        <v>176</v>
      </c>
      <c r="C362" s="349">
        <v>118.45</v>
      </c>
      <c r="D362" s="350">
        <v>118.56666666666668</v>
      </c>
      <c r="E362" s="350">
        <v>117.48333333333335</v>
      </c>
      <c r="F362" s="350">
        <v>116.51666666666667</v>
      </c>
      <c r="G362" s="350">
        <v>115.43333333333334</v>
      </c>
      <c r="H362" s="350">
        <v>119.53333333333336</v>
      </c>
      <c r="I362" s="350">
        <v>120.6166666666667</v>
      </c>
      <c r="J362" s="350">
        <v>121.58333333333337</v>
      </c>
      <c r="K362" s="349">
        <v>119.65</v>
      </c>
      <c r="L362" s="349">
        <v>117.6</v>
      </c>
      <c r="M362" s="349">
        <v>41.419719999999998</v>
      </c>
      <c r="N362" s="1"/>
      <c r="O362" s="1"/>
    </row>
    <row r="363" spans="1:15" ht="12.75" customHeight="1">
      <c r="A363" s="30">
        <v>353</v>
      </c>
      <c r="B363" s="378" t="s">
        <v>177</v>
      </c>
      <c r="C363" s="349">
        <v>4285.05</v>
      </c>
      <c r="D363" s="350">
        <v>4268.3499999999995</v>
      </c>
      <c r="E363" s="350">
        <v>4236.6999999999989</v>
      </c>
      <c r="F363" s="350">
        <v>4188.3499999999995</v>
      </c>
      <c r="G363" s="350">
        <v>4156.6999999999989</v>
      </c>
      <c r="H363" s="350">
        <v>4316.6999999999989</v>
      </c>
      <c r="I363" s="350">
        <v>4348.3499999999985</v>
      </c>
      <c r="J363" s="350">
        <v>4396.6999999999989</v>
      </c>
      <c r="K363" s="349">
        <v>4300</v>
      </c>
      <c r="L363" s="349">
        <v>4220</v>
      </c>
      <c r="M363" s="349">
        <v>0.21435000000000001</v>
      </c>
      <c r="N363" s="1"/>
      <c r="O363" s="1"/>
    </row>
    <row r="364" spans="1:15" ht="12.75" customHeight="1">
      <c r="A364" s="30">
        <v>354</v>
      </c>
      <c r="B364" s="378" t="s">
        <v>274</v>
      </c>
      <c r="C364" s="349">
        <v>15658.25</v>
      </c>
      <c r="D364" s="350">
        <v>15587.75</v>
      </c>
      <c r="E364" s="350">
        <v>15425.5</v>
      </c>
      <c r="F364" s="350">
        <v>15192.75</v>
      </c>
      <c r="G364" s="350">
        <v>15030.5</v>
      </c>
      <c r="H364" s="350">
        <v>15820.5</v>
      </c>
      <c r="I364" s="350">
        <v>15982.75</v>
      </c>
      <c r="J364" s="350">
        <v>16215.5</v>
      </c>
      <c r="K364" s="349">
        <v>15750</v>
      </c>
      <c r="L364" s="349">
        <v>15355</v>
      </c>
      <c r="M364" s="349">
        <v>2.5180000000000001E-2</v>
      </c>
      <c r="N364" s="1"/>
      <c r="O364" s="1"/>
    </row>
    <row r="365" spans="1:15" ht="12.75" customHeight="1">
      <c r="A365" s="30">
        <v>355</v>
      </c>
      <c r="B365" s="378" t="s">
        <v>480</v>
      </c>
      <c r="C365" s="349">
        <v>4620.3500000000004</v>
      </c>
      <c r="D365" s="350">
        <v>4594.7833333333338</v>
      </c>
      <c r="E365" s="350">
        <v>4525.5666666666675</v>
      </c>
      <c r="F365" s="350">
        <v>4430.7833333333338</v>
      </c>
      <c r="G365" s="350">
        <v>4361.5666666666675</v>
      </c>
      <c r="H365" s="350">
        <v>4689.5666666666675</v>
      </c>
      <c r="I365" s="350">
        <v>4758.7833333333328</v>
      </c>
      <c r="J365" s="350">
        <v>4853.5666666666675</v>
      </c>
      <c r="K365" s="349">
        <v>4664</v>
      </c>
      <c r="L365" s="349">
        <v>4500</v>
      </c>
      <c r="M365" s="349">
        <v>5.8869999999999999E-2</v>
      </c>
      <c r="N365" s="1"/>
      <c r="O365" s="1"/>
    </row>
    <row r="366" spans="1:15" ht="12.75" customHeight="1">
      <c r="A366" s="30">
        <v>356</v>
      </c>
      <c r="B366" s="378" t="s">
        <v>474</v>
      </c>
      <c r="C366" s="349" t="e">
        <v>#N/A</v>
      </c>
      <c r="D366" s="350" t="e">
        <v>#N/A</v>
      </c>
      <c r="E366" s="350" t="e">
        <v>#N/A</v>
      </c>
      <c r="F366" s="350" t="e">
        <v>#N/A</v>
      </c>
      <c r="G366" s="350" t="e">
        <v>#N/A</v>
      </c>
      <c r="H366" s="350" t="e">
        <v>#N/A</v>
      </c>
      <c r="I366" s="350" t="e">
        <v>#N/A</v>
      </c>
      <c r="J366" s="350" t="e">
        <v>#N/A</v>
      </c>
      <c r="K366" s="349" t="e">
        <v>#N/A</v>
      </c>
      <c r="L366" s="349" t="e">
        <v>#N/A</v>
      </c>
      <c r="M366" s="349" t="e">
        <v>#N/A</v>
      </c>
      <c r="N366" s="1"/>
      <c r="O366" s="1"/>
    </row>
    <row r="367" spans="1:15" ht="12.75" customHeight="1">
      <c r="A367" s="30">
        <v>357</v>
      </c>
      <c r="B367" s="378" t="s">
        <v>475</v>
      </c>
      <c r="C367" s="349">
        <v>950.5</v>
      </c>
      <c r="D367" s="350">
        <v>958.16666666666663</v>
      </c>
      <c r="E367" s="350">
        <v>932.33333333333326</v>
      </c>
      <c r="F367" s="350">
        <v>914.16666666666663</v>
      </c>
      <c r="G367" s="350">
        <v>888.33333333333326</v>
      </c>
      <c r="H367" s="350">
        <v>976.33333333333326</v>
      </c>
      <c r="I367" s="350">
        <v>1002.1666666666665</v>
      </c>
      <c r="J367" s="350">
        <v>1020.3333333333333</v>
      </c>
      <c r="K367" s="349">
        <v>984</v>
      </c>
      <c r="L367" s="349">
        <v>940</v>
      </c>
      <c r="M367" s="349">
        <v>0.93889999999999996</v>
      </c>
      <c r="N367" s="1"/>
      <c r="O367" s="1"/>
    </row>
    <row r="368" spans="1:15" ht="12.75" customHeight="1">
      <c r="A368" s="30">
        <v>358</v>
      </c>
      <c r="B368" s="378" t="s">
        <v>178</v>
      </c>
      <c r="C368" s="349">
        <v>2415.6</v>
      </c>
      <c r="D368" s="350">
        <v>2413.8666666666668</v>
      </c>
      <c r="E368" s="350">
        <v>2395.7333333333336</v>
      </c>
      <c r="F368" s="350">
        <v>2375.8666666666668</v>
      </c>
      <c r="G368" s="350">
        <v>2357.7333333333336</v>
      </c>
      <c r="H368" s="350">
        <v>2433.7333333333336</v>
      </c>
      <c r="I368" s="350">
        <v>2451.8666666666668</v>
      </c>
      <c r="J368" s="350">
        <v>2471.7333333333336</v>
      </c>
      <c r="K368" s="349">
        <v>2432</v>
      </c>
      <c r="L368" s="349">
        <v>2394</v>
      </c>
      <c r="M368" s="349">
        <v>2.2771699999999999</v>
      </c>
      <c r="N368" s="1"/>
      <c r="O368" s="1"/>
    </row>
    <row r="369" spans="1:15" ht="12.75" customHeight="1">
      <c r="A369" s="30">
        <v>359</v>
      </c>
      <c r="B369" s="378" t="s">
        <v>179</v>
      </c>
      <c r="C369" s="349">
        <v>2534.6</v>
      </c>
      <c r="D369" s="350">
        <v>2530.9333333333334</v>
      </c>
      <c r="E369" s="350">
        <v>2503.8666666666668</v>
      </c>
      <c r="F369" s="350">
        <v>2473.1333333333332</v>
      </c>
      <c r="G369" s="350">
        <v>2446.0666666666666</v>
      </c>
      <c r="H369" s="350">
        <v>2561.666666666667</v>
      </c>
      <c r="I369" s="350">
        <v>2588.7333333333336</v>
      </c>
      <c r="J369" s="350">
        <v>2619.4666666666672</v>
      </c>
      <c r="K369" s="349">
        <v>2558</v>
      </c>
      <c r="L369" s="349">
        <v>2500.1999999999998</v>
      </c>
      <c r="M369" s="349">
        <v>1.9642200000000001</v>
      </c>
      <c r="N369" s="1"/>
      <c r="O369" s="1"/>
    </row>
    <row r="370" spans="1:15" ht="12.75" customHeight="1">
      <c r="A370" s="30">
        <v>360</v>
      </c>
      <c r="B370" s="378" t="s">
        <v>180</v>
      </c>
      <c r="C370" s="349">
        <v>37.35</v>
      </c>
      <c r="D370" s="350">
        <v>37.516666666666666</v>
      </c>
      <c r="E370" s="350">
        <v>37.033333333333331</v>
      </c>
      <c r="F370" s="350">
        <v>36.716666666666669</v>
      </c>
      <c r="G370" s="350">
        <v>36.233333333333334</v>
      </c>
      <c r="H370" s="350">
        <v>37.833333333333329</v>
      </c>
      <c r="I370" s="350">
        <v>38.316666666666663</v>
      </c>
      <c r="J370" s="350">
        <v>38.633333333333326</v>
      </c>
      <c r="K370" s="349">
        <v>38</v>
      </c>
      <c r="L370" s="349">
        <v>37.200000000000003</v>
      </c>
      <c r="M370" s="349">
        <v>368.77066000000002</v>
      </c>
      <c r="N370" s="1"/>
      <c r="O370" s="1"/>
    </row>
    <row r="371" spans="1:15" ht="12.75" customHeight="1">
      <c r="A371" s="30">
        <v>361</v>
      </c>
      <c r="B371" s="378" t="s">
        <v>471</v>
      </c>
      <c r="C371" s="349">
        <v>403.55</v>
      </c>
      <c r="D371" s="350">
        <v>405.81666666666666</v>
      </c>
      <c r="E371" s="350">
        <v>397.73333333333335</v>
      </c>
      <c r="F371" s="350">
        <v>391.91666666666669</v>
      </c>
      <c r="G371" s="350">
        <v>383.83333333333337</v>
      </c>
      <c r="H371" s="350">
        <v>411.63333333333333</v>
      </c>
      <c r="I371" s="350">
        <v>419.7166666666667</v>
      </c>
      <c r="J371" s="350">
        <v>425.5333333333333</v>
      </c>
      <c r="K371" s="349">
        <v>413.9</v>
      </c>
      <c r="L371" s="349">
        <v>400</v>
      </c>
      <c r="M371" s="349">
        <v>2.4741599999999999</v>
      </c>
      <c r="N371" s="1"/>
      <c r="O371" s="1"/>
    </row>
    <row r="372" spans="1:15" ht="12.75" customHeight="1">
      <c r="A372" s="30">
        <v>362</v>
      </c>
      <c r="B372" s="378" t="s">
        <v>472</v>
      </c>
      <c r="C372" s="349">
        <v>272.89999999999998</v>
      </c>
      <c r="D372" s="350">
        <v>266.05</v>
      </c>
      <c r="E372" s="350">
        <v>254.10000000000002</v>
      </c>
      <c r="F372" s="350">
        <v>235.3</v>
      </c>
      <c r="G372" s="350">
        <v>223.35000000000002</v>
      </c>
      <c r="H372" s="350">
        <v>284.85000000000002</v>
      </c>
      <c r="I372" s="350">
        <v>296.79999999999995</v>
      </c>
      <c r="J372" s="350">
        <v>315.60000000000002</v>
      </c>
      <c r="K372" s="349">
        <v>278</v>
      </c>
      <c r="L372" s="349">
        <v>247.25</v>
      </c>
      <c r="M372" s="349">
        <v>28.92135</v>
      </c>
      <c r="N372" s="1"/>
      <c r="O372" s="1"/>
    </row>
    <row r="373" spans="1:15" ht="12.75" customHeight="1">
      <c r="A373" s="30">
        <v>363</v>
      </c>
      <c r="B373" s="378" t="s">
        <v>272</v>
      </c>
      <c r="C373" s="349">
        <v>2384.65</v>
      </c>
      <c r="D373" s="350">
        <v>2393.7999999999997</v>
      </c>
      <c r="E373" s="350">
        <v>2370.1999999999994</v>
      </c>
      <c r="F373" s="350">
        <v>2355.7499999999995</v>
      </c>
      <c r="G373" s="350">
        <v>2332.1499999999992</v>
      </c>
      <c r="H373" s="350">
        <v>2408.2499999999995</v>
      </c>
      <c r="I373" s="350">
        <v>2431.85</v>
      </c>
      <c r="J373" s="350">
        <v>2446.2999999999997</v>
      </c>
      <c r="K373" s="349">
        <v>2417.4</v>
      </c>
      <c r="L373" s="349">
        <v>2379.35</v>
      </c>
      <c r="M373" s="349">
        <v>1.8073300000000001</v>
      </c>
      <c r="N373" s="1"/>
      <c r="O373" s="1"/>
    </row>
    <row r="374" spans="1:15" ht="12.75" customHeight="1">
      <c r="A374" s="30">
        <v>364</v>
      </c>
      <c r="B374" s="378" t="s">
        <v>476</v>
      </c>
      <c r="C374" s="349">
        <v>744.45</v>
      </c>
      <c r="D374" s="350">
        <v>731.36666666666667</v>
      </c>
      <c r="E374" s="350">
        <v>713.23333333333335</v>
      </c>
      <c r="F374" s="350">
        <v>682.01666666666665</v>
      </c>
      <c r="G374" s="350">
        <v>663.88333333333333</v>
      </c>
      <c r="H374" s="350">
        <v>762.58333333333337</v>
      </c>
      <c r="I374" s="350">
        <v>780.71666666666681</v>
      </c>
      <c r="J374" s="350">
        <v>811.93333333333339</v>
      </c>
      <c r="K374" s="349">
        <v>749.5</v>
      </c>
      <c r="L374" s="349">
        <v>700.15</v>
      </c>
      <c r="M374" s="349">
        <v>0.78944999999999999</v>
      </c>
      <c r="N374" s="1"/>
      <c r="O374" s="1"/>
    </row>
    <row r="375" spans="1:15" ht="12.75" customHeight="1">
      <c r="A375" s="30">
        <v>365</v>
      </c>
      <c r="B375" s="378" t="s">
        <v>477</v>
      </c>
      <c r="C375" s="349">
        <v>1913</v>
      </c>
      <c r="D375" s="350">
        <v>1912.5166666666664</v>
      </c>
      <c r="E375" s="350">
        <v>1886.0833333333328</v>
      </c>
      <c r="F375" s="350">
        <v>1859.1666666666663</v>
      </c>
      <c r="G375" s="350">
        <v>1832.7333333333327</v>
      </c>
      <c r="H375" s="350">
        <v>1939.4333333333329</v>
      </c>
      <c r="I375" s="350">
        <v>1965.8666666666663</v>
      </c>
      <c r="J375" s="350">
        <v>1992.7833333333331</v>
      </c>
      <c r="K375" s="349">
        <v>1938.95</v>
      </c>
      <c r="L375" s="349">
        <v>1885.6</v>
      </c>
      <c r="M375" s="349">
        <v>0.97185999999999995</v>
      </c>
      <c r="N375" s="1"/>
      <c r="O375" s="1"/>
    </row>
    <row r="376" spans="1:15" ht="12.75" customHeight="1">
      <c r="A376" s="30">
        <v>366</v>
      </c>
      <c r="B376" s="378" t="s">
        <v>847</v>
      </c>
      <c r="C376" s="349">
        <v>238.95</v>
      </c>
      <c r="D376" s="350">
        <v>241.06666666666669</v>
      </c>
      <c r="E376" s="350">
        <v>236.18333333333339</v>
      </c>
      <c r="F376" s="350">
        <v>233.41666666666671</v>
      </c>
      <c r="G376" s="350">
        <v>228.53333333333342</v>
      </c>
      <c r="H376" s="350">
        <v>243.83333333333337</v>
      </c>
      <c r="I376" s="350">
        <v>248.71666666666664</v>
      </c>
      <c r="J376" s="350">
        <v>251.48333333333335</v>
      </c>
      <c r="K376" s="349">
        <v>245.95</v>
      </c>
      <c r="L376" s="349">
        <v>238.3</v>
      </c>
      <c r="M376" s="349">
        <v>15.472110000000001</v>
      </c>
      <c r="N376" s="1"/>
      <c r="O376" s="1"/>
    </row>
    <row r="377" spans="1:15" ht="12.75" customHeight="1">
      <c r="A377" s="30">
        <v>367</v>
      </c>
      <c r="B377" s="378" t="s">
        <v>181</v>
      </c>
      <c r="C377" s="349">
        <v>198.05</v>
      </c>
      <c r="D377" s="350">
        <v>198.38333333333333</v>
      </c>
      <c r="E377" s="350">
        <v>197.26666666666665</v>
      </c>
      <c r="F377" s="350">
        <v>196.48333333333332</v>
      </c>
      <c r="G377" s="350">
        <v>195.36666666666665</v>
      </c>
      <c r="H377" s="350">
        <v>199.16666666666666</v>
      </c>
      <c r="I377" s="350">
        <v>200.28333333333333</v>
      </c>
      <c r="J377" s="350">
        <v>201.06666666666666</v>
      </c>
      <c r="K377" s="349">
        <v>199.5</v>
      </c>
      <c r="L377" s="349">
        <v>197.6</v>
      </c>
      <c r="M377" s="349">
        <v>48.700980000000001</v>
      </c>
      <c r="N377" s="1"/>
      <c r="O377" s="1"/>
    </row>
    <row r="378" spans="1:15" ht="12.75" customHeight="1">
      <c r="A378" s="30">
        <v>368</v>
      </c>
      <c r="B378" s="378" t="s">
        <v>291</v>
      </c>
      <c r="C378" s="349">
        <v>3201.8</v>
      </c>
      <c r="D378" s="350">
        <v>3238.6833333333329</v>
      </c>
      <c r="E378" s="350">
        <v>3135.3666666666659</v>
      </c>
      <c r="F378" s="350">
        <v>3068.9333333333329</v>
      </c>
      <c r="G378" s="350">
        <v>2965.6166666666659</v>
      </c>
      <c r="H378" s="350">
        <v>3305.1166666666659</v>
      </c>
      <c r="I378" s="350">
        <v>3408.4333333333325</v>
      </c>
      <c r="J378" s="350">
        <v>3474.8666666666659</v>
      </c>
      <c r="K378" s="349">
        <v>3342</v>
      </c>
      <c r="L378" s="349">
        <v>3172.25</v>
      </c>
      <c r="M378" s="349">
        <v>0.96448</v>
      </c>
      <c r="N378" s="1"/>
      <c r="O378" s="1"/>
    </row>
    <row r="379" spans="1:15" ht="12.75" customHeight="1">
      <c r="A379" s="30">
        <v>369</v>
      </c>
      <c r="B379" s="378" t="s">
        <v>848</v>
      </c>
      <c r="C379" s="349">
        <v>350.5</v>
      </c>
      <c r="D379" s="350">
        <v>346.65000000000003</v>
      </c>
      <c r="E379" s="350">
        <v>338.30000000000007</v>
      </c>
      <c r="F379" s="350">
        <v>326.10000000000002</v>
      </c>
      <c r="G379" s="350">
        <v>317.75000000000006</v>
      </c>
      <c r="H379" s="350">
        <v>358.85000000000008</v>
      </c>
      <c r="I379" s="350">
        <v>367.2000000000001</v>
      </c>
      <c r="J379" s="350">
        <v>379.40000000000009</v>
      </c>
      <c r="K379" s="349">
        <v>355</v>
      </c>
      <c r="L379" s="349">
        <v>334.45</v>
      </c>
      <c r="M379" s="349">
        <v>10.822800000000001</v>
      </c>
      <c r="N379" s="1"/>
      <c r="O379" s="1"/>
    </row>
    <row r="380" spans="1:15" ht="12.75" customHeight="1">
      <c r="A380" s="30">
        <v>370</v>
      </c>
      <c r="B380" s="378" t="s">
        <v>273</v>
      </c>
      <c r="C380" s="349">
        <v>450.25</v>
      </c>
      <c r="D380" s="350">
        <v>448.2833333333333</v>
      </c>
      <c r="E380" s="350">
        <v>436.96666666666658</v>
      </c>
      <c r="F380" s="350">
        <v>423.68333333333328</v>
      </c>
      <c r="G380" s="350">
        <v>412.36666666666656</v>
      </c>
      <c r="H380" s="350">
        <v>461.56666666666661</v>
      </c>
      <c r="I380" s="350">
        <v>472.88333333333333</v>
      </c>
      <c r="J380" s="350">
        <v>486.16666666666663</v>
      </c>
      <c r="K380" s="349">
        <v>459.6</v>
      </c>
      <c r="L380" s="349">
        <v>435</v>
      </c>
      <c r="M380" s="349">
        <v>11.927770000000001</v>
      </c>
      <c r="N380" s="1"/>
      <c r="O380" s="1"/>
    </row>
    <row r="381" spans="1:15" ht="12.75" customHeight="1">
      <c r="A381" s="30">
        <v>371</v>
      </c>
      <c r="B381" s="378" t="s">
        <v>478</v>
      </c>
      <c r="C381" s="349">
        <v>664.3</v>
      </c>
      <c r="D381" s="350">
        <v>666.0333333333333</v>
      </c>
      <c r="E381" s="350">
        <v>659.06666666666661</v>
      </c>
      <c r="F381" s="350">
        <v>653.83333333333326</v>
      </c>
      <c r="G381" s="350">
        <v>646.86666666666656</v>
      </c>
      <c r="H381" s="350">
        <v>671.26666666666665</v>
      </c>
      <c r="I381" s="350">
        <v>678.23333333333335</v>
      </c>
      <c r="J381" s="350">
        <v>683.4666666666667</v>
      </c>
      <c r="K381" s="349">
        <v>673</v>
      </c>
      <c r="L381" s="349">
        <v>660.8</v>
      </c>
      <c r="M381" s="349">
        <v>1.0102599999999999</v>
      </c>
      <c r="N381" s="1"/>
      <c r="O381" s="1"/>
    </row>
    <row r="382" spans="1:15" ht="12.75" customHeight="1">
      <c r="A382" s="30">
        <v>372</v>
      </c>
      <c r="B382" s="378" t="s">
        <v>479</v>
      </c>
      <c r="C382" s="349">
        <v>118.05</v>
      </c>
      <c r="D382" s="350">
        <v>118.95</v>
      </c>
      <c r="E382" s="350">
        <v>116.60000000000001</v>
      </c>
      <c r="F382" s="350">
        <v>115.15</v>
      </c>
      <c r="G382" s="350">
        <v>112.80000000000001</v>
      </c>
      <c r="H382" s="350">
        <v>120.4</v>
      </c>
      <c r="I382" s="350">
        <v>122.75</v>
      </c>
      <c r="J382" s="350">
        <v>124.2</v>
      </c>
      <c r="K382" s="349">
        <v>121.3</v>
      </c>
      <c r="L382" s="349">
        <v>117.5</v>
      </c>
      <c r="M382" s="349">
        <v>2.4120400000000002</v>
      </c>
      <c r="N382" s="1"/>
      <c r="O382" s="1"/>
    </row>
    <row r="383" spans="1:15" ht="12.75" customHeight="1">
      <c r="A383" s="30">
        <v>373</v>
      </c>
      <c r="B383" s="378" t="s">
        <v>183</v>
      </c>
      <c r="C383" s="349">
        <v>1579.65</v>
      </c>
      <c r="D383" s="350">
        <v>1584.9166666666667</v>
      </c>
      <c r="E383" s="350">
        <v>1566.9333333333334</v>
      </c>
      <c r="F383" s="350">
        <v>1554.2166666666667</v>
      </c>
      <c r="G383" s="350">
        <v>1536.2333333333333</v>
      </c>
      <c r="H383" s="350">
        <v>1597.6333333333334</v>
      </c>
      <c r="I383" s="350">
        <v>1615.6166666666666</v>
      </c>
      <c r="J383" s="350">
        <v>1628.3333333333335</v>
      </c>
      <c r="K383" s="349">
        <v>1602.9</v>
      </c>
      <c r="L383" s="349">
        <v>1572.2</v>
      </c>
      <c r="M383" s="349">
        <v>5.77203</v>
      </c>
      <c r="N383" s="1"/>
      <c r="O383" s="1"/>
    </row>
    <row r="384" spans="1:15" ht="12.75" customHeight="1">
      <c r="A384" s="30">
        <v>374</v>
      </c>
      <c r="B384" s="378" t="s">
        <v>481</v>
      </c>
      <c r="C384" s="349">
        <v>631.04999999999995</v>
      </c>
      <c r="D384" s="350">
        <v>636.56666666666661</v>
      </c>
      <c r="E384" s="350">
        <v>616.58333333333326</v>
      </c>
      <c r="F384" s="350">
        <v>602.11666666666667</v>
      </c>
      <c r="G384" s="350">
        <v>582.13333333333333</v>
      </c>
      <c r="H384" s="350">
        <v>651.03333333333319</v>
      </c>
      <c r="I384" s="350">
        <v>671.01666666666654</v>
      </c>
      <c r="J384" s="350">
        <v>685.48333333333312</v>
      </c>
      <c r="K384" s="349">
        <v>656.55</v>
      </c>
      <c r="L384" s="349">
        <v>622.1</v>
      </c>
      <c r="M384" s="349">
        <v>4.73454</v>
      </c>
      <c r="N384" s="1"/>
      <c r="O384" s="1"/>
    </row>
    <row r="385" spans="1:15" ht="12.75" customHeight="1">
      <c r="A385" s="30">
        <v>375</v>
      </c>
      <c r="B385" s="378" t="s">
        <v>483</v>
      </c>
      <c r="C385" s="349">
        <v>910.75</v>
      </c>
      <c r="D385" s="350">
        <v>921.58333333333337</v>
      </c>
      <c r="E385" s="350">
        <v>894.16666666666674</v>
      </c>
      <c r="F385" s="350">
        <v>877.58333333333337</v>
      </c>
      <c r="G385" s="350">
        <v>850.16666666666674</v>
      </c>
      <c r="H385" s="350">
        <v>938.16666666666674</v>
      </c>
      <c r="I385" s="350">
        <v>965.58333333333348</v>
      </c>
      <c r="J385" s="350">
        <v>982.16666666666674</v>
      </c>
      <c r="K385" s="349">
        <v>949</v>
      </c>
      <c r="L385" s="349">
        <v>905</v>
      </c>
      <c r="M385" s="349">
        <v>2.07857</v>
      </c>
      <c r="N385" s="1"/>
      <c r="O385" s="1"/>
    </row>
    <row r="386" spans="1:15" ht="12.75" customHeight="1">
      <c r="A386" s="30">
        <v>376</v>
      </c>
      <c r="B386" s="378" t="s">
        <v>849</v>
      </c>
      <c r="C386" s="349">
        <v>99.4</v>
      </c>
      <c r="D386" s="350">
        <v>99.40000000000002</v>
      </c>
      <c r="E386" s="350">
        <v>98.600000000000037</v>
      </c>
      <c r="F386" s="350">
        <v>97.800000000000011</v>
      </c>
      <c r="G386" s="350">
        <v>97.000000000000028</v>
      </c>
      <c r="H386" s="350">
        <v>100.20000000000005</v>
      </c>
      <c r="I386" s="350">
        <v>101.00000000000003</v>
      </c>
      <c r="J386" s="350">
        <v>101.80000000000005</v>
      </c>
      <c r="K386" s="349">
        <v>100.2</v>
      </c>
      <c r="L386" s="349">
        <v>98.6</v>
      </c>
      <c r="M386" s="349">
        <v>3.69529</v>
      </c>
      <c r="N386" s="1"/>
      <c r="O386" s="1"/>
    </row>
    <row r="387" spans="1:15" ht="12.75" customHeight="1">
      <c r="A387" s="30">
        <v>377</v>
      </c>
      <c r="B387" s="378" t="s">
        <v>485</v>
      </c>
      <c r="C387" s="349">
        <v>212.55</v>
      </c>
      <c r="D387" s="350">
        <v>213.31666666666669</v>
      </c>
      <c r="E387" s="350">
        <v>209.33333333333337</v>
      </c>
      <c r="F387" s="350">
        <v>206.11666666666667</v>
      </c>
      <c r="G387" s="350">
        <v>202.13333333333335</v>
      </c>
      <c r="H387" s="350">
        <v>216.53333333333339</v>
      </c>
      <c r="I387" s="350">
        <v>220.51666666666668</v>
      </c>
      <c r="J387" s="350">
        <v>223.73333333333341</v>
      </c>
      <c r="K387" s="349">
        <v>217.3</v>
      </c>
      <c r="L387" s="349">
        <v>210.1</v>
      </c>
      <c r="M387" s="349">
        <v>22.6084</v>
      </c>
      <c r="N387" s="1"/>
      <c r="O387" s="1"/>
    </row>
    <row r="388" spans="1:15" ht="12.75" customHeight="1">
      <c r="A388" s="30">
        <v>378</v>
      </c>
      <c r="B388" s="378" t="s">
        <v>486</v>
      </c>
      <c r="C388" s="349">
        <v>783.45</v>
      </c>
      <c r="D388" s="350">
        <v>797.15</v>
      </c>
      <c r="E388" s="350">
        <v>766.3</v>
      </c>
      <c r="F388" s="350">
        <v>749.15</v>
      </c>
      <c r="G388" s="350">
        <v>718.3</v>
      </c>
      <c r="H388" s="350">
        <v>814.3</v>
      </c>
      <c r="I388" s="350">
        <v>845.15000000000009</v>
      </c>
      <c r="J388" s="350">
        <v>862.3</v>
      </c>
      <c r="K388" s="349">
        <v>828</v>
      </c>
      <c r="L388" s="349">
        <v>780</v>
      </c>
      <c r="M388" s="349">
        <v>1.12731</v>
      </c>
      <c r="N388" s="1"/>
      <c r="O388" s="1"/>
    </row>
    <row r="389" spans="1:15" ht="12.75" customHeight="1">
      <c r="A389" s="30">
        <v>379</v>
      </c>
      <c r="B389" s="378" t="s">
        <v>487</v>
      </c>
      <c r="C389" s="349">
        <v>239.25</v>
      </c>
      <c r="D389" s="350">
        <v>240.29999999999998</v>
      </c>
      <c r="E389" s="350">
        <v>236.94999999999996</v>
      </c>
      <c r="F389" s="350">
        <v>234.64999999999998</v>
      </c>
      <c r="G389" s="350">
        <v>231.29999999999995</v>
      </c>
      <c r="H389" s="350">
        <v>242.59999999999997</v>
      </c>
      <c r="I389" s="350">
        <v>245.95</v>
      </c>
      <c r="J389" s="350">
        <v>248.24999999999997</v>
      </c>
      <c r="K389" s="349">
        <v>243.65</v>
      </c>
      <c r="L389" s="349">
        <v>238</v>
      </c>
      <c r="M389" s="349">
        <v>1.2784800000000001</v>
      </c>
      <c r="N389" s="1"/>
      <c r="O389" s="1"/>
    </row>
    <row r="390" spans="1:15" ht="12.75" customHeight="1">
      <c r="A390" s="30">
        <v>380</v>
      </c>
      <c r="B390" s="378" t="s">
        <v>184</v>
      </c>
      <c r="C390" s="349">
        <v>811.35</v>
      </c>
      <c r="D390" s="350">
        <v>818.08333333333337</v>
      </c>
      <c r="E390" s="350">
        <v>797.41666666666674</v>
      </c>
      <c r="F390" s="350">
        <v>783.48333333333335</v>
      </c>
      <c r="G390" s="350">
        <v>762.81666666666672</v>
      </c>
      <c r="H390" s="350">
        <v>832.01666666666677</v>
      </c>
      <c r="I390" s="350">
        <v>852.68333333333351</v>
      </c>
      <c r="J390" s="350">
        <v>866.61666666666679</v>
      </c>
      <c r="K390" s="349">
        <v>838.75</v>
      </c>
      <c r="L390" s="349">
        <v>804.15</v>
      </c>
      <c r="M390" s="349">
        <v>4.5556000000000001</v>
      </c>
      <c r="N390" s="1"/>
      <c r="O390" s="1"/>
    </row>
    <row r="391" spans="1:15" ht="12.75" customHeight="1">
      <c r="A391" s="30">
        <v>381</v>
      </c>
      <c r="B391" s="378" t="s">
        <v>489</v>
      </c>
      <c r="C391" s="349">
        <v>2207.6</v>
      </c>
      <c r="D391" s="350">
        <v>2211.9166666666665</v>
      </c>
      <c r="E391" s="350">
        <v>2175.6833333333329</v>
      </c>
      <c r="F391" s="350">
        <v>2143.7666666666664</v>
      </c>
      <c r="G391" s="350">
        <v>2107.5333333333328</v>
      </c>
      <c r="H391" s="350">
        <v>2243.833333333333</v>
      </c>
      <c r="I391" s="350">
        <v>2280.0666666666666</v>
      </c>
      <c r="J391" s="350">
        <v>2311.9833333333331</v>
      </c>
      <c r="K391" s="349">
        <v>2248.15</v>
      </c>
      <c r="L391" s="349">
        <v>2180</v>
      </c>
      <c r="M391" s="349">
        <v>0.24129</v>
      </c>
      <c r="N391" s="1"/>
      <c r="O391" s="1"/>
    </row>
    <row r="392" spans="1:15" ht="12.75" customHeight="1">
      <c r="A392" s="30">
        <v>382</v>
      </c>
      <c r="B392" s="378" t="s">
        <v>185</v>
      </c>
      <c r="C392" s="349">
        <v>138.75</v>
      </c>
      <c r="D392" s="350">
        <v>139.5</v>
      </c>
      <c r="E392" s="350">
        <v>137.25</v>
      </c>
      <c r="F392" s="350">
        <v>135.75</v>
      </c>
      <c r="G392" s="350">
        <v>133.5</v>
      </c>
      <c r="H392" s="350">
        <v>141</v>
      </c>
      <c r="I392" s="350">
        <v>143.25</v>
      </c>
      <c r="J392" s="350">
        <v>144.75</v>
      </c>
      <c r="K392" s="349">
        <v>141.75</v>
      </c>
      <c r="L392" s="349">
        <v>138</v>
      </c>
      <c r="M392" s="349">
        <v>116.98179</v>
      </c>
      <c r="N392" s="1"/>
      <c r="O392" s="1"/>
    </row>
    <row r="393" spans="1:15" ht="12.75" customHeight="1">
      <c r="A393" s="30">
        <v>383</v>
      </c>
      <c r="B393" s="378" t="s">
        <v>488</v>
      </c>
      <c r="C393" s="349">
        <v>73</v>
      </c>
      <c r="D393" s="350">
        <v>72.2</v>
      </c>
      <c r="E393" s="350">
        <v>70.95</v>
      </c>
      <c r="F393" s="350">
        <v>68.900000000000006</v>
      </c>
      <c r="G393" s="350">
        <v>67.650000000000006</v>
      </c>
      <c r="H393" s="350">
        <v>74.25</v>
      </c>
      <c r="I393" s="350">
        <v>75.5</v>
      </c>
      <c r="J393" s="350">
        <v>77.55</v>
      </c>
      <c r="K393" s="349">
        <v>73.45</v>
      </c>
      <c r="L393" s="349">
        <v>70.150000000000006</v>
      </c>
      <c r="M393" s="349">
        <v>14.4101</v>
      </c>
      <c r="N393" s="1"/>
      <c r="O393" s="1"/>
    </row>
    <row r="394" spans="1:15" ht="12.75" customHeight="1">
      <c r="A394" s="30">
        <v>384</v>
      </c>
      <c r="B394" s="378" t="s">
        <v>186</v>
      </c>
      <c r="C394" s="349">
        <v>124.95</v>
      </c>
      <c r="D394" s="350">
        <v>125.21666666666665</v>
      </c>
      <c r="E394" s="350">
        <v>123.93333333333331</v>
      </c>
      <c r="F394" s="350">
        <v>122.91666666666666</v>
      </c>
      <c r="G394" s="350">
        <v>121.63333333333331</v>
      </c>
      <c r="H394" s="350">
        <v>126.23333333333331</v>
      </c>
      <c r="I394" s="350">
        <v>127.51666666666664</v>
      </c>
      <c r="J394" s="350">
        <v>128.5333333333333</v>
      </c>
      <c r="K394" s="349">
        <v>126.5</v>
      </c>
      <c r="L394" s="349">
        <v>124.2</v>
      </c>
      <c r="M394" s="349">
        <v>26.9069</v>
      </c>
      <c r="N394" s="1"/>
      <c r="O394" s="1"/>
    </row>
    <row r="395" spans="1:15" ht="12.75" customHeight="1">
      <c r="A395" s="30">
        <v>385</v>
      </c>
      <c r="B395" s="378" t="s">
        <v>490</v>
      </c>
      <c r="C395" s="349">
        <v>154.15</v>
      </c>
      <c r="D395" s="350">
        <v>156.06666666666669</v>
      </c>
      <c r="E395" s="350">
        <v>151.43333333333339</v>
      </c>
      <c r="F395" s="350">
        <v>148.7166666666667</v>
      </c>
      <c r="G395" s="350">
        <v>144.0833333333334</v>
      </c>
      <c r="H395" s="350">
        <v>158.78333333333339</v>
      </c>
      <c r="I395" s="350">
        <v>163.41666666666666</v>
      </c>
      <c r="J395" s="350">
        <v>166.13333333333338</v>
      </c>
      <c r="K395" s="349">
        <v>160.69999999999999</v>
      </c>
      <c r="L395" s="349">
        <v>153.35</v>
      </c>
      <c r="M395" s="349">
        <v>29.810169999999999</v>
      </c>
      <c r="N395" s="1"/>
      <c r="O395" s="1"/>
    </row>
    <row r="396" spans="1:15" ht="12.75" customHeight="1">
      <c r="A396" s="30">
        <v>386</v>
      </c>
      <c r="B396" s="378" t="s">
        <v>491</v>
      </c>
      <c r="C396" s="349">
        <v>1231.05</v>
      </c>
      <c r="D396" s="350">
        <v>1243.3333333333333</v>
      </c>
      <c r="E396" s="350">
        <v>1215.2166666666665</v>
      </c>
      <c r="F396" s="350">
        <v>1199.3833333333332</v>
      </c>
      <c r="G396" s="350">
        <v>1171.2666666666664</v>
      </c>
      <c r="H396" s="350">
        <v>1259.1666666666665</v>
      </c>
      <c r="I396" s="350">
        <v>1287.2833333333333</v>
      </c>
      <c r="J396" s="350">
        <v>1303.1166666666666</v>
      </c>
      <c r="K396" s="349">
        <v>1271.45</v>
      </c>
      <c r="L396" s="349">
        <v>1227.5</v>
      </c>
      <c r="M396" s="349">
        <v>1.32877</v>
      </c>
      <c r="N396" s="1"/>
      <c r="O396" s="1"/>
    </row>
    <row r="397" spans="1:15" ht="12.75" customHeight="1">
      <c r="A397" s="30">
        <v>387</v>
      </c>
      <c r="B397" s="378" t="s">
        <v>187</v>
      </c>
      <c r="C397" s="349">
        <v>2374.0500000000002</v>
      </c>
      <c r="D397" s="350">
        <v>2382.8666666666668</v>
      </c>
      <c r="E397" s="350">
        <v>2359.1833333333334</v>
      </c>
      <c r="F397" s="350">
        <v>2344.3166666666666</v>
      </c>
      <c r="G397" s="350">
        <v>2320.6333333333332</v>
      </c>
      <c r="H397" s="350">
        <v>2397.7333333333336</v>
      </c>
      <c r="I397" s="350">
        <v>2421.416666666667</v>
      </c>
      <c r="J397" s="350">
        <v>2436.2833333333338</v>
      </c>
      <c r="K397" s="349">
        <v>2406.5500000000002</v>
      </c>
      <c r="L397" s="349">
        <v>2368</v>
      </c>
      <c r="M397" s="349">
        <v>33.736150000000002</v>
      </c>
      <c r="N397" s="1"/>
      <c r="O397" s="1"/>
    </row>
    <row r="398" spans="1:15" ht="12.75" customHeight="1">
      <c r="A398" s="30">
        <v>388</v>
      </c>
      <c r="B398" s="378" t="s">
        <v>850</v>
      </c>
      <c r="C398" s="349">
        <v>486.55</v>
      </c>
      <c r="D398" s="350">
        <v>497.7</v>
      </c>
      <c r="E398" s="350">
        <v>467.4</v>
      </c>
      <c r="F398" s="350">
        <v>448.25</v>
      </c>
      <c r="G398" s="350">
        <v>417.95</v>
      </c>
      <c r="H398" s="350">
        <v>516.84999999999991</v>
      </c>
      <c r="I398" s="350">
        <v>547.15000000000009</v>
      </c>
      <c r="J398" s="350">
        <v>566.29999999999995</v>
      </c>
      <c r="K398" s="349">
        <v>528</v>
      </c>
      <c r="L398" s="349">
        <v>478.55</v>
      </c>
      <c r="M398" s="349">
        <v>4.5246899999999997</v>
      </c>
      <c r="N398" s="1"/>
      <c r="O398" s="1"/>
    </row>
    <row r="399" spans="1:15" ht="12.75" customHeight="1">
      <c r="A399" s="30">
        <v>389</v>
      </c>
      <c r="B399" s="378" t="s">
        <v>482</v>
      </c>
      <c r="C399" s="349">
        <v>254.35</v>
      </c>
      <c r="D399" s="350">
        <v>253.11666666666667</v>
      </c>
      <c r="E399" s="350">
        <v>250.73333333333335</v>
      </c>
      <c r="F399" s="350">
        <v>247.11666666666667</v>
      </c>
      <c r="G399" s="350">
        <v>244.73333333333335</v>
      </c>
      <c r="H399" s="350">
        <v>256.73333333333335</v>
      </c>
      <c r="I399" s="350">
        <v>259.11666666666667</v>
      </c>
      <c r="J399" s="350">
        <v>262.73333333333335</v>
      </c>
      <c r="K399" s="349">
        <v>255.5</v>
      </c>
      <c r="L399" s="349">
        <v>249.5</v>
      </c>
      <c r="M399" s="349">
        <v>1.0609999999999999</v>
      </c>
      <c r="N399" s="1"/>
      <c r="O399" s="1"/>
    </row>
    <row r="400" spans="1:15" ht="12.75" customHeight="1">
      <c r="A400" s="30">
        <v>390</v>
      </c>
      <c r="B400" s="378" t="s">
        <v>492</v>
      </c>
      <c r="C400" s="349">
        <v>994.2</v>
      </c>
      <c r="D400" s="350">
        <v>1000.4</v>
      </c>
      <c r="E400" s="350">
        <v>983.8</v>
      </c>
      <c r="F400" s="350">
        <v>973.4</v>
      </c>
      <c r="G400" s="350">
        <v>956.8</v>
      </c>
      <c r="H400" s="350">
        <v>1010.8</v>
      </c>
      <c r="I400" s="350">
        <v>1027.4000000000001</v>
      </c>
      <c r="J400" s="350">
        <v>1037.8</v>
      </c>
      <c r="K400" s="349">
        <v>1017</v>
      </c>
      <c r="L400" s="349">
        <v>990</v>
      </c>
      <c r="M400" s="349">
        <v>0.27789000000000003</v>
      </c>
      <c r="N400" s="1"/>
      <c r="O400" s="1"/>
    </row>
    <row r="401" spans="1:15" ht="12.75" customHeight="1">
      <c r="A401" s="30">
        <v>391</v>
      </c>
      <c r="B401" s="378" t="s">
        <v>493</v>
      </c>
      <c r="C401" s="349">
        <v>1489.05</v>
      </c>
      <c r="D401" s="350">
        <v>1505.6833333333334</v>
      </c>
      <c r="E401" s="350">
        <v>1463.3666666666668</v>
      </c>
      <c r="F401" s="350">
        <v>1437.6833333333334</v>
      </c>
      <c r="G401" s="350">
        <v>1395.3666666666668</v>
      </c>
      <c r="H401" s="350">
        <v>1531.3666666666668</v>
      </c>
      <c r="I401" s="350">
        <v>1573.6833333333334</v>
      </c>
      <c r="J401" s="350">
        <v>1599.3666666666668</v>
      </c>
      <c r="K401" s="349">
        <v>1548</v>
      </c>
      <c r="L401" s="349">
        <v>1480</v>
      </c>
      <c r="M401" s="349">
        <v>2.3866200000000002</v>
      </c>
      <c r="N401" s="1"/>
      <c r="O401" s="1"/>
    </row>
    <row r="402" spans="1:15" ht="12.75" customHeight="1">
      <c r="A402" s="30">
        <v>392</v>
      </c>
      <c r="B402" s="378" t="s">
        <v>484</v>
      </c>
      <c r="C402" s="349">
        <v>31.7</v>
      </c>
      <c r="D402" s="350">
        <v>31.75</v>
      </c>
      <c r="E402" s="350">
        <v>31.299999999999997</v>
      </c>
      <c r="F402" s="350">
        <v>30.9</v>
      </c>
      <c r="G402" s="350">
        <v>30.449999999999996</v>
      </c>
      <c r="H402" s="350">
        <v>32.15</v>
      </c>
      <c r="I402" s="350">
        <v>32.6</v>
      </c>
      <c r="J402" s="350">
        <v>33</v>
      </c>
      <c r="K402" s="349">
        <v>32.200000000000003</v>
      </c>
      <c r="L402" s="349">
        <v>31.35</v>
      </c>
      <c r="M402" s="349">
        <v>23.83222</v>
      </c>
      <c r="N402" s="1"/>
      <c r="O402" s="1"/>
    </row>
    <row r="403" spans="1:15" ht="12.75" customHeight="1">
      <c r="A403" s="30">
        <v>393</v>
      </c>
      <c r="B403" s="378" t="s">
        <v>188</v>
      </c>
      <c r="C403" s="349">
        <v>94.9</v>
      </c>
      <c r="D403" s="350">
        <v>94.7</v>
      </c>
      <c r="E403" s="350">
        <v>93.350000000000009</v>
      </c>
      <c r="F403" s="350">
        <v>91.800000000000011</v>
      </c>
      <c r="G403" s="350">
        <v>90.450000000000017</v>
      </c>
      <c r="H403" s="350">
        <v>96.25</v>
      </c>
      <c r="I403" s="350">
        <v>97.6</v>
      </c>
      <c r="J403" s="350">
        <v>99.149999999999991</v>
      </c>
      <c r="K403" s="349">
        <v>96.05</v>
      </c>
      <c r="L403" s="349">
        <v>93.15</v>
      </c>
      <c r="M403" s="349">
        <v>257.58246000000003</v>
      </c>
      <c r="N403" s="1"/>
      <c r="O403" s="1"/>
    </row>
    <row r="404" spans="1:15" ht="12.75" customHeight="1">
      <c r="A404" s="30">
        <v>394</v>
      </c>
      <c r="B404" s="378" t="s">
        <v>276</v>
      </c>
      <c r="C404" s="349">
        <v>7280.4</v>
      </c>
      <c r="D404" s="350">
        <v>7253.8</v>
      </c>
      <c r="E404" s="350">
        <v>7195.6</v>
      </c>
      <c r="F404" s="350">
        <v>7110.8</v>
      </c>
      <c r="G404" s="350">
        <v>7052.6</v>
      </c>
      <c r="H404" s="350">
        <v>7338.6</v>
      </c>
      <c r="I404" s="350">
        <v>7396.7999999999993</v>
      </c>
      <c r="J404" s="350">
        <v>7481.6</v>
      </c>
      <c r="K404" s="349">
        <v>7312</v>
      </c>
      <c r="L404" s="349">
        <v>7169</v>
      </c>
      <c r="M404" s="349">
        <v>0.23749000000000001</v>
      </c>
      <c r="N404" s="1"/>
      <c r="O404" s="1"/>
    </row>
    <row r="405" spans="1:15" ht="12.75" customHeight="1">
      <c r="A405" s="30">
        <v>395</v>
      </c>
      <c r="B405" s="378" t="s">
        <v>275</v>
      </c>
      <c r="C405" s="349">
        <v>797.8</v>
      </c>
      <c r="D405" s="350">
        <v>799.58333333333337</v>
      </c>
      <c r="E405" s="350">
        <v>792.2166666666667</v>
      </c>
      <c r="F405" s="350">
        <v>786.63333333333333</v>
      </c>
      <c r="G405" s="350">
        <v>779.26666666666665</v>
      </c>
      <c r="H405" s="350">
        <v>805.16666666666674</v>
      </c>
      <c r="I405" s="350">
        <v>812.5333333333333</v>
      </c>
      <c r="J405" s="350">
        <v>818.11666666666679</v>
      </c>
      <c r="K405" s="349">
        <v>806.95</v>
      </c>
      <c r="L405" s="349">
        <v>794</v>
      </c>
      <c r="M405" s="349">
        <v>13.211639999999999</v>
      </c>
      <c r="N405" s="1"/>
      <c r="O405" s="1"/>
    </row>
    <row r="406" spans="1:15" ht="12.75" customHeight="1">
      <c r="A406" s="30">
        <v>396</v>
      </c>
      <c r="B406" s="378" t="s">
        <v>189</v>
      </c>
      <c r="C406" s="349">
        <v>1101.75</v>
      </c>
      <c r="D406" s="350">
        <v>1105.1333333333332</v>
      </c>
      <c r="E406" s="350">
        <v>1095.3166666666664</v>
      </c>
      <c r="F406" s="350">
        <v>1088.8833333333332</v>
      </c>
      <c r="G406" s="350">
        <v>1079.0666666666664</v>
      </c>
      <c r="H406" s="350">
        <v>1111.5666666666664</v>
      </c>
      <c r="I406" s="350">
        <v>1121.383333333333</v>
      </c>
      <c r="J406" s="350">
        <v>1127.8166666666664</v>
      </c>
      <c r="K406" s="349">
        <v>1114.95</v>
      </c>
      <c r="L406" s="349">
        <v>1098.7</v>
      </c>
      <c r="M406" s="349">
        <v>17.4377</v>
      </c>
      <c r="N406" s="1"/>
      <c r="O406" s="1"/>
    </row>
    <row r="407" spans="1:15" ht="12.75" customHeight="1">
      <c r="A407" s="30">
        <v>397</v>
      </c>
      <c r="B407" s="378" t="s">
        <v>190</v>
      </c>
      <c r="C407" s="349">
        <v>498.7</v>
      </c>
      <c r="D407" s="350">
        <v>500.43333333333334</v>
      </c>
      <c r="E407" s="350">
        <v>495.51666666666665</v>
      </c>
      <c r="F407" s="350">
        <v>492.33333333333331</v>
      </c>
      <c r="G407" s="350">
        <v>487.41666666666663</v>
      </c>
      <c r="H407" s="350">
        <v>503.61666666666667</v>
      </c>
      <c r="I407" s="350">
        <v>508.5333333333333</v>
      </c>
      <c r="J407" s="350">
        <v>511.7166666666667</v>
      </c>
      <c r="K407" s="349">
        <v>505.35</v>
      </c>
      <c r="L407" s="349">
        <v>497.25</v>
      </c>
      <c r="M407" s="349">
        <v>138.99432999999999</v>
      </c>
      <c r="N407" s="1"/>
      <c r="O407" s="1"/>
    </row>
    <row r="408" spans="1:15" ht="12.75" customHeight="1">
      <c r="A408" s="30">
        <v>398</v>
      </c>
      <c r="B408" s="378" t="s">
        <v>497</v>
      </c>
      <c r="C408" s="349">
        <v>1805.3</v>
      </c>
      <c r="D408" s="350">
        <v>1822.8333333333333</v>
      </c>
      <c r="E408" s="350">
        <v>1772.7666666666664</v>
      </c>
      <c r="F408" s="350">
        <v>1740.2333333333331</v>
      </c>
      <c r="G408" s="350">
        <v>1690.1666666666663</v>
      </c>
      <c r="H408" s="350">
        <v>1855.3666666666666</v>
      </c>
      <c r="I408" s="350">
        <v>1905.4333333333336</v>
      </c>
      <c r="J408" s="350">
        <v>1937.9666666666667</v>
      </c>
      <c r="K408" s="349">
        <v>1872.9</v>
      </c>
      <c r="L408" s="349">
        <v>1790.3</v>
      </c>
      <c r="M408" s="349">
        <v>0.52063000000000004</v>
      </c>
      <c r="N408" s="1"/>
      <c r="O408" s="1"/>
    </row>
    <row r="409" spans="1:15" ht="12.75" customHeight="1">
      <c r="A409" s="30">
        <v>399</v>
      </c>
      <c r="B409" s="378" t="s">
        <v>498</v>
      </c>
      <c r="C409" s="349">
        <v>114</v>
      </c>
      <c r="D409" s="350">
        <v>115.23333333333333</v>
      </c>
      <c r="E409" s="350">
        <v>111.86666666666667</v>
      </c>
      <c r="F409" s="350">
        <v>109.73333333333333</v>
      </c>
      <c r="G409" s="350">
        <v>106.36666666666667</v>
      </c>
      <c r="H409" s="350">
        <v>117.36666666666667</v>
      </c>
      <c r="I409" s="350">
        <v>120.73333333333332</v>
      </c>
      <c r="J409" s="350">
        <v>122.86666666666667</v>
      </c>
      <c r="K409" s="349">
        <v>118.6</v>
      </c>
      <c r="L409" s="349">
        <v>113.1</v>
      </c>
      <c r="M409" s="349">
        <v>9.7358200000000004</v>
      </c>
      <c r="N409" s="1"/>
      <c r="O409" s="1"/>
    </row>
    <row r="410" spans="1:15" ht="12.75" customHeight="1">
      <c r="A410" s="30">
        <v>400</v>
      </c>
      <c r="B410" s="378" t="s">
        <v>503</v>
      </c>
      <c r="C410" s="349">
        <v>112</v>
      </c>
      <c r="D410" s="350">
        <v>113.01666666666665</v>
      </c>
      <c r="E410" s="350">
        <v>110.5833333333333</v>
      </c>
      <c r="F410" s="350">
        <v>109.16666666666664</v>
      </c>
      <c r="G410" s="350">
        <v>106.73333333333329</v>
      </c>
      <c r="H410" s="350">
        <v>114.43333333333331</v>
      </c>
      <c r="I410" s="350">
        <v>116.86666666666665</v>
      </c>
      <c r="J410" s="350">
        <v>118.28333333333332</v>
      </c>
      <c r="K410" s="349">
        <v>115.45</v>
      </c>
      <c r="L410" s="349">
        <v>111.6</v>
      </c>
      <c r="M410" s="349">
        <v>9.3744200000000006</v>
      </c>
      <c r="N410" s="1"/>
      <c r="O410" s="1"/>
    </row>
    <row r="411" spans="1:15" ht="12.75" customHeight="1">
      <c r="A411" s="30">
        <v>401</v>
      </c>
      <c r="B411" s="378" t="s">
        <v>499</v>
      </c>
      <c r="C411" s="349">
        <v>140.75</v>
      </c>
      <c r="D411" s="350">
        <v>142.43333333333331</v>
      </c>
      <c r="E411" s="350">
        <v>137.46666666666661</v>
      </c>
      <c r="F411" s="350">
        <v>134.18333333333331</v>
      </c>
      <c r="G411" s="350">
        <v>129.21666666666661</v>
      </c>
      <c r="H411" s="350">
        <v>145.71666666666661</v>
      </c>
      <c r="I411" s="350">
        <v>150.68333333333331</v>
      </c>
      <c r="J411" s="350">
        <v>153.96666666666661</v>
      </c>
      <c r="K411" s="349">
        <v>147.4</v>
      </c>
      <c r="L411" s="349">
        <v>139.15</v>
      </c>
      <c r="M411" s="349">
        <v>17.190259999999999</v>
      </c>
      <c r="N411" s="1"/>
      <c r="O411" s="1"/>
    </row>
    <row r="412" spans="1:15" ht="12.75" customHeight="1">
      <c r="A412" s="30">
        <v>402</v>
      </c>
      <c r="B412" s="378" t="s">
        <v>501</v>
      </c>
      <c r="C412" s="349">
        <v>3311.25</v>
      </c>
      <c r="D412" s="350">
        <v>3287</v>
      </c>
      <c r="E412" s="350">
        <v>3236</v>
      </c>
      <c r="F412" s="350">
        <v>3160.75</v>
      </c>
      <c r="G412" s="350">
        <v>3109.75</v>
      </c>
      <c r="H412" s="350">
        <v>3362.25</v>
      </c>
      <c r="I412" s="350">
        <v>3413.25</v>
      </c>
      <c r="J412" s="350">
        <v>3488.5</v>
      </c>
      <c r="K412" s="349">
        <v>3338</v>
      </c>
      <c r="L412" s="349">
        <v>3211.75</v>
      </c>
      <c r="M412" s="349">
        <v>0.35171000000000002</v>
      </c>
      <c r="N412" s="1"/>
      <c r="O412" s="1"/>
    </row>
    <row r="413" spans="1:15" ht="12.75" customHeight="1">
      <c r="A413" s="30">
        <v>403</v>
      </c>
      <c r="B413" s="378" t="s">
        <v>500</v>
      </c>
      <c r="C413" s="349">
        <v>561.29999999999995</v>
      </c>
      <c r="D413" s="350">
        <v>553.6</v>
      </c>
      <c r="E413" s="350">
        <v>537.70000000000005</v>
      </c>
      <c r="F413" s="350">
        <v>514.1</v>
      </c>
      <c r="G413" s="350">
        <v>498.20000000000005</v>
      </c>
      <c r="H413" s="350">
        <v>577.20000000000005</v>
      </c>
      <c r="I413" s="350">
        <v>593.09999999999991</v>
      </c>
      <c r="J413" s="350">
        <v>616.70000000000005</v>
      </c>
      <c r="K413" s="349">
        <v>569.5</v>
      </c>
      <c r="L413" s="349">
        <v>530</v>
      </c>
      <c r="M413" s="349">
        <v>3.4586999999999999</v>
      </c>
      <c r="N413" s="1"/>
      <c r="O413" s="1"/>
    </row>
    <row r="414" spans="1:15" ht="12.75" customHeight="1">
      <c r="A414" s="30">
        <v>404</v>
      </c>
      <c r="B414" s="378" t="s">
        <v>502</v>
      </c>
      <c r="C414" s="349">
        <v>442.15</v>
      </c>
      <c r="D414" s="350">
        <v>445.75</v>
      </c>
      <c r="E414" s="350">
        <v>436.5</v>
      </c>
      <c r="F414" s="350">
        <v>430.85</v>
      </c>
      <c r="G414" s="350">
        <v>421.6</v>
      </c>
      <c r="H414" s="350">
        <v>451.4</v>
      </c>
      <c r="I414" s="350">
        <v>460.65</v>
      </c>
      <c r="J414" s="350">
        <v>466.29999999999995</v>
      </c>
      <c r="K414" s="349">
        <v>455</v>
      </c>
      <c r="L414" s="349">
        <v>440.1</v>
      </c>
      <c r="M414" s="349">
        <v>1.25796</v>
      </c>
      <c r="N414" s="1"/>
      <c r="O414" s="1"/>
    </row>
    <row r="415" spans="1:15" ht="12.75" customHeight="1">
      <c r="A415" s="30">
        <v>405</v>
      </c>
      <c r="B415" s="378" t="s">
        <v>191</v>
      </c>
      <c r="C415" s="349">
        <v>24603.45</v>
      </c>
      <c r="D415" s="350">
        <v>24516.266666666666</v>
      </c>
      <c r="E415" s="350">
        <v>24233.183333333334</v>
      </c>
      <c r="F415" s="350">
        <v>23862.916666666668</v>
      </c>
      <c r="G415" s="350">
        <v>23579.833333333336</v>
      </c>
      <c r="H415" s="350">
        <v>24886.533333333333</v>
      </c>
      <c r="I415" s="350">
        <v>25169.616666666669</v>
      </c>
      <c r="J415" s="350">
        <v>25539.883333333331</v>
      </c>
      <c r="K415" s="349">
        <v>24799.35</v>
      </c>
      <c r="L415" s="349">
        <v>24146</v>
      </c>
      <c r="M415" s="349">
        <v>0.46904000000000001</v>
      </c>
      <c r="N415" s="1"/>
      <c r="O415" s="1"/>
    </row>
    <row r="416" spans="1:15" ht="12.75" customHeight="1">
      <c r="A416" s="30">
        <v>406</v>
      </c>
      <c r="B416" s="378" t="s">
        <v>504</v>
      </c>
      <c r="C416" s="349">
        <v>1678.9</v>
      </c>
      <c r="D416" s="350">
        <v>1699.8833333333332</v>
      </c>
      <c r="E416" s="350">
        <v>1649.6166666666663</v>
      </c>
      <c r="F416" s="350">
        <v>1620.333333333333</v>
      </c>
      <c r="G416" s="350">
        <v>1570.0666666666662</v>
      </c>
      <c r="H416" s="350">
        <v>1729.1666666666665</v>
      </c>
      <c r="I416" s="350">
        <v>1779.4333333333334</v>
      </c>
      <c r="J416" s="350">
        <v>1808.7166666666667</v>
      </c>
      <c r="K416" s="349">
        <v>1750.15</v>
      </c>
      <c r="L416" s="349">
        <v>1670.6</v>
      </c>
      <c r="M416" s="349">
        <v>0.15328</v>
      </c>
      <c r="N416" s="1"/>
      <c r="O416" s="1"/>
    </row>
    <row r="417" spans="1:15" ht="12.75" customHeight="1">
      <c r="A417" s="30">
        <v>407</v>
      </c>
      <c r="B417" s="378" t="s">
        <v>192</v>
      </c>
      <c r="C417" s="349">
        <v>2396.5</v>
      </c>
      <c r="D417" s="350">
        <v>2416.3333333333335</v>
      </c>
      <c r="E417" s="350">
        <v>2372.5166666666669</v>
      </c>
      <c r="F417" s="350">
        <v>2348.5333333333333</v>
      </c>
      <c r="G417" s="350">
        <v>2304.7166666666667</v>
      </c>
      <c r="H417" s="350">
        <v>2440.3166666666671</v>
      </c>
      <c r="I417" s="350">
        <v>2484.1333333333337</v>
      </c>
      <c r="J417" s="350">
        <v>2508.1166666666672</v>
      </c>
      <c r="K417" s="349">
        <v>2460.15</v>
      </c>
      <c r="L417" s="349">
        <v>2392.35</v>
      </c>
      <c r="M417" s="349">
        <v>2.2227199999999998</v>
      </c>
      <c r="N417" s="1"/>
      <c r="O417" s="1"/>
    </row>
    <row r="418" spans="1:15" ht="12.75" customHeight="1">
      <c r="A418" s="30">
        <v>408</v>
      </c>
      <c r="B418" s="378" t="s">
        <v>494</v>
      </c>
      <c r="C418" s="349">
        <v>479.9</v>
      </c>
      <c r="D418" s="350">
        <v>485.13333333333338</v>
      </c>
      <c r="E418" s="350">
        <v>471.26666666666677</v>
      </c>
      <c r="F418" s="350">
        <v>462.63333333333338</v>
      </c>
      <c r="G418" s="350">
        <v>448.76666666666677</v>
      </c>
      <c r="H418" s="350">
        <v>493.76666666666677</v>
      </c>
      <c r="I418" s="350">
        <v>507.63333333333344</v>
      </c>
      <c r="J418" s="350">
        <v>516.26666666666677</v>
      </c>
      <c r="K418" s="349">
        <v>499</v>
      </c>
      <c r="L418" s="349">
        <v>476.5</v>
      </c>
      <c r="M418" s="349">
        <v>1.7256400000000001</v>
      </c>
      <c r="N418" s="1"/>
      <c r="O418" s="1"/>
    </row>
    <row r="419" spans="1:15" ht="12.75" customHeight="1">
      <c r="A419" s="30">
        <v>409</v>
      </c>
      <c r="B419" s="378" t="s">
        <v>495</v>
      </c>
      <c r="C419" s="349">
        <v>28.6</v>
      </c>
      <c r="D419" s="350">
        <v>28.666666666666668</v>
      </c>
      <c r="E419" s="350">
        <v>28.233333333333334</v>
      </c>
      <c r="F419" s="350">
        <v>27.866666666666667</v>
      </c>
      <c r="G419" s="350">
        <v>27.433333333333334</v>
      </c>
      <c r="H419" s="350">
        <v>29.033333333333335</v>
      </c>
      <c r="I419" s="350">
        <v>29.466666666666665</v>
      </c>
      <c r="J419" s="350">
        <v>29.833333333333336</v>
      </c>
      <c r="K419" s="349">
        <v>29.1</v>
      </c>
      <c r="L419" s="349">
        <v>28.3</v>
      </c>
      <c r="M419" s="349">
        <v>16.241340000000001</v>
      </c>
      <c r="N419" s="1"/>
      <c r="O419" s="1"/>
    </row>
    <row r="420" spans="1:15" ht="12.75" customHeight="1">
      <c r="A420" s="30">
        <v>410</v>
      </c>
      <c r="B420" s="378" t="s">
        <v>496</v>
      </c>
      <c r="C420" s="349">
        <v>3360.55</v>
      </c>
      <c r="D420" s="350">
        <v>3373.2000000000003</v>
      </c>
      <c r="E420" s="350">
        <v>3302.4000000000005</v>
      </c>
      <c r="F420" s="350">
        <v>3244.2500000000005</v>
      </c>
      <c r="G420" s="350">
        <v>3173.4500000000007</v>
      </c>
      <c r="H420" s="350">
        <v>3431.3500000000004</v>
      </c>
      <c r="I420" s="350">
        <v>3502.1500000000005</v>
      </c>
      <c r="J420" s="350">
        <v>3560.3</v>
      </c>
      <c r="K420" s="349">
        <v>3444</v>
      </c>
      <c r="L420" s="349">
        <v>3315.05</v>
      </c>
      <c r="M420" s="349">
        <v>0.29274</v>
      </c>
      <c r="N420" s="1"/>
      <c r="O420" s="1"/>
    </row>
    <row r="421" spans="1:15" ht="12.75" customHeight="1">
      <c r="A421" s="30">
        <v>411</v>
      </c>
      <c r="B421" s="378" t="s">
        <v>505</v>
      </c>
      <c r="C421" s="349">
        <v>768.15</v>
      </c>
      <c r="D421" s="350">
        <v>761.61666666666679</v>
      </c>
      <c r="E421" s="350">
        <v>747.23333333333358</v>
      </c>
      <c r="F421" s="350">
        <v>726.31666666666683</v>
      </c>
      <c r="G421" s="350">
        <v>711.93333333333362</v>
      </c>
      <c r="H421" s="350">
        <v>782.53333333333353</v>
      </c>
      <c r="I421" s="350">
        <v>796.91666666666674</v>
      </c>
      <c r="J421" s="350">
        <v>817.83333333333348</v>
      </c>
      <c r="K421" s="349">
        <v>776</v>
      </c>
      <c r="L421" s="349">
        <v>740.7</v>
      </c>
      <c r="M421" s="349">
        <v>5.40273</v>
      </c>
      <c r="N421" s="1"/>
      <c r="O421" s="1"/>
    </row>
    <row r="422" spans="1:15" ht="12.75" customHeight="1">
      <c r="A422" s="30">
        <v>412</v>
      </c>
      <c r="B422" s="378" t="s">
        <v>507</v>
      </c>
      <c r="C422" s="349">
        <v>710.4</v>
      </c>
      <c r="D422" s="350">
        <v>716.61666666666667</v>
      </c>
      <c r="E422" s="350">
        <v>699.2833333333333</v>
      </c>
      <c r="F422" s="350">
        <v>688.16666666666663</v>
      </c>
      <c r="G422" s="350">
        <v>670.83333333333326</v>
      </c>
      <c r="H422" s="350">
        <v>727.73333333333335</v>
      </c>
      <c r="I422" s="350">
        <v>745.06666666666661</v>
      </c>
      <c r="J422" s="350">
        <v>756.18333333333339</v>
      </c>
      <c r="K422" s="349">
        <v>733.95</v>
      </c>
      <c r="L422" s="349">
        <v>705.5</v>
      </c>
      <c r="M422" s="349">
        <v>0.77105999999999997</v>
      </c>
      <c r="N422" s="1"/>
      <c r="O422" s="1"/>
    </row>
    <row r="423" spans="1:15" ht="12.75" customHeight="1">
      <c r="A423" s="30">
        <v>413</v>
      </c>
      <c r="B423" s="378" t="s">
        <v>506</v>
      </c>
      <c r="C423" s="349">
        <v>2325.65</v>
      </c>
      <c r="D423" s="350">
        <v>2324.4666666666667</v>
      </c>
      <c r="E423" s="350">
        <v>2302.1833333333334</v>
      </c>
      <c r="F423" s="350">
        <v>2278.7166666666667</v>
      </c>
      <c r="G423" s="350">
        <v>2256.4333333333334</v>
      </c>
      <c r="H423" s="350">
        <v>2347.9333333333334</v>
      </c>
      <c r="I423" s="350">
        <v>2370.2166666666672</v>
      </c>
      <c r="J423" s="350">
        <v>2393.6833333333334</v>
      </c>
      <c r="K423" s="349">
        <v>2346.75</v>
      </c>
      <c r="L423" s="349">
        <v>2301</v>
      </c>
      <c r="M423" s="349">
        <v>0.17219999999999999</v>
      </c>
      <c r="N423" s="1"/>
      <c r="O423" s="1"/>
    </row>
    <row r="424" spans="1:15" ht="12.75" customHeight="1">
      <c r="A424" s="30">
        <v>414</v>
      </c>
      <c r="B424" s="378" t="s">
        <v>508</v>
      </c>
      <c r="C424" s="349">
        <v>728.3</v>
      </c>
      <c r="D424" s="350">
        <v>730</v>
      </c>
      <c r="E424" s="350">
        <v>723.3</v>
      </c>
      <c r="F424" s="350">
        <v>718.3</v>
      </c>
      <c r="G424" s="350">
        <v>711.59999999999991</v>
      </c>
      <c r="H424" s="350">
        <v>735</v>
      </c>
      <c r="I424" s="350">
        <v>741.7</v>
      </c>
      <c r="J424" s="350">
        <v>746.7</v>
      </c>
      <c r="K424" s="349">
        <v>736.7</v>
      </c>
      <c r="L424" s="349">
        <v>725</v>
      </c>
      <c r="M424" s="349">
        <v>0.76427999999999996</v>
      </c>
      <c r="N424" s="1"/>
      <c r="O424" s="1"/>
    </row>
    <row r="425" spans="1:15" ht="12.75" customHeight="1">
      <c r="A425" s="30">
        <v>415</v>
      </c>
      <c r="B425" s="378" t="s">
        <v>509</v>
      </c>
      <c r="C425" s="349">
        <v>381.8</v>
      </c>
      <c r="D425" s="350">
        <v>383.93333333333334</v>
      </c>
      <c r="E425" s="350">
        <v>374.86666666666667</v>
      </c>
      <c r="F425" s="350">
        <v>367.93333333333334</v>
      </c>
      <c r="G425" s="350">
        <v>358.86666666666667</v>
      </c>
      <c r="H425" s="350">
        <v>390.86666666666667</v>
      </c>
      <c r="I425" s="350">
        <v>399.93333333333339</v>
      </c>
      <c r="J425" s="350">
        <v>406.86666666666667</v>
      </c>
      <c r="K425" s="349">
        <v>393</v>
      </c>
      <c r="L425" s="349">
        <v>377</v>
      </c>
      <c r="M425" s="349">
        <v>3.3306100000000001</v>
      </c>
      <c r="N425" s="1"/>
      <c r="O425" s="1"/>
    </row>
    <row r="426" spans="1:15" ht="12.75" customHeight="1">
      <c r="A426" s="30">
        <v>416</v>
      </c>
      <c r="B426" s="378" t="s">
        <v>517</v>
      </c>
      <c r="C426" s="349">
        <v>277.89999999999998</v>
      </c>
      <c r="D426" s="350">
        <v>281.25</v>
      </c>
      <c r="E426" s="350">
        <v>271.75</v>
      </c>
      <c r="F426" s="350">
        <v>265.60000000000002</v>
      </c>
      <c r="G426" s="350">
        <v>256.10000000000002</v>
      </c>
      <c r="H426" s="350">
        <v>287.39999999999998</v>
      </c>
      <c r="I426" s="350">
        <v>296.89999999999998</v>
      </c>
      <c r="J426" s="350">
        <v>303.04999999999995</v>
      </c>
      <c r="K426" s="349">
        <v>290.75</v>
      </c>
      <c r="L426" s="349">
        <v>275.10000000000002</v>
      </c>
      <c r="M426" s="349">
        <v>3.0623</v>
      </c>
      <c r="N426" s="1"/>
      <c r="O426" s="1"/>
    </row>
    <row r="427" spans="1:15" ht="12.75" customHeight="1">
      <c r="A427" s="30">
        <v>417</v>
      </c>
      <c r="B427" s="378" t="s">
        <v>510</v>
      </c>
      <c r="C427" s="349">
        <v>60.7</v>
      </c>
      <c r="D427" s="350">
        <v>61.033333333333331</v>
      </c>
      <c r="E427" s="350">
        <v>60.016666666666666</v>
      </c>
      <c r="F427" s="350">
        <v>59.333333333333336</v>
      </c>
      <c r="G427" s="350">
        <v>58.31666666666667</v>
      </c>
      <c r="H427" s="350">
        <v>61.716666666666661</v>
      </c>
      <c r="I427" s="350">
        <v>62.733333333333327</v>
      </c>
      <c r="J427" s="350">
        <v>63.416666666666657</v>
      </c>
      <c r="K427" s="349">
        <v>62.05</v>
      </c>
      <c r="L427" s="349">
        <v>60.35</v>
      </c>
      <c r="M427" s="349">
        <v>18.9559</v>
      </c>
      <c r="N427" s="1"/>
      <c r="O427" s="1"/>
    </row>
    <row r="428" spans="1:15" ht="12.75" customHeight="1">
      <c r="A428" s="30">
        <v>418</v>
      </c>
      <c r="B428" s="378" t="s">
        <v>193</v>
      </c>
      <c r="C428" s="349">
        <v>2396.4</v>
      </c>
      <c r="D428" s="350">
        <v>2403.7999999999997</v>
      </c>
      <c r="E428" s="350">
        <v>2373.5999999999995</v>
      </c>
      <c r="F428" s="350">
        <v>2350.7999999999997</v>
      </c>
      <c r="G428" s="350">
        <v>2320.5999999999995</v>
      </c>
      <c r="H428" s="350">
        <v>2426.5999999999995</v>
      </c>
      <c r="I428" s="350">
        <v>2456.7999999999993</v>
      </c>
      <c r="J428" s="350">
        <v>2479.5999999999995</v>
      </c>
      <c r="K428" s="349">
        <v>2434</v>
      </c>
      <c r="L428" s="349">
        <v>2381</v>
      </c>
      <c r="M428" s="349">
        <v>4.48332</v>
      </c>
      <c r="N428" s="1"/>
      <c r="O428" s="1"/>
    </row>
    <row r="429" spans="1:15" ht="12.75" customHeight="1">
      <c r="A429" s="30">
        <v>419</v>
      </c>
      <c r="B429" s="378" t="s">
        <v>194</v>
      </c>
      <c r="C429" s="349">
        <v>1175.0999999999999</v>
      </c>
      <c r="D429" s="350">
        <v>1189.4833333333333</v>
      </c>
      <c r="E429" s="350">
        <v>1157.1666666666667</v>
      </c>
      <c r="F429" s="350">
        <v>1139.2333333333333</v>
      </c>
      <c r="G429" s="350">
        <v>1106.9166666666667</v>
      </c>
      <c r="H429" s="350">
        <v>1207.4166666666667</v>
      </c>
      <c r="I429" s="350">
        <v>1239.7333333333333</v>
      </c>
      <c r="J429" s="350">
        <v>1257.6666666666667</v>
      </c>
      <c r="K429" s="349">
        <v>1221.8</v>
      </c>
      <c r="L429" s="349">
        <v>1171.55</v>
      </c>
      <c r="M429" s="349">
        <v>9.3405900000000006</v>
      </c>
      <c r="N429" s="1"/>
      <c r="O429" s="1"/>
    </row>
    <row r="430" spans="1:15" ht="12.75" customHeight="1">
      <c r="A430" s="30">
        <v>420</v>
      </c>
      <c r="B430" s="378" t="s">
        <v>514</v>
      </c>
      <c r="C430" s="349">
        <v>348</v>
      </c>
      <c r="D430" s="350">
        <v>346.9666666666667</v>
      </c>
      <c r="E430" s="350">
        <v>342.93333333333339</v>
      </c>
      <c r="F430" s="350">
        <v>337.86666666666667</v>
      </c>
      <c r="G430" s="350">
        <v>333.83333333333337</v>
      </c>
      <c r="H430" s="350">
        <v>352.03333333333342</v>
      </c>
      <c r="I430" s="350">
        <v>356.06666666666672</v>
      </c>
      <c r="J430" s="350">
        <v>361.13333333333344</v>
      </c>
      <c r="K430" s="349">
        <v>351</v>
      </c>
      <c r="L430" s="349">
        <v>341.9</v>
      </c>
      <c r="M430" s="349">
        <v>5.0578599999999998</v>
      </c>
      <c r="N430" s="1"/>
      <c r="O430" s="1"/>
    </row>
    <row r="431" spans="1:15" ht="12.75" customHeight="1">
      <c r="A431" s="30">
        <v>421</v>
      </c>
      <c r="B431" s="378" t="s">
        <v>511</v>
      </c>
      <c r="C431" s="349">
        <v>89.2</v>
      </c>
      <c r="D431" s="350">
        <v>89.100000000000009</v>
      </c>
      <c r="E431" s="350">
        <v>87.250000000000014</v>
      </c>
      <c r="F431" s="350">
        <v>85.300000000000011</v>
      </c>
      <c r="G431" s="350">
        <v>83.450000000000017</v>
      </c>
      <c r="H431" s="350">
        <v>91.050000000000011</v>
      </c>
      <c r="I431" s="350">
        <v>92.9</v>
      </c>
      <c r="J431" s="350">
        <v>94.850000000000009</v>
      </c>
      <c r="K431" s="349">
        <v>90.95</v>
      </c>
      <c r="L431" s="349">
        <v>87.15</v>
      </c>
      <c r="M431" s="349">
        <v>1.9209700000000001</v>
      </c>
      <c r="N431" s="1"/>
      <c r="O431" s="1"/>
    </row>
    <row r="432" spans="1:15" ht="12.75" customHeight="1">
      <c r="A432" s="30">
        <v>422</v>
      </c>
      <c r="B432" s="378" t="s">
        <v>513</v>
      </c>
      <c r="C432" s="349">
        <v>190.3</v>
      </c>
      <c r="D432" s="350">
        <v>190.16666666666666</v>
      </c>
      <c r="E432" s="350">
        <v>187.83333333333331</v>
      </c>
      <c r="F432" s="350">
        <v>185.36666666666665</v>
      </c>
      <c r="G432" s="350">
        <v>183.0333333333333</v>
      </c>
      <c r="H432" s="350">
        <v>192.63333333333333</v>
      </c>
      <c r="I432" s="350">
        <v>194.96666666666664</v>
      </c>
      <c r="J432" s="350">
        <v>197.43333333333334</v>
      </c>
      <c r="K432" s="349">
        <v>192.5</v>
      </c>
      <c r="L432" s="349">
        <v>187.7</v>
      </c>
      <c r="M432" s="349">
        <v>4.6015499999999996</v>
      </c>
      <c r="N432" s="1"/>
      <c r="O432" s="1"/>
    </row>
    <row r="433" spans="1:15" ht="12.75" customHeight="1">
      <c r="A433" s="30">
        <v>423</v>
      </c>
      <c r="B433" s="378" t="s">
        <v>515</v>
      </c>
      <c r="C433" s="349">
        <v>555.45000000000005</v>
      </c>
      <c r="D433" s="350">
        <v>557.83333333333337</v>
      </c>
      <c r="E433" s="350">
        <v>550.86666666666679</v>
      </c>
      <c r="F433" s="350">
        <v>546.28333333333342</v>
      </c>
      <c r="G433" s="350">
        <v>539.31666666666683</v>
      </c>
      <c r="H433" s="350">
        <v>562.41666666666674</v>
      </c>
      <c r="I433" s="350">
        <v>569.38333333333321</v>
      </c>
      <c r="J433" s="350">
        <v>573.9666666666667</v>
      </c>
      <c r="K433" s="349">
        <v>564.79999999999995</v>
      </c>
      <c r="L433" s="349">
        <v>553.25</v>
      </c>
      <c r="M433" s="349">
        <v>0.28645999999999999</v>
      </c>
      <c r="N433" s="1"/>
      <c r="O433" s="1"/>
    </row>
    <row r="434" spans="1:15" ht="12.75" customHeight="1">
      <c r="A434" s="30">
        <v>424</v>
      </c>
      <c r="B434" s="378" t="s">
        <v>516</v>
      </c>
      <c r="C434" s="349">
        <v>368</v>
      </c>
      <c r="D434" s="350">
        <v>368.2</v>
      </c>
      <c r="E434" s="350">
        <v>362.54999999999995</v>
      </c>
      <c r="F434" s="350">
        <v>357.09999999999997</v>
      </c>
      <c r="G434" s="350">
        <v>351.44999999999993</v>
      </c>
      <c r="H434" s="350">
        <v>373.65</v>
      </c>
      <c r="I434" s="350">
        <v>379.29999999999995</v>
      </c>
      <c r="J434" s="350">
        <v>384.75</v>
      </c>
      <c r="K434" s="349">
        <v>373.85</v>
      </c>
      <c r="L434" s="349">
        <v>362.75</v>
      </c>
      <c r="M434" s="349">
        <v>1.40103</v>
      </c>
      <c r="N434" s="1"/>
      <c r="O434" s="1"/>
    </row>
    <row r="435" spans="1:15" ht="12.75" customHeight="1">
      <c r="A435" s="30">
        <v>425</v>
      </c>
      <c r="B435" s="378" t="s">
        <v>518</v>
      </c>
      <c r="C435" s="349">
        <v>1925.2</v>
      </c>
      <c r="D435" s="350">
        <v>1946.9333333333334</v>
      </c>
      <c r="E435" s="350">
        <v>1881.0666666666668</v>
      </c>
      <c r="F435" s="350">
        <v>1836.9333333333334</v>
      </c>
      <c r="G435" s="350">
        <v>1771.0666666666668</v>
      </c>
      <c r="H435" s="350">
        <v>1991.0666666666668</v>
      </c>
      <c r="I435" s="350">
        <v>2056.9333333333334</v>
      </c>
      <c r="J435" s="350">
        <v>2101.0666666666666</v>
      </c>
      <c r="K435" s="349">
        <v>2012.8</v>
      </c>
      <c r="L435" s="349">
        <v>1902.8</v>
      </c>
      <c r="M435" s="349">
        <v>0.29304999999999998</v>
      </c>
      <c r="N435" s="1"/>
      <c r="O435" s="1"/>
    </row>
    <row r="436" spans="1:15" ht="12.75" customHeight="1">
      <c r="A436" s="30">
        <v>426</v>
      </c>
      <c r="B436" s="378" t="s">
        <v>519</v>
      </c>
      <c r="C436" s="349">
        <v>817.75</v>
      </c>
      <c r="D436" s="350">
        <v>818.93333333333339</v>
      </c>
      <c r="E436" s="350">
        <v>805.86666666666679</v>
      </c>
      <c r="F436" s="350">
        <v>793.98333333333335</v>
      </c>
      <c r="G436" s="350">
        <v>780.91666666666674</v>
      </c>
      <c r="H436" s="350">
        <v>830.81666666666683</v>
      </c>
      <c r="I436" s="350">
        <v>843.88333333333344</v>
      </c>
      <c r="J436" s="350">
        <v>855.76666666666688</v>
      </c>
      <c r="K436" s="349">
        <v>832</v>
      </c>
      <c r="L436" s="349">
        <v>807.05</v>
      </c>
      <c r="M436" s="349">
        <v>0.33783999999999997</v>
      </c>
      <c r="N436" s="1"/>
      <c r="O436" s="1"/>
    </row>
    <row r="437" spans="1:15" ht="12.75" customHeight="1">
      <c r="A437" s="30">
        <v>427</v>
      </c>
      <c r="B437" s="378" t="s">
        <v>195</v>
      </c>
      <c r="C437" s="349">
        <v>840.25</v>
      </c>
      <c r="D437" s="350">
        <v>843.76666666666677</v>
      </c>
      <c r="E437" s="350">
        <v>834.53333333333353</v>
      </c>
      <c r="F437" s="350">
        <v>828.81666666666672</v>
      </c>
      <c r="G437" s="350">
        <v>819.58333333333348</v>
      </c>
      <c r="H437" s="350">
        <v>849.48333333333358</v>
      </c>
      <c r="I437" s="350">
        <v>858.71666666666692</v>
      </c>
      <c r="J437" s="350">
        <v>864.43333333333362</v>
      </c>
      <c r="K437" s="349">
        <v>853</v>
      </c>
      <c r="L437" s="349">
        <v>838.05</v>
      </c>
      <c r="M437" s="349">
        <v>19.795739999999999</v>
      </c>
      <c r="N437" s="1"/>
      <c r="O437" s="1"/>
    </row>
    <row r="438" spans="1:15" ht="12.75" customHeight="1">
      <c r="A438" s="30">
        <v>428</v>
      </c>
      <c r="B438" s="378" t="s">
        <v>520</v>
      </c>
      <c r="C438" s="349">
        <v>443.85</v>
      </c>
      <c r="D438" s="350">
        <v>442.4666666666667</v>
      </c>
      <c r="E438" s="350">
        <v>431.38333333333338</v>
      </c>
      <c r="F438" s="350">
        <v>418.91666666666669</v>
      </c>
      <c r="G438" s="350">
        <v>407.83333333333337</v>
      </c>
      <c r="H438" s="350">
        <v>454.93333333333339</v>
      </c>
      <c r="I438" s="350">
        <v>466.01666666666665</v>
      </c>
      <c r="J438" s="350">
        <v>478.48333333333341</v>
      </c>
      <c r="K438" s="349">
        <v>453.55</v>
      </c>
      <c r="L438" s="349">
        <v>430</v>
      </c>
      <c r="M438" s="349">
        <v>4.4423500000000002</v>
      </c>
      <c r="N438" s="1"/>
      <c r="O438" s="1"/>
    </row>
    <row r="439" spans="1:15" ht="12.75" customHeight="1">
      <c r="A439" s="30">
        <v>429</v>
      </c>
      <c r="B439" s="378" t="s">
        <v>196</v>
      </c>
      <c r="C439" s="349">
        <v>463.95</v>
      </c>
      <c r="D439" s="350">
        <v>465.05</v>
      </c>
      <c r="E439" s="350">
        <v>461.15000000000003</v>
      </c>
      <c r="F439" s="350">
        <v>458.35</v>
      </c>
      <c r="G439" s="350">
        <v>454.45000000000005</v>
      </c>
      <c r="H439" s="350">
        <v>467.85</v>
      </c>
      <c r="I439" s="350">
        <v>471.75</v>
      </c>
      <c r="J439" s="350">
        <v>474.55</v>
      </c>
      <c r="K439" s="349">
        <v>468.95</v>
      </c>
      <c r="L439" s="349">
        <v>462.25</v>
      </c>
      <c r="M439" s="349">
        <v>7.3712999999999997</v>
      </c>
      <c r="N439" s="1"/>
      <c r="O439" s="1"/>
    </row>
    <row r="440" spans="1:15" ht="12.75" customHeight="1">
      <c r="A440" s="30">
        <v>430</v>
      </c>
      <c r="B440" s="378" t="s">
        <v>523</v>
      </c>
      <c r="C440" s="349">
        <v>670.3</v>
      </c>
      <c r="D440" s="350">
        <v>671.56666666666661</v>
      </c>
      <c r="E440" s="350">
        <v>660.33333333333326</v>
      </c>
      <c r="F440" s="350">
        <v>650.36666666666667</v>
      </c>
      <c r="G440" s="350">
        <v>639.13333333333333</v>
      </c>
      <c r="H440" s="350">
        <v>681.53333333333319</v>
      </c>
      <c r="I440" s="350">
        <v>692.76666666666654</v>
      </c>
      <c r="J440" s="350">
        <v>702.73333333333312</v>
      </c>
      <c r="K440" s="349">
        <v>682.8</v>
      </c>
      <c r="L440" s="349">
        <v>661.6</v>
      </c>
      <c r="M440" s="349">
        <v>0.35992000000000002</v>
      </c>
      <c r="N440" s="1"/>
      <c r="O440" s="1"/>
    </row>
    <row r="441" spans="1:15" ht="12.75" customHeight="1">
      <c r="A441" s="30">
        <v>431</v>
      </c>
      <c r="B441" s="378" t="s">
        <v>521</v>
      </c>
      <c r="C441" s="349">
        <v>312.14999999999998</v>
      </c>
      <c r="D441" s="350">
        <v>310.56666666666666</v>
      </c>
      <c r="E441" s="350">
        <v>306.63333333333333</v>
      </c>
      <c r="F441" s="350">
        <v>301.11666666666667</v>
      </c>
      <c r="G441" s="350">
        <v>297.18333333333334</v>
      </c>
      <c r="H441" s="350">
        <v>316.08333333333331</v>
      </c>
      <c r="I441" s="350">
        <v>320.01666666666659</v>
      </c>
      <c r="J441" s="350">
        <v>325.5333333333333</v>
      </c>
      <c r="K441" s="349">
        <v>314.5</v>
      </c>
      <c r="L441" s="349">
        <v>305.05</v>
      </c>
      <c r="M441" s="349">
        <v>2.2881499999999999</v>
      </c>
      <c r="N441" s="1"/>
      <c r="O441" s="1"/>
    </row>
    <row r="442" spans="1:15" ht="12.75" customHeight="1">
      <c r="A442" s="30">
        <v>432</v>
      </c>
      <c r="B442" s="378" t="s">
        <v>522</v>
      </c>
      <c r="C442" s="349">
        <v>2056.4</v>
      </c>
      <c r="D442" s="350">
        <v>2054.1666666666665</v>
      </c>
      <c r="E442" s="350">
        <v>2020.4333333333329</v>
      </c>
      <c r="F442" s="350">
        <v>1984.4666666666665</v>
      </c>
      <c r="G442" s="350">
        <v>1950.7333333333329</v>
      </c>
      <c r="H442" s="350">
        <v>2090.1333333333332</v>
      </c>
      <c r="I442" s="350">
        <v>2123.8666666666668</v>
      </c>
      <c r="J442" s="350">
        <v>2159.833333333333</v>
      </c>
      <c r="K442" s="349">
        <v>2087.9</v>
      </c>
      <c r="L442" s="349">
        <v>2018.2</v>
      </c>
      <c r="M442" s="349">
        <v>0.90361999999999998</v>
      </c>
      <c r="N442" s="1"/>
      <c r="O442" s="1"/>
    </row>
    <row r="443" spans="1:15" ht="12.75" customHeight="1">
      <c r="A443" s="30">
        <v>433</v>
      </c>
      <c r="B443" s="378" t="s">
        <v>524</v>
      </c>
      <c r="C443" s="349">
        <v>525.54999999999995</v>
      </c>
      <c r="D443" s="350">
        <v>527.30000000000007</v>
      </c>
      <c r="E443" s="350">
        <v>518.25000000000011</v>
      </c>
      <c r="F443" s="350">
        <v>510.95000000000005</v>
      </c>
      <c r="G443" s="350">
        <v>501.90000000000009</v>
      </c>
      <c r="H443" s="350">
        <v>534.60000000000014</v>
      </c>
      <c r="I443" s="350">
        <v>543.65000000000009</v>
      </c>
      <c r="J443" s="350">
        <v>550.95000000000016</v>
      </c>
      <c r="K443" s="349">
        <v>536.35</v>
      </c>
      <c r="L443" s="349">
        <v>520</v>
      </c>
      <c r="M443" s="349">
        <v>1.2776099999999999</v>
      </c>
      <c r="N443" s="1"/>
      <c r="O443" s="1"/>
    </row>
    <row r="444" spans="1:15" ht="12.75" customHeight="1">
      <c r="A444" s="30">
        <v>434</v>
      </c>
      <c r="B444" s="378" t="s">
        <v>525</v>
      </c>
      <c r="C444" s="349">
        <v>9.5</v>
      </c>
      <c r="D444" s="350">
        <v>9.4166666666666661</v>
      </c>
      <c r="E444" s="350">
        <v>9.1833333333333318</v>
      </c>
      <c r="F444" s="350">
        <v>8.8666666666666654</v>
      </c>
      <c r="G444" s="350">
        <v>8.6333333333333311</v>
      </c>
      <c r="H444" s="350">
        <v>9.7333333333333325</v>
      </c>
      <c r="I444" s="350">
        <v>9.9666666666666668</v>
      </c>
      <c r="J444" s="350">
        <v>10.283333333333333</v>
      </c>
      <c r="K444" s="349">
        <v>9.65</v>
      </c>
      <c r="L444" s="349">
        <v>9.1</v>
      </c>
      <c r="M444" s="349">
        <v>649.62929999999994</v>
      </c>
      <c r="N444" s="1"/>
      <c r="O444" s="1"/>
    </row>
    <row r="445" spans="1:15" ht="12.75" customHeight="1">
      <c r="A445" s="30">
        <v>435</v>
      </c>
      <c r="B445" s="378" t="s">
        <v>512</v>
      </c>
      <c r="C445" s="349">
        <v>327.85</v>
      </c>
      <c r="D445" s="350">
        <v>329.18333333333334</v>
      </c>
      <c r="E445" s="350">
        <v>320.51666666666665</v>
      </c>
      <c r="F445" s="350">
        <v>313.18333333333334</v>
      </c>
      <c r="G445" s="350">
        <v>304.51666666666665</v>
      </c>
      <c r="H445" s="350">
        <v>336.51666666666665</v>
      </c>
      <c r="I445" s="350">
        <v>345.18333333333328</v>
      </c>
      <c r="J445" s="350">
        <v>352.51666666666665</v>
      </c>
      <c r="K445" s="349">
        <v>337.85</v>
      </c>
      <c r="L445" s="349">
        <v>321.85000000000002</v>
      </c>
      <c r="M445" s="349">
        <v>2.8753700000000002</v>
      </c>
      <c r="N445" s="1"/>
      <c r="O445" s="1"/>
    </row>
    <row r="446" spans="1:15" ht="12.75" customHeight="1">
      <c r="A446" s="30">
        <v>436</v>
      </c>
      <c r="B446" s="378" t="s">
        <v>526</v>
      </c>
      <c r="C446" s="349">
        <v>966.65</v>
      </c>
      <c r="D446" s="350">
        <v>972.88333333333333</v>
      </c>
      <c r="E446" s="350">
        <v>958.76666666666665</v>
      </c>
      <c r="F446" s="350">
        <v>950.88333333333333</v>
      </c>
      <c r="G446" s="350">
        <v>936.76666666666665</v>
      </c>
      <c r="H446" s="350">
        <v>980.76666666666665</v>
      </c>
      <c r="I446" s="350">
        <v>994.88333333333321</v>
      </c>
      <c r="J446" s="350">
        <v>1002.7666666666667</v>
      </c>
      <c r="K446" s="349">
        <v>987</v>
      </c>
      <c r="L446" s="349">
        <v>965</v>
      </c>
      <c r="M446" s="349">
        <v>0.17099</v>
      </c>
      <c r="N446" s="1"/>
      <c r="O446" s="1"/>
    </row>
    <row r="447" spans="1:15" ht="12.75" customHeight="1">
      <c r="A447" s="30">
        <v>437</v>
      </c>
      <c r="B447" s="378" t="s">
        <v>277</v>
      </c>
      <c r="C447" s="349">
        <v>548.75</v>
      </c>
      <c r="D447" s="350">
        <v>548.48333333333335</v>
      </c>
      <c r="E447" s="350">
        <v>543.51666666666665</v>
      </c>
      <c r="F447" s="350">
        <v>538.2833333333333</v>
      </c>
      <c r="G447" s="350">
        <v>533.31666666666661</v>
      </c>
      <c r="H447" s="350">
        <v>553.7166666666667</v>
      </c>
      <c r="I447" s="350">
        <v>558.68333333333339</v>
      </c>
      <c r="J447" s="350">
        <v>563.91666666666674</v>
      </c>
      <c r="K447" s="349">
        <v>553.45000000000005</v>
      </c>
      <c r="L447" s="349">
        <v>543.25</v>
      </c>
      <c r="M447" s="349">
        <v>1.4450700000000001</v>
      </c>
      <c r="N447" s="1"/>
      <c r="O447" s="1"/>
    </row>
    <row r="448" spans="1:15" ht="12.75" customHeight="1">
      <c r="A448" s="30">
        <v>438</v>
      </c>
      <c r="B448" s="378" t="s">
        <v>531</v>
      </c>
      <c r="C448" s="349">
        <v>1553.25</v>
      </c>
      <c r="D448" s="350">
        <v>1556.4333333333334</v>
      </c>
      <c r="E448" s="350">
        <v>1528.1166666666668</v>
      </c>
      <c r="F448" s="350">
        <v>1502.9833333333333</v>
      </c>
      <c r="G448" s="350">
        <v>1474.6666666666667</v>
      </c>
      <c r="H448" s="350">
        <v>1581.5666666666668</v>
      </c>
      <c r="I448" s="350">
        <v>1609.8833333333334</v>
      </c>
      <c r="J448" s="350">
        <v>1635.0166666666669</v>
      </c>
      <c r="K448" s="349">
        <v>1584.75</v>
      </c>
      <c r="L448" s="349">
        <v>1531.3</v>
      </c>
      <c r="M448" s="349">
        <v>2.71007</v>
      </c>
      <c r="N448" s="1"/>
      <c r="O448" s="1"/>
    </row>
    <row r="449" spans="1:15" ht="12.75" customHeight="1">
      <c r="A449" s="30">
        <v>439</v>
      </c>
      <c r="B449" s="378" t="s">
        <v>532</v>
      </c>
      <c r="C449" s="349">
        <v>11954.5</v>
      </c>
      <c r="D449" s="350">
        <v>12028.833333333334</v>
      </c>
      <c r="E449" s="350">
        <v>11727.666666666668</v>
      </c>
      <c r="F449" s="350">
        <v>11500.833333333334</v>
      </c>
      <c r="G449" s="350">
        <v>11199.666666666668</v>
      </c>
      <c r="H449" s="350">
        <v>12255.666666666668</v>
      </c>
      <c r="I449" s="350">
        <v>12556.833333333336</v>
      </c>
      <c r="J449" s="350">
        <v>12783.666666666668</v>
      </c>
      <c r="K449" s="349">
        <v>12330</v>
      </c>
      <c r="L449" s="349">
        <v>11802</v>
      </c>
      <c r="M449" s="349">
        <v>8.6800000000000002E-3</v>
      </c>
      <c r="N449" s="1"/>
      <c r="O449" s="1"/>
    </row>
    <row r="450" spans="1:15" ht="12.75" customHeight="1">
      <c r="A450" s="30">
        <v>440</v>
      </c>
      <c r="B450" s="378" t="s">
        <v>197</v>
      </c>
      <c r="C450" s="349">
        <v>864.1</v>
      </c>
      <c r="D450" s="350">
        <v>869.4666666666667</v>
      </c>
      <c r="E450" s="350">
        <v>856.73333333333335</v>
      </c>
      <c r="F450" s="350">
        <v>849.36666666666667</v>
      </c>
      <c r="G450" s="350">
        <v>836.63333333333333</v>
      </c>
      <c r="H450" s="350">
        <v>876.83333333333337</v>
      </c>
      <c r="I450" s="350">
        <v>889.56666666666672</v>
      </c>
      <c r="J450" s="350">
        <v>896.93333333333339</v>
      </c>
      <c r="K450" s="349">
        <v>882.2</v>
      </c>
      <c r="L450" s="349">
        <v>862.1</v>
      </c>
      <c r="M450" s="349">
        <v>7.0449299999999999</v>
      </c>
      <c r="N450" s="1"/>
      <c r="O450" s="1"/>
    </row>
    <row r="451" spans="1:15" ht="12.75" customHeight="1">
      <c r="A451" s="30">
        <v>441</v>
      </c>
      <c r="B451" s="378" t="s">
        <v>533</v>
      </c>
      <c r="C451" s="349">
        <v>199.8</v>
      </c>
      <c r="D451" s="350">
        <v>200.25</v>
      </c>
      <c r="E451" s="350">
        <v>198.55</v>
      </c>
      <c r="F451" s="350">
        <v>197.3</v>
      </c>
      <c r="G451" s="350">
        <v>195.60000000000002</v>
      </c>
      <c r="H451" s="350">
        <v>201.5</v>
      </c>
      <c r="I451" s="350">
        <v>203.2</v>
      </c>
      <c r="J451" s="350">
        <v>204.45</v>
      </c>
      <c r="K451" s="349">
        <v>201.95</v>
      </c>
      <c r="L451" s="349">
        <v>199</v>
      </c>
      <c r="M451" s="349">
        <v>5.0945400000000003</v>
      </c>
      <c r="N451" s="1"/>
      <c r="O451" s="1"/>
    </row>
    <row r="452" spans="1:15" ht="12.75" customHeight="1">
      <c r="A452" s="30">
        <v>442</v>
      </c>
      <c r="B452" s="378" t="s">
        <v>534</v>
      </c>
      <c r="C452" s="349">
        <v>1214.5999999999999</v>
      </c>
      <c r="D452" s="350">
        <v>1219.6166666666666</v>
      </c>
      <c r="E452" s="350">
        <v>1201.333333333333</v>
      </c>
      <c r="F452" s="350">
        <v>1188.0666666666664</v>
      </c>
      <c r="G452" s="350">
        <v>1169.7833333333328</v>
      </c>
      <c r="H452" s="350">
        <v>1232.8833333333332</v>
      </c>
      <c r="I452" s="350">
        <v>1251.1666666666665</v>
      </c>
      <c r="J452" s="350">
        <v>1264.4333333333334</v>
      </c>
      <c r="K452" s="349">
        <v>1237.9000000000001</v>
      </c>
      <c r="L452" s="349">
        <v>1206.3499999999999</v>
      </c>
      <c r="M452" s="349">
        <v>2.0420699999999998</v>
      </c>
      <c r="N452" s="1"/>
      <c r="O452" s="1"/>
    </row>
    <row r="453" spans="1:15" ht="12.75" customHeight="1">
      <c r="A453" s="30">
        <v>443</v>
      </c>
      <c r="B453" s="378" t="s">
        <v>198</v>
      </c>
      <c r="C453" s="349">
        <v>723.25</v>
      </c>
      <c r="D453" s="350">
        <v>722.85</v>
      </c>
      <c r="E453" s="350">
        <v>714.5</v>
      </c>
      <c r="F453" s="350">
        <v>705.75</v>
      </c>
      <c r="G453" s="350">
        <v>697.4</v>
      </c>
      <c r="H453" s="350">
        <v>731.6</v>
      </c>
      <c r="I453" s="350">
        <v>739.95000000000016</v>
      </c>
      <c r="J453" s="350">
        <v>748.7</v>
      </c>
      <c r="K453" s="349">
        <v>731.2</v>
      </c>
      <c r="L453" s="349">
        <v>714.1</v>
      </c>
      <c r="M453" s="349">
        <v>18.166540000000001</v>
      </c>
      <c r="N453" s="1"/>
      <c r="O453" s="1"/>
    </row>
    <row r="454" spans="1:15" ht="12.75" customHeight="1">
      <c r="A454" s="30">
        <v>444</v>
      </c>
      <c r="B454" s="378" t="s">
        <v>278</v>
      </c>
      <c r="C454" s="349">
        <v>6603.75</v>
      </c>
      <c r="D454" s="350">
        <v>6642.916666666667</v>
      </c>
      <c r="E454" s="350">
        <v>6525.8333333333339</v>
      </c>
      <c r="F454" s="350">
        <v>6447.916666666667</v>
      </c>
      <c r="G454" s="350">
        <v>6330.8333333333339</v>
      </c>
      <c r="H454" s="350">
        <v>6720.8333333333339</v>
      </c>
      <c r="I454" s="350">
        <v>6837.9166666666679</v>
      </c>
      <c r="J454" s="350">
        <v>6915.8333333333339</v>
      </c>
      <c r="K454" s="349">
        <v>6760</v>
      </c>
      <c r="L454" s="349">
        <v>6565</v>
      </c>
      <c r="M454" s="349">
        <v>1.8258099999999999</v>
      </c>
      <c r="N454" s="1"/>
      <c r="O454" s="1"/>
    </row>
    <row r="455" spans="1:15" ht="12.75" customHeight="1">
      <c r="A455" s="30">
        <v>445</v>
      </c>
      <c r="B455" s="378" t="s">
        <v>199</v>
      </c>
      <c r="C455" s="349">
        <v>477</v>
      </c>
      <c r="D455" s="350">
        <v>479.23333333333335</v>
      </c>
      <c r="E455" s="350">
        <v>473.06666666666672</v>
      </c>
      <c r="F455" s="350">
        <v>469.13333333333338</v>
      </c>
      <c r="G455" s="350">
        <v>462.96666666666675</v>
      </c>
      <c r="H455" s="350">
        <v>483.16666666666669</v>
      </c>
      <c r="I455" s="350">
        <v>489.33333333333331</v>
      </c>
      <c r="J455" s="350">
        <v>493.26666666666665</v>
      </c>
      <c r="K455" s="349">
        <v>485.4</v>
      </c>
      <c r="L455" s="349">
        <v>475.3</v>
      </c>
      <c r="M455" s="349">
        <v>177.03998000000001</v>
      </c>
      <c r="N455" s="1"/>
      <c r="O455" s="1"/>
    </row>
    <row r="456" spans="1:15" ht="12.75" customHeight="1">
      <c r="A456" s="30">
        <v>446</v>
      </c>
      <c r="B456" s="378" t="s">
        <v>535</v>
      </c>
      <c r="C456" s="349">
        <v>225.2</v>
      </c>
      <c r="D456" s="350">
        <v>226.08333333333334</v>
      </c>
      <c r="E456" s="350">
        <v>223.16666666666669</v>
      </c>
      <c r="F456" s="350">
        <v>221.13333333333335</v>
      </c>
      <c r="G456" s="350">
        <v>218.2166666666667</v>
      </c>
      <c r="H456" s="350">
        <v>228.11666666666667</v>
      </c>
      <c r="I456" s="350">
        <v>231.03333333333336</v>
      </c>
      <c r="J456" s="350">
        <v>233.06666666666666</v>
      </c>
      <c r="K456" s="349">
        <v>229</v>
      </c>
      <c r="L456" s="349">
        <v>224.05</v>
      </c>
      <c r="M456" s="349">
        <v>13.339880000000001</v>
      </c>
      <c r="N456" s="1"/>
      <c r="O456" s="1"/>
    </row>
    <row r="457" spans="1:15" ht="12.75" customHeight="1">
      <c r="A457" s="30">
        <v>447</v>
      </c>
      <c r="B457" s="378" t="s">
        <v>200</v>
      </c>
      <c r="C457" s="349">
        <v>221.2</v>
      </c>
      <c r="D457" s="350">
        <v>222.78333333333333</v>
      </c>
      <c r="E457" s="350">
        <v>218.76666666666665</v>
      </c>
      <c r="F457" s="350">
        <v>216.33333333333331</v>
      </c>
      <c r="G457" s="350">
        <v>212.31666666666663</v>
      </c>
      <c r="H457" s="350">
        <v>225.21666666666667</v>
      </c>
      <c r="I457" s="350">
        <v>229.23333333333338</v>
      </c>
      <c r="J457" s="350">
        <v>231.66666666666669</v>
      </c>
      <c r="K457" s="349">
        <v>226.8</v>
      </c>
      <c r="L457" s="349">
        <v>220.35</v>
      </c>
      <c r="M457" s="349">
        <v>235.83042</v>
      </c>
      <c r="N457" s="1"/>
      <c r="O457" s="1"/>
    </row>
    <row r="458" spans="1:15" ht="12.75" customHeight="1">
      <c r="A458" s="30">
        <v>448</v>
      </c>
      <c r="B458" s="378" t="s">
        <v>201</v>
      </c>
      <c r="C458" s="349">
        <v>1139</v>
      </c>
      <c r="D458" s="350">
        <v>1141.8666666666666</v>
      </c>
      <c r="E458" s="350">
        <v>1131.1333333333332</v>
      </c>
      <c r="F458" s="350">
        <v>1123.2666666666667</v>
      </c>
      <c r="G458" s="350">
        <v>1112.5333333333333</v>
      </c>
      <c r="H458" s="350">
        <v>1149.7333333333331</v>
      </c>
      <c r="I458" s="350">
        <v>1160.4666666666662</v>
      </c>
      <c r="J458" s="350">
        <v>1168.333333333333</v>
      </c>
      <c r="K458" s="349">
        <v>1152.5999999999999</v>
      </c>
      <c r="L458" s="349">
        <v>1134</v>
      </c>
      <c r="M458" s="349">
        <v>49.608379999999997</v>
      </c>
      <c r="N458" s="1"/>
      <c r="O458" s="1"/>
    </row>
    <row r="459" spans="1:15" ht="12.75" customHeight="1">
      <c r="A459" s="30">
        <v>449</v>
      </c>
      <c r="B459" s="378" t="s">
        <v>851</v>
      </c>
      <c r="C459" s="349">
        <v>694.8</v>
      </c>
      <c r="D459" s="350">
        <v>698.93333333333339</v>
      </c>
      <c r="E459" s="350">
        <v>687.86666666666679</v>
      </c>
      <c r="F459" s="350">
        <v>680.93333333333339</v>
      </c>
      <c r="G459" s="350">
        <v>669.86666666666679</v>
      </c>
      <c r="H459" s="350">
        <v>705.86666666666679</v>
      </c>
      <c r="I459" s="350">
        <v>716.93333333333339</v>
      </c>
      <c r="J459" s="350">
        <v>723.86666666666679</v>
      </c>
      <c r="K459" s="349">
        <v>710</v>
      </c>
      <c r="L459" s="349">
        <v>692</v>
      </c>
      <c r="M459" s="349">
        <v>0.51802999999999999</v>
      </c>
      <c r="N459" s="1"/>
      <c r="O459" s="1"/>
    </row>
    <row r="460" spans="1:15" ht="12.75" customHeight="1">
      <c r="A460" s="30">
        <v>450</v>
      </c>
      <c r="B460" s="378" t="s">
        <v>527</v>
      </c>
      <c r="C460" s="349">
        <v>1785.05</v>
      </c>
      <c r="D460" s="350">
        <v>1753.4666666666665</v>
      </c>
      <c r="E460" s="350">
        <v>1692.9333333333329</v>
      </c>
      <c r="F460" s="350">
        <v>1600.8166666666664</v>
      </c>
      <c r="G460" s="350">
        <v>1540.2833333333328</v>
      </c>
      <c r="H460" s="350">
        <v>1845.583333333333</v>
      </c>
      <c r="I460" s="350">
        <v>1906.1166666666663</v>
      </c>
      <c r="J460" s="350">
        <v>1998.2333333333331</v>
      </c>
      <c r="K460" s="349">
        <v>1814</v>
      </c>
      <c r="L460" s="349">
        <v>1661.35</v>
      </c>
      <c r="M460" s="349">
        <v>0.22736999999999999</v>
      </c>
      <c r="N460" s="1"/>
      <c r="O460" s="1"/>
    </row>
    <row r="461" spans="1:15" ht="12.75" customHeight="1">
      <c r="A461" s="30">
        <v>451</v>
      </c>
      <c r="B461" s="378" t="s">
        <v>528</v>
      </c>
      <c r="C461" s="349">
        <v>675.75</v>
      </c>
      <c r="D461" s="350">
        <v>674.23333333333335</v>
      </c>
      <c r="E461" s="350">
        <v>658.4666666666667</v>
      </c>
      <c r="F461" s="350">
        <v>641.18333333333339</v>
      </c>
      <c r="G461" s="350">
        <v>625.41666666666674</v>
      </c>
      <c r="H461" s="350">
        <v>691.51666666666665</v>
      </c>
      <c r="I461" s="350">
        <v>707.2833333333333</v>
      </c>
      <c r="J461" s="350">
        <v>724.56666666666661</v>
      </c>
      <c r="K461" s="349">
        <v>690</v>
      </c>
      <c r="L461" s="349">
        <v>656.95</v>
      </c>
      <c r="M461" s="349">
        <v>0.18215000000000001</v>
      </c>
      <c r="N461" s="1"/>
      <c r="O461" s="1"/>
    </row>
    <row r="462" spans="1:15" ht="12.75" customHeight="1">
      <c r="A462" s="30">
        <v>452</v>
      </c>
      <c r="B462" s="378" t="s">
        <v>202</v>
      </c>
      <c r="C462" s="349">
        <v>3563.8</v>
      </c>
      <c r="D462" s="350">
        <v>3580.7833333333333</v>
      </c>
      <c r="E462" s="350">
        <v>3538.6666666666665</v>
      </c>
      <c r="F462" s="350">
        <v>3513.5333333333333</v>
      </c>
      <c r="G462" s="350">
        <v>3471.4166666666665</v>
      </c>
      <c r="H462" s="350">
        <v>3605.9166666666665</v>
      </c>
      <c r="I462" s="350">
        <v>3648.0333333333333</v>
      </c>
      <c r="J462" s="350">
        <v>3673.1666666666665</v>
      </c>
      <c r="K462" s="349">
        <v>3622.9</v>
      </c>
      <c r="L462" s="349">
        <v>3555.65</v>
      </c>
      <c r="M462" s="349">
        <v>24.262029999999999</v>
      </c>
      <c r="N462" s="1"/>
      <c r="O462" s="1"/>
    </row>
    <row r="463" spans="1:15" ht="12.75" customHeight="1">
      <c r="A463" s="30">
        <v>453</v>
      </c>
      <c r="B463" s="378" t="s">
        <v>536</v>
      </c>
      <c r="C463" s="349">
        <v>3956.75</v>
      </c>
      <c r="D463" s="350">
        <v>3952.5833333333335</v>
      </c>
      <c r="E463" s="350">
        <v>3904.166666666667</v>
      </c>
      <c r="F463" s="350">
        <v>3851.5833333333335</v>
      </c>
      <c r="G463" s="350">
        <v>3803.166666666667</v>
      </c>
      <c r="H463" s="350">
        <v>4005.166666666667</v>
      </c>
      <c r="I463" s="350">
        <v>4053.5833333333339</v>
      </c>
      <c r="J463" s="350">
        <v>4106.166666666667</v>
      </c>
      <c r="K463" s="349">
        <v>4001</v>
      </c>
      <c r="L463" s="349">
        <v>3900</v>
      </c>
      <c r="M463" s="349">
        <v>0.26149</v>
      </c>
      <c r="N463" s="1"/>
      <c r="O463" s="1"/>
    </row>
    <row r="464" spans="1:15" ht="12.75" customHeight="1">
      <c r="A464" s="30">
        <v>454</v>
      </c>
      <c r="B464" s="378" t="s">
        <v>203</v>
      </c>
      <c r="C464" s="349">
        <v>1413.3</v>
      </c>
      <c r="D464" s="350">
        <v>1415.8166666666666</v>
      </c>
      <c r="E464" s="350">
        <v>1406.6833333333332</v>
      </c>
      <c r="F464" s="350">
        <v>1400.0666666666666</v>
      </c>
      <c r="G464" s="350">
        <v>1390.9333333333332</v>
      </c>
      <c r="H464" s="350">
        <v>1422.4333333333332</v>
      </c>
      <c r="I464" s="350">
        <v>1431.5666666666664</v>
      </c>
      <c r="J464" s="350">
        <v>1438.1833333333332</v>
      </c>
      <c r="K464" s="349">
        <v>1424.95</v>
      </c>
      <c r="L464" s="349">
        <v>1409.2</v>
      </c>
      <c r="M464" s="349">
        <v>13.19711</v>
      </c>
      <c r="N464" s="1"/>
      <c r="O464" s="1"/>
    </row>
    <row r="465" spans="1:15" ht="12.75" customHeight="1">
      <c r="A465" s="30">
        <v>455</v>
      </c>
      <c r="B465" s="378" t="s">
        <v>538</v>
      </c>
      <c r="C465" s="349">
        <v>1760.9</v>
      </c>
      <c r="D465" s="350">
        <v>1775.5666666666666</v>
      </c>
      <c r="E465" s="350">
        <v>1735.3333333333333</v>
      </c>
      <c r="F465" s="350">
        <v>1709.7666666666667</v>
      </c>
      <c r="G465" s="350">
        <v>1669.5333333333333</v>
      </c>
      <c r="H465" s="350">
        <v>1801.1333333333332</v>
      </c>
      <c r="I465" s="350">
        <v>1841.3666666666668</v>
      </c>
      <c r="J465" s="350">
        <v>1866.9333333333332</v>
      </c>
      <c r="K465" s="349">
        <v>1815.8</v>
      </c>
      <c r="L465" s="349">
        <v>1750</v>
      </c>
      <c r="M465" s="349">
        <v>0.61353000000000002</v>
      </c>
      <c r="N465" s="1"/>
      <c r="O465" s="1"/>
    </row>
    <row r="466" spans="1:15" ht="12.75" customHeight="1">
      <c r="A466" s="30">
        <v>456</v>
      </c>
      <c r="B466" s="378" t="s">
        <v>539</v>
      </c>
      <c r="C466" s="349">
        <v>874.8</v>
      </c>
      <c r="D466" s="350">
        <v>882.19999999999993</v>
      </c>
      <c r="E466" s="350">
        <v>860.64999999999986</v>
      </c>
      <c r="F466" s="350">
        <v>846.49999999999989</v>
      </c>
      <c r="G466" s="350">
        <v>824.94999999999982</v>
      </c>
      <c r="H466" s="350">
        <v>896.34999999999991</v>
      </c>
      <c r="I466" s="350">
        <v>917.89999999999986</v>
      </c>
      <c r="J466" s="350">
        <v>932.05</v>
      </c>
      <c r="K466" s="349">
        <v>903.75</v>
      </c>
      <c r="L466" s="349">
        <v>868.05</v>
      </c>
      <c r="M466" s="349">
        <v>0.54015999999999997</v>
      </c>
      <c r="N466" s="1"/>
      <c r="O466" s="1"/>
    </row>
    <row r="467" spans="1:15" ht="12.75" customHeight="1">
      <c r="A467" s="30">
        <v>457</v>
      </c>
      <c r="B467" s="378" t="s">
        <v>543</v>
      </c>
      <c r="C467" s="349">
        <v>1574.1</v>
      </c>
      <c r="D467" s="350">
        <v>1585.3666666666668</v>
      </c>
      <c r="E467" s="350">
        <v>1540.7333333333336</v>
      </c>
      <c r="F467" s="350">
        <v>1507.3666666666668</v>
      </c>
      <c r="G467" s="350">
        <v>1462.7333333333336</v>
      </c>
      <c r="H467" s="350">
        <v>1618.7333333333336</v>
      </c>
      <c r="I467" s="350">
        <v>1663.3666666666668</v>
      </c>
      <c r="J467" s="350">
        <v>1696.7333333333336</v>
      </c>
      <c r="K467" s="349">
        <v>1630</v>
      </c>
      <c r="L467" s="349">
        <v>1552</v>
      </c>
      <c r="M467" s="349">
        <v>3.1276299999999999</v>
      </c>
      <c r="N467" s="1"/>
      <c r="O467" s="1"/>
    </row>
    <row r="468" spans="1:15" ht="12.75" customHeight="1">
      <c r="A468" s="30">
        <v>458</v>
      </c>
      <c r="B468" s="378" t="s">
        <v>540</v>
      </c>
      <c r="C468" s="349">
        <v>1995</v>
      </c>
      <c r="D468" s="350">
        <v>1987.6166666666668</v>
      </c>
      <c r="E468" s="350">
        <v>1967.4333333333336</v>
      </c>
      <c r="F468" s="350">
        <v>1939.8666666666668</v>
      </c>
      <c r="G468" s="350">
        <v>1919.6833333333336</v>
      </c>
      <c r="H468" s="350">
        <v>2015.1833333333336</v>
      </c>
      <c r="I468" s="350">
        <v>2035.366666666667</v>
      </c>
      <c r="J468" s="350">
        <v>2062.9333333333334</v>
      </c>
      <c r="K468" s="349">
        <v>2007.8</v>
      </c>
      <c r="L468" s="349">
        <v>1960.05</v>
      </c>
      <c r="M468" s="349">
        <v>0.55928999999999995</v>
      </c>
      <c r="N468" s="1"/>
      <c r="O468" s="1"/>
    </row>
    <row r="469" spans="1:15" ht="12.75" customHeight="1">
      <c r="A469" s="30">
        <v>459</v>
      </c>
      <c r="B469" s="378" t="s">
        <v>204</v>
      </c>
      <c r="C469" s="349">
        <v>2495.6999999999998</v>
      </c>
      <c r="D469" s="350">
        <v>2490.9</v>
      </c>
      <c r="E469" s="350">
        <v>2456.8000000000002</v>
      </c>
      <c r="F469" s="350">
        <v>2417.9</v>
      </c>
      <c r="G469" s="350">
        <v>2383.8000000000002</v>
      </c>
      <c r="H469" s="350">
        <v>2529.8000000000002</v>
      </c>
      <c r="I469" s="350">
        <v>2563.8999999999996</v>
      </c>
      <c r="J469" s="350">
        <v>2602.8000000000002</v>
      </c>
      <c r="K469" s="349">
        <v>2525</v>
      </c>
      <c r="L469" s="349">
        <v>2452</v>
      </c>
      <c r="M469" s="349">
        <v>20.961980000000001</v>
      </c>
      <c r="N469" s="1"/>
      <c r="O469" s="1"/>
    </row>
    <row r="470" spans="1:15" ht="12.75" customHeight="1">
      <c r="A470" s="30">
        <v>460</v>
      </c>
      <c r="B470" s="378" t="s">
        <v>205</v>
      </c>
      <c r="C470" s="349">
        <v>2738.15</v>
      </c>
      <c r="D470" s="350">
        <v>2732.65</v>
      </c>
      <c r="E470" s="350">
        <v>2715.6000000000004</v>
      </c>
      <c r="F470" s="350">
        <v>2693.05</v>
      </c>
      <c r="G470" s="350">
        <v>2676.0000000000005</v>
      </c>
      <c r="H470" s="350">
        <v>2755.2000000000003</v>
      </c>
      <c r="I470" s="350">
        <v>2772.2500000000005</v>
      </c>
      <c r="J470" s="350">
        <v>2794.8</v>
      </c>
      <c r="K470" s="349">
        <v>2749.7</v>
      </c>
      <c r="L470" s="349">
        <v>2710.1</v>
      </c>
      <c r="M470" s="349">
        <v>1.4253199999999999</v>
      </c>
      <c r="N470" s="1"/>
      <c r="O470" s="1"/>
    </row>
    <row r="471" spans="1:15" ht="12.75" customHeight="1">
      <c r="A471" s="30">
        <v>461</v>
      </c>
      <c r="B471" s="378" t="s">
        <v>206</v>
      </c>
      <c r="C471" s="349">
        <v>474.35</v>
      </c>
      <c r="D471" s="350">
        <v>476.7</v>
      </c>
      <c r="E471" s="350">
        <v>469.45</v>
      </c>
      <c r="F471" s="350">
        <v>464.55</v>
      </c>
      <c r="G471" s="350">
        <v>457.3</v>
      </c>
      <c r="H471" s="350">
        <v>481.59999999999997</v>
      </c>
      <c r="I471" s="350">
        <v>488.84999999999997</v>
      </c>
      <c r="J471" s="350">
        <v>493.74999999999994</v>
      </c>
      <c r="K471" s="349">
        <v>483.95</v>
      </c>
      <c r="L471" s="349">
        <v>471.8</v>
      </c>
      <c r="M471" s="349">
        <v>5.00223</v>
      </c>
      <c r="N471" s="1"/>
      <c r="O471" s="1"/>
    </row>
    <row r="472" spans="1:15" ht="12.75" customHeight="1">
      <c r="A472" s="30">
        <v>462</v>
      </c>
      <c r="B472" s="378" t="s">
        <v>207</v>
      </c>
      <c r="C472" s="349">
        <v>1054.3</v>
      </c>
      <c r="D472" s="350">
        <v>1062.7666666666667</v>
      </c>
      <c r="E472" s="350">
        <v>1041.5333333333333</v>
      </c>
      <c r="F472" s="350">
        <v>1028.7666666666667</v>
      </c>
      <c r="G472" s="350">
        <v>1007.5333333333333</v>
      </c>
      <c r="H472" s="350">
        <v>1075.5333333333333</v>
      </c>
      <c r="I472" s="350">
        <v>1096.7666666666664</v>
      </c>
      <c r="J472" s="350">
        <v>1109.5333333333333</v>
      </c>
      <c r="K472" s="349">
        <v>1084</v>
      </c>
      <c r="L472" s="349">
        <v>1050</v>
      </c>
      <c r="M472" s="349">
        <v>3.93547</v>
      </c>
      <c r="N472" s="1"/>
      <c r="O472" s="1"/>
    </row>
    <row r="473" spans="1:15" ht="12.75" customHeight="1">
      <c r="A473" s="30">
        <v>463</v>
      </c>
      <c r="B473" s="378" t="s">
        <v>541</v>
      </c>
      <c r="C473" s="349">
        <v>52.75</v>
      </c>
      <c r="D473" s="350">
        <v>52.20000000000001</v>
      </c>
      <c r="E473" s="350">
        <v>51.250000000000021</v>
      </c>
      <c r="F473" s="350">
        <v>49.750000000000014</v>
      </c>
      <c r="G473" s="350">
        <v>48.800000000000026</v>
      </c>
      <c r="H473" s="350">
        <v>53.700000000000017</v>
      </c>
      <c r="I473" s="350">
        <v>54.650000000000006</v>
      </c>
      <c r="J473" s="350">
        <v>56.150000000000013</v>
      </c>
      <c r="K473" s="349">
        <v>53.15</v>
      </c>
      <c r="L473" s="349">
        <v>50.7</v>
      </c>
      <c r="M473" s="349">
        <v>50.111669999999997</v>
      </c>
      <c r="N473" s="1"/>
      <c r="O473" s="1"/>
    </row>
    <row r="474" spans="1:15" ht="12.75" customHeight="1">
      <c r="A474" s="30">
        <v>464</v>
      </c>
      <c r="B474" s="378" t="s">
        <v>542</v>
      </c>
      <c r="C474" s="349">
        <v>179.65</v>
      </c>
      <c r="D474" s="350">
        <v>181.43333333333337</v>
      </c>
      <c r="E474" s="350">
        <v>175.31666666666672</v>
      </c>
      <c r="F474" s="350">
        <v>170.98333333333335</v>
      </c>
      <c r="G474" s="350">
        <v>164.8666666666667</v>
      </c>
      <c r="H474" s="350">
        <v>185.76666666666674</v>
      </c>
      <c r="I474" s="350">
        <v>191.88333333333335</v>
      </c>
      <c r="J474" s="350">
        <v>196.21666666666675</v>
      </c>
      <c r="K474" s="349">
        <v>187.55</v>
      </c>
      <c r="L474" s="349">
        <v>177.1</v>
      </c>
      <c r="M474" s="349">
        <v>3.3994</v>
      </c>
      <c r="N474" s="1"/>
      <c r="O474" s="1"/>
    </row>
    <row r="475" spans="1:15" ht="12.75" customHeight="1">
      <c r="A475" s="30">
        <v>465</v>
      </c>
      <c r="B475" s="378" t="s">
        <v>529</v>
      </c>
      <c r="C475" s="349">
        <v>804.35</v>
      </c>
      <c r="D475" s="350">
        <v>808.6</v>
      </c>
      <c r="E475" s="350">
        <v>795.75</v>
      </c>
      <c r="F475" s="350">
        <v>787.15</v>
      </c>
      <c r="G475" s="350">
        <v>774.3</v>
      </c>
      <c r="H475" s="350">
        <v>817.2</v>
      </c>
      <c r="I475" s="350">
        <v>830.05000000000018</v>
      </c>
      <c r="J475" s="350">
        <v>838.65000000000009</v>
      </c>
      <c r="K475" s="349">
        <v>821.45</v>
      </c>
      <c r="L475" s="349">
        <v>800</v>
      </c>
      <c r="M475" s="349">
        <v>0.54007000000000005</v>
      </c>
      <c r="N475" s="1"/>
      <c r="O475" s="1"/>
    </row>
    <row r="476" spans="1:15" ht="12.75" customHeight="1">
      <c r="A476" s="30">
        <v>466</v>
      </c>
      <c r="B476" s="378" t="s">
        <v>852</v>
      </c>
      <c r="C476" s="349">
        <v>124.05</v>
      </c>
      <c r="D476" s="350">
        <v>124.05</v>
      </c>
      <c r="E476" s="350">
        <v>124.05</v>
      </c>
      <c r="F476" s="350">
        <v>124.05</v>
      </c>
      <c r="G476" s="350">
        <v>124.05</v>
      </c>
      <c r="H476" s="350">
        <v>124.05</v>
      </c>
      <c r="I476" s="350">
        <v>124.05</v>
      </c>
      <c r="J476" s="350">
        <v>124.05</v>
      </c>
      <c r="K476" s="349">
        <v>124.05</v>
      </c>
      <c r="L476" s="349">
        <v>124.05</v>
      </c>
      <c r="M476" s="349">
        <v>14.430809999999999</v>
      </c>
      <c r="N476" s="1"/>
      <c r="O476" s="1"/>
    </row>
    <row r="477" spans="1:15" ht="12.75" customHeight="1">
      <c r="A477" s="30">
        <v>467</v>
      </c>
      <c r="B477" s="378" t="s">
        <v>530</v>
      </c>
      <c r="C477" s="349">
        <v>61.2</v>
      </c>
      <c r="D477" s="350">
        <v>60.75</v>
      </c>
      <c r="E477" s="350">
        <v>59.65</v>
      </c>
      <c r="F477" s="350">
        <v>58.1</v>
      </c>
      <c r="G477" s="350">
        <v>57</v>
      </c>
      <c r="H477" s="350">
        <v>62.3</v>
      </c>
      <c r="I477" s="350">
        <v>63.399999999999991</v>
      </c>
      <c r="J477" s="350">
        <v>64.949999999999989</v>
      </c>
      <c r="K477" s="349">
        <v>61.85</v>
      </c>
      <c r="L477" s="349">
        <v>59.2</v>
      </c>
      <c r="M477" s="349">
        <v>105.65783</v>
      </c>
      <c r="N477" s="1"/>
      <c r="O477" s="1"/>
    </row>
    <row r="478" spans="1:15" ht="12.75" customHeight="1">
      <c r="A478" s="30">
        <v>468</v>
      </c>
      <c r="B478" s="378" t="s">
        <v>208</v>
      </c>
      <c r="C478" s="349">
        <v>651.45000000000005</v>
      </c>
      <c r="D478" s="350">
        <v>657.2833333333333</v>
      </c>
      <c r="E478" s="350">
        <v>643.01666666666665</v>
      </c>
      <c r="F478" s="350">
        <v>634.58333333333337</v>
      </c>
      <c r="G478" s="350">
        <v>620.31666666666672</v>
      </c>
      <c r="H478" s="350">
        <v>665.71666666666658</v>
      </c>
      <c r="I478" s="350">
        <v>679.98333333333323</v>
      </c>
      <c r="J478" s="350">
        <v>688.41666666666652</v>
      </c>
      <c r="K478" s="349">
        <v>671.55</v>
      </c>
      <c r="L478" s="349">
        <v>648.85</v>
      </c>
      <c r="M478" s="349">
        <v>15.580859999999999</v>
      </c>
      <c r="N478" s="1"/>
      <c r="O478" s="1"/>
    </row>
    <row r="479" spans="1:15" ht="12.75" customHeight="1">
      <c r="A479" s="30">
        <v>469</v>
      </c>
      <c r="B479" s="378" t="s">
        <v>209</v>
      </c>
      <c r="C479" s="349">
        <v>1531.8</v>
      </c>
      <c r="D479" s="350">
        <v>1532.3499999999997</v>
      </c>
      <c r="E479" s="350">
        <v>1516.2999999999993</v>
      </c>
      <c r="F479" s="350">
        <v>1500.7999999999995</v>
      </c>
      <c r="G479" s="350">
        <v>1484.7499999999991</v>
      </c>
      <c r="H479" s="350">
        <v>1547.8499999999995</v>
      </c>
      <c r="I479" s="350">
        <v>1563.9</v>
      </c>
      <c r="J479" s="350">
        <v>1579.3999999999996</v>
      </c>
      <c r="K479" s="349">
        <v>1548.4</v>
      </c>
      <c r="L479" s="349">
        <v>1516.85</v>
      </c>
      <c r="M479" s="349">
        <v>2.1554799999999998</v>
      </c>
      <c r="N479" s="1"/>
      <c r="O479" s="1"/>
    </row>
    <row r="480" spans="1:15" ht="12.75" customHeight="1">
      <c r="A480" s="30">
        <v>470</v>
      </c>
      <c r="B480" s="378" t="s">
        <v>544</v>
      </c>
      <c r="C480" s="349">
        <v>12.3</v>
      </c>
      <c r="D480" s="350">
        <v>12.366666666666667</v>
      </c>
      <c r="E480" s="350">
        <v>12.183333333333334</v>
      </c>
      <c r="F480" s="350">
        <v>12.066666666666666</v>
      </c>
      <c r="G480" s="350">
        <v>11.883333333333333</v>
      </c>
      <c r="H480" s="350">
        <v>12.483333333333334</v>
      </c>
      <c r="I480" s="350">
        <v>12.666666666666668</v>
      </c>
      <c r="J480" s="350">
        <v>12.783333333333335</v>
      </c>
      <c r="K480" s="349">
        <v>12.55</v>
      </c>
      <c r="L480" s="349">
        <v>12.25</v>
      </c>
      <c r="M480" s="349">
        <v>25.814630000000001</v>
      </c>
      <c r="N480" s="1"/>
      <c r="O480" s="1"/>
    </row>
    <row r="481" spans="1:15" ht="12.75" customHeight="1">
      <c r="A481" s="30">
        <v>471</v>
      </c>
      <c r="B481" s="378" t="s">
        <v>545</v>
      </c>
      <c r="C481" s="349">
        <v>525.5</v>
      </c>
      <c r="D481" s="350">
        <v>526.48333333333335</v>
      </c>
      <c r="E481" s="350">
        <v>519.31666666666672</v>
      </c>
      <c r="F481" s="350">
        <v>513.13333333333333</v>
      </c>
      <c r="G481" s="350">
        <v>505.9666666666667</v>
      </c>
      <c r="H481" s="350">
        <v>532.66666666666674</v>
      </c>
      <c r="I481" s="350">
        <v>539.83333333333326</v>
      </c>
      <c r="J481" s="350">
        <v>546.01666666666677</v>
      </c>
      <c r="K481" s="349">
        <v>533.65</v>
      </c>
      <c r="L481" s="349">
        <v>520.29999999999995</v>
      </c>
      <c r="M481" s="349">
        <v>0.97519</v>
      </c>
      <c r="N481" s="1"/>
      <c r="O481" s="1"/>
    </row>
    <row r="482" spans="1:15" ht="12.75" customHeight="1">
      <c r="A482" s="30">
        <v>472</v>
      </c>
      <c r="B482" s="378" t="s">
        <v>547</v>
      </c>
      <c r="C482" s="349">
        <v>107.65</v>
      </c>
      <c r="D482" s="350">
        <v>108.53333333333335</v>
      </c>
      <c r="E482" s="350">
        <v>106.26666666666669</v>
      </c>
      <c r="F482" s="350">
        <v>104.88333333333335</v>
      </c>
      <c r="G482" s="350">
        <v>102.6166666666667</v>
      </c>
      <c r="H482" s="350">
        <v>109.91666666666669</v>
      </c>
      <c r="I482" s="350">
        <v>112.18333333333334</v>
      </c>
      <c r="J482" s="350">
        <v>113.56666666666668</v>
      </c>
      <c r="K482" s="349">
        <v>110.8</v>
      </c>
      <c r="L482" s="349">
        <v>107.15</v>
      </c>
      <c r="M482" s="349">
        <v>4.3315099999999997</v>
      </c>
      <c r="N482" s="1"/>
      <c r="O482" s="1"/>
    </row>
    <row r="483" spans="1:15" ht="12.75" customHeight="1">
      <c r="A483" s="30">
        <v>473</v>
      </c>
      <c r="B483" s="378" t="s">
        <v>548</v>
      </c>
      <c r="C483" s="349">
        <v>17.100000000000001</v>
      </c>
      <c r="D483" s="350">
        <v>17.116666666666667</v>
      </c>
      <c r="E483" s="350">
        <v>16.983333333333334</v>
      </c>
      <c r="F483" s="350">
        <v>16.866666666666667</v>
      </c>
      <c r="G483" s="350">
        <v>16.733333333333334</v>
      </c>
      <c r="H483" s="350">
        <v>17.233333333333334</v>
      </c>
      <c r="I483" s="350">
        <v>17.366666666666667</v>
      </c>
      <c r="J483" s="350">
        <v>17.483333333333334</v>
      </c>
      <c r="K483" s="349">
        <v>17.25</v>
      </c>
      <c r="L483" s="349">
        <v>17</v>
      </c>
      <c r="M483" s="349">
        <v>12.026910000000001</v>
      </c>
      <c r="N483" s="1"/>
      <c r="O483" s="1"/>
    </row>
    <row r="484" spans="1:15" ht="12.75" customHeight="1">
      <c r="A484" s="30">
        <v>474</v>
      </c>
      <c r="B484" s="378" t="s">
        <v>210</v>
      </c>
      <c r="C484" s="349">
        <v>6780.2</v>
      </c>
      <c r="D484" s="350">
        <v>6793.7333333333336</v>
      </c>
      <c r="E484" s="350">
        <v>6721.4666666666672</v>
      </c>
      <c r="F484" s="350">
        <v>6662.7333333333336</v>
      </c>
      <c r="G484" s="350">
        <v>6590.4666666666672</v>
      </c>
      <c r="H484" s="350">
        <v>6852.4666666666672</v>
      </c>
      <c r="I484" s="350">
        <v>6924.7333333333336</v>
      </c>
      <c r="J484" s="350">
        <v>6983.4666666666672</v>
      </c>
      <c r="K484" s="349">
        <v>6866</v>
      </c>
      <c r="L484" s="349">
        <v>6735</v>
      </c>
      <c r="M484" s="349">
        <v>5.0654000000000003</v>
      </c>
      <c r="N484" s="1"/>
      <c r="O484" s="1"/>
    </row>
    <row r="485" spans="1:15" ht="12.75" customHeight="1">
      <c r="A485" s="30">
        <v>475</v>
      </c>
      <c r="B485" s="378" t="s">
        <v>279</v>
      </c>
      <c r="C485" s="349">
        <v>42.55</v>
      </c>
      <c r="D485" s="350">
        <v>42.116666666666667</v>
      </c>
      <c r="E485" s="350">
        <v>41.483333333333334</v>
      </c>
      <c r="F485" s="350">
        <v>40.416666666666664</v>
      </c>
      <c r="G485" s="350">
        <v>39.783333333333331</v>
      </c>
      <c r="H485" s="350">
        <v>43.183333333333337</v>
      </c>
      <c r="I485" s="350">
        <v>43.816666666666677</v>
      </c>
      <c r="J485" s="350">
        <v>44.88333333333334</v>
      </c>
      <c r="K485" s="349">
        <v>42.75</v>
      </c>
      <c r="L485" s="349">
        <v>41.05</v>
      </c>
      <c r="M485" s="349">
        <v>84.005340000000004</v>
      </c>
      <c r="N485" s="1"/>
      <c r="O485" s="1"/>
    </row>
    <row r="486" spans="1:15" ht="12.75" customHeight="1">
      <c r="A486" s="30">
        <v>476</v>
      </c>
      <c r="B486" s="378" t="s">
        <v>211</v>
      </c>
      <c r="C486" s="349">
        <v>688</v>
      </c>
      <c r="D486" s="350">
        <v>691.83333333333337</v>
      </c>
      <c r="E486" s="350">
        <v>681.01666666666677</v>
      </c>
      <c r="F486" s="350">
        <v>674.03333333333342</v>
      </c>
      <c r="G486" s="350">
        <v>663.21666666666681</v>
      </c>
      <c r="H486" s="350">
        <v>698.81666666666672</v>
      </c>
      <c r="I486" s="350">
        <v>709.63333333333333</v>
      </c>
      <c r="J486" s="350">
        <v>716.61666666666667</v>
      </c>
      <c r="K486" s="349">
        <v>702.65</v>
      </c>
      <c r="L486" s="349">
        <v>684.85</v>
      </c>
      <c r="M486" s="349">
        <v>27.13053</v>
      </c>
      <c r="N486" s="1"/>
      <c r="O486" s="1"/>
    </row>
    <row r="487" spans="1:15" ht="12.75" customHeight="1">
      <c r="A487" s="30">
        <v>477</v>
      </c>
      <c r="B487" s="378" t="s">
        <v>546</v>
      </c>
      <c r="C487" s="349">
        <v>802.4</v>
      </c>
      <c r="D487" s="350">
        <v>804.51666666666677</v>
      </c>
      <c r="E487" s="350">
        <v>790.53333333333353</v>
      </c>
      <c r="F487" s="350">
        <v>778.66666666666674</v>
      </c>
      <c r="G487" s="350">
        <v>764.68333333333351</v>
      </c>
      <c r="H487" s="350">
        <v>816.38333333333355</v>
      </c>
      <c r="I487" s="350">
        <v>830.3666666666669</v>
      </c>
      <c r="J487" s="350">
        <v>842.23333333333358</v>
      </c>
      <c r="K487" s="349">
        <v>818.5</v>
      </c>
      <c r="L487" s="349">
        <v>792.65</v>
      </c>
      <c r="M487" s="349">
        <v>1.6452800000000001</v>
      </c>
      <c r="N487" s="1"/>
      <c r="O487" s="1"/>
    </row>
    <row r="488" spans="1:15" ht="12.75" customHeight="1">
      <c r="A488" s="30">
        <v>478</v>
      </c>
      <c r="B488" s="378" t="s">
        <v>551</v>
      </c>
      <c r="C488" s="349">
        <v>406.9</v>
      </c>
      <c r="D488" s="350">
        <v>409.31666666666666</v>
      </c>
      <c r="E488" s="350">
        <v>402.58333333333331</v>
      </c>
      <c r="F488" s="350">
        <v>398.26666666666665</v>
      </c>
      <c r="G488" s="350">
        <v>391.5333333333333</v>
      </c>
      <c r="H488" s="350">
        <v>413.63333333333333</v>
      </c>
      <c r="I488" s="350">
        <v>420.36666666666667</v>
      </c>
      <c r="J488" s="350">
        <v>424.68333333333334</v>
      </c>
      <c r="K488" s="349">
        <v>416.05</v>
      </c>
      <c r="L488" s="349">
        <v>405</v>
      </c>
      <c r="M488" s="349">
        <v>0.96233000000000002</v>
      </c>
      <c r="N488" s="1"/>
      <c r="O488" s="1"/>
    </row>
    <row r="489" spans="1:15" ht="12.75" customHeight="1">
      <c r="A489" s="30">
        <v>479</v>
      </c>
      <c r="B489" s="378" t="s">
        <v>552</v>
      </c>
      <c r="C489" s="349">
        <v>33.6</v>
      </c>
      <c r="D489" s="350">
        <v>33.533333333333339</v>
      </c>
      <c r="E489" s="350">
        <v>32.866666666666674</v>
      </c>
      <c r="F489" s="350">
        <v>32.133333333333333</v>
      </c>
      <c r="G489" s="350">
        <v>31.466666666666669</v>
      </c>
      <c r="H489" s="350">
        <v>34.26666666666668</v>
      </c>
      <c r="I489" s="350">
        <v>34.933333333333351</v>
      </c>
      <c r="J489" s="350">
        <v>35.666666666666686</v>
      </c>
      <c r="K489" s="349">
        <v>34.200000000000003</v>
      </c>
      <c r="L489" s="349">
        <v>32.799999999999997</v>
      </c>
      <c r="M489" s="349">
        <v>22.533570000000001</v>
      </c>
      <c r="N489" s="1"/>
      <c r="O489" s="1"/>
    </row>
    <row r="490" spans="1:15" ht="12.75" customHeight="1">
      <c r="A490" s="30">
        <v>480</v>
      </c>
      <c r="B490" s="378" t="s">
        <v>553</v>
      </c>
      <c r="C490" s="349">
        <v>876.1</v>
      </c>
      <c r="D490" s="350">
        <v>880.88333333333333</v>
      </c>
      <c r="E490" s="350">
        <v>862.2166666666667</v>
      </c>
      <c r="F490" s="350">
        <v>848.33333333333337</v>
      </c>
      <c r="G490" s="350">
        <v>829.66666666666674</v>
      </c>
      <c r="H490" s="350">
        <v>894.76666666666665</v>
      </c>
      <c r="I490" s="350">
        <v>913.43333333333339</v>
      </c>
      <c r="J490" s="350">
        <v>927.31666666666661</v>
      </c>
      <c r="K490" s="349">
        <v>899.55</v>
      </c>
      <c r="L490" s="349">
        <v>867</v>
      </c>
      <c r="M490" s="349">
        <v>0.52071000000000001</v>
      </c>
      <c r="N490" s="1"/>
      <c r="O490" s="1"/>
    </row>
    <row r="491" spans="1:15" ht="12.75" customHeight="1">
      <c r="A491" s="30">
        <v>481</v>
      </c>
      <c r="B491" s="378" t="s">
        <v>555</v>
      </c>
      <c r="C491" s="349">
        <v>374.85</v>
      </c>
      <c r="D491" s="350">
        <v>374.38333333333338</v>
      </c>
      <c r="E491" s="350">
        <v>368.46666666666675</v>
      </c>
      <c r="F491" s="350">
        <v>362.08333333333337</v>
      </c>
      <c r="G491" s="350">
        <v>356.16666666666674</v>
      </c>
      <c r="H491" s="350">
        <v>380.76666666666677</v>
      </c>
      <c r="I491" s="350">
        <v>386.68333333333339</v>
      </c>
      <c r="J491" s="350">
        <v>393.06666666666678</v>
      </c>
      <c r="K491" s="349">
        <v>380.3</v>
      </c>
      <c r="L491" s="349">
        <v>368</v>
      </c>
      <c r="M491" s="349">
        <v>3.8694500000000001</v>
      </c>
      <c r="N491" s="1"/>
      <c r="O491" s="1"/>
    </row>
    <row r="492" spans="1:15" ht="12.75" customHeight="1">
      <c r="A492" s="30">
        <v>482</v>
      </c>
      <c r="B492" s="378" t="s">
        <v>281</v>
      </c>
      <c r="C492" s="349">
        <v>921.65</v>
      </c>
      <c r="D492" s="350">
        <v>924.88333333333333</v>
      </c>
      <c r="E492" s="350">
        <v>912.76666666666665</v>
      </c>
      <c r="F492" s="350">
        <v>903.88333333333333</v>
      </c>
      <c r="G492" s="350">
        <v>891.76666666666665</v>
      </c>
      <c r="H492" s="350">
        <v>933.76666666666665</v>
      </c>
      <c r="I492" s="350">
        <v>945.88333333333321</v>
      </c>
      <c r="J492" s="350">
        <v>954.76666666666665</v>
      </c>
      <c r="K492" s="349">
        <v>937</v>
      </c>
      <c r="L492" s="349">
        <v>916</v>
      </c>
      <c r="M492" s="349">
        <v>2.5811600000000001</v>
      </c>
      <c r="N492" s="1"/>
      <c r="O492" s="1"/>
    </row>
    <row r="493" spans="1:15" ht="12.75" customHeight="1">
      <c r="A493" s="30">
        <v>483</v>
      </c>
      <c r="B493" s="378" t="s">
        <v>212</v>
      </c>
      <c r="C493" s="349">
        <v>352.2</v>
      </c>
      <c r="D493" s="350">
        <v>352.06666666666661</v>
      </c>
      <c r="E493" s="350">
        <v>348.23333333333323</v>
      </c>
      <c r="F493" s="350">
        <v>344.26666666666665</v>
      </c>
      <c r="G493" s="350">
        <v>340.43333333333328</v>
      </c>
      <c r="H493" s="350">
        <v>356.03333333333319</v>
      </c>
      <c r="I493" s="350">
        <v>359.86666666666656</v>
      </c>
      <c r="J493" s="350">
        <v>363.83333333333314</v>
      </c>
      <c r="K493" s="349">
        <v>355.9</v>
      </c>
      <c r="L493" s="349">
        <v>348.1</v>
      </c>
      <c r="M493" s="349">
        <v>93.413039999999995</v>
      </c>
      <c r="N493" s="1"/>
      <c r="O493" s="1"/>
    </row>
    <row r="494" spans="1:15" ht="12.75" customHeight="1">
      <c r="A494" s="30">
        <v>484</v>
      </c>
      <c r="B494" s="378" t="s">
        <v>556</v>
      </c>
      <c r="C494" s="349">
        <v>1998.15</v>
      </c>
      <c r="D494" s="350">
        <v>2003.8833333333332</v>
      </c>
      <c r="E494" s="350">
        <v>1979.2666666666664</v>
      </c>
      <c r="F494" s="350">
        <v>1960.3833333333332</v>
      </c>
      <c r="G494" s="350">
        <v>1935.7666666666664</v>
      </c>
      <c r="H494" s="350">
        <v>2022.7666666666664</v>
      </c>
      <c r="I494" s="350">
        <v>2047.3833333333332</v>
      </c>
      <c r="J494" s="350">
        <v>2066.2666666666664</v>
      </c>
      <c r="K494" s="349">
        <v>2028.5</v>
      </c>
      <c r="L494" s="349">
        <v>1985</v>
      </c>
      <c r="M494" s="349">
        <v>0.27176</v>
      </c>
      <c r="N494" s="1"/>
      <c r="O494" s="1"/>
    </row>
    <row r="495" spans="1:15" ht="12.75" customHeight="1">
      <c r="A495" s="30">
        <v>485</v>
      </c>
      <c r="B495" s="378" t="s">
        <v>280</v>
      </c>
      <c r="C495" s="349">
        <v>196.85</v>
      </c>
      <c r="D495" s="350">
        <v>199.28333333333333</v>
      </c>
      <c r="E495" s="350">
        <v>193.56666666666666</v>
      </c>
      <c r="F495" s="350">
        <v>190.28333333333333</v>
      </c>
      <c r="G495" s="350">
        <v>184.56666666666666</v>
      </c>
      <c r="H495" s="350">
        <v>202.56666666666666</v>
      </c>
      <c r="I495" s="350">
        <v>208.2833333333333</v>
      </c>
      <c r="J495" s="350">
        <v>211.56666666666666</v>
      </c>
      <c r="K495" s="349">
        <v>205</v>
      </c>
      <c r="L495" s="349">
        <v>196</v>
      </c>
      <c r="M495" s="349">
        <v>3.0164900000000001</v>
      </c>
      <c r="N495" s="1"/>
      <c r="O495" s="1"/>
    </row>
    <row r="496" spans="1:15" ht="12.75" customHeight="1">
      <c r="A496" s="30">
        <v>486</v>
      </c>
      <c r="B496" s="378" t="s">
        <v>557</v>
      </c>
      <c r="C496" s="349">
        <v>1797.8</v>
      </c>
      <c r="D496" s="350">
        <v>1808.05</v>
      </c>
      <c r="E496" s="350">
        <v>1768.1</v>
      </c>
      <c r="F496" s="350">
        <v>1738.3999999999999</v>
      </c>
      <c r="G496" s="350">
        <v>1698.4499999999998</v>
      </c>
      <c r="H496" s="350">
        <v>1837.75</v>
      </c>
      <c r="I496" s="350">
        <v>1877.7000000000003</v>
      </c>
      <c r="J496" s="350">
        <v>1907.4</v>
      </c>
      <c r="K496" s="349">
        <v>1848</v>
      </c>
      <c r="L496" s="349">
        <v>1778.35</v>
      </c>
      <c r="M496" s="349">
        <v>0.52229999999999999</v>
      </c>
      <c r="N496" s="1"/>
      <c r="O496" s="1"/>
    </row>
    <row r="497" spans="1:15" ht="12.75" customHeight="1">
      <c r="A497" s="30">
        <v>487</v>
      </c>
      <c r="B497" s="378" t="s">
        <v>550</v>
      </c>
      <c r="C497" s="349">
        <v>654.25</v>
      </c>
      <c r="D497" s="350">
        <v>665.41666666666663</v>
      </c>
      <c r="E497" s="350">
        <v>636.83333333333326</v>
      </c>
      <c r="F497" s="350">
        <v>619.41666666666663</v>
      </c>
      <c r="G497" s="350">
        <v>590.83333333333326</v>
      </c>
      <c r="H497" s="350">
        <v>682.83333333333326</v>
      </c>
      <c r="I497" s="350">
        <v>711.41666666666652</v>
      </c>
      <c r="J497" s="350">
        <v>728.83333333333326</v>
      </c>
      <c r="K497" s="349">
        <v>694</v>
      </c>
      <c r="L497" s="349">
        <v>648</v>
      </c>
      <c r="M497" s="349">
        <v>13.93651</v>
      </c>
      <c r="N497" s="1"/>
      <c r="O497" s="1"/>
    </row>
    <row r="498" spans="1:15" ht="12.75" customHeight="1">
      <c r="A498" s="30">
        <v>488</v>
      </c>
      <c r="B498" s="378" t="s">
        <v>549</v>
      </c>
      <c r="C498" s="349">
        <v>3396.9</v>
      </c>
      <c r="D498" s="350">
        <v>3426.9500000000003</v>
      </c>
      <c r="E498" s="350">
        <v>3349.9500000000007</v>
      </c>
      <c r="F498" s="350">
        <v>3303.0000000000005</v>
      </c>
      <c r="G498" s="350">
        <v>3226.0000000000009</v>
      </c>
      <c r="H498" s="350">
        <v>3473.9000000000005</v>
      </c>
      <c r="I498" s="350">
        <v>3550.8999999999996</v>
      </c>
      <c r="J498" s="350">
        <v>3597.8500000000004</v>
      </c>
      <c r="K498" s="349">
        <v>3503.95</v>
      </c>
      <c r="L498" s="349">
        <v>3380</v>
      </c>
      <c r="M498" s="349">
        <v>0.11395</v>
      </c>
      <c r="N498" s="1"/>
      <c r="O498" s="1"/>
    </row>
    <row r="499" spans="1:15" ht="12.75" customHeight="1">
      <c r="A499" s="30">
        <v>489</v>
      </c>
      <c r="B499" s="378" t="s">
        <v>213</v>
      </c>
      <c r="C499" s="349">
        <v>1238.95</v>
      </c>
      <c r="D499" s="350">
        <v>1243.7833333333335</v>
      </c>
      <c r="E499" s="350">
        <v>1223.666666666667</v>
      </c>
      <c r="F499" s="350">
        <v>1208.3833333333334</v>
      </c>
      <c r="G499" s="350">
        <v>1188.2666666666669</v>
      </c>
      <c r="H499" s="350">
        <v>1259.0666666666671</v>
      </c>
      <c r="I499" s="350">
        <v>1279.1833333333334</v>
      </c>
      <c r="J499" s="350">
        <v>1294.4666666666672</v>
      </c>
      <c r="K499" s="349">
        <v>1263.9000000000001</v>
      </c>
      <c r="L499" s="349">
        <v>1228.5</v>
      </c>
      <c r="M499" s="349">
        <v>8.6037499999999998</v>
      </c>
      <c r="N499" s="1"/>
      <c r="O499" s="1"/>
    </row>
    <row r="500" spans="1:15" ht="12.75" customHeight="1">
      <c r="A500" s="30">
        <v>490</v>
      </c>
      <c r="B500" s="378" t="s">
        <v>554</v>
      </c>
      <c r="C500" s="349">
        <v>2586.65</v>
      </c>
      <c r="D500" s="350">
        <v>2565.9</v>
      </c>
      <c r="E500" s="350">
        <v>2522.8000000000002</v>
      </c>
      <c r="F500" s="350">
        <v>2458.9500000000003</v>
      </c>
      <c r="G500" s="350">
        <v>2415.8500000000004</v>
      </c>
      <c r="H500" s="350">
        <v>2629.75</v>
      </c>
      <c r="I500" s="350">
        <v>2672.8499999999995</v>
      </c>
      <c r="J500" s="350">
        <v>2736.7</v>
      </c>
      <c r="K500" s="349">
        <v>2609</v>
      </c>
      <c r="L500" s="349">
        <v>2502.0500000000002</v>
      </c>
      <c r="M500" s="349">
        <v>1.0889</v>
      </c>
      <c r="N500" s="1"/>
      <c r="O500" s="1"/>
    </row>
    <row r="501" spans="1:15" ht="12.75" customHeight="1">
      <c r="A501" s="30">
        <v>491</v>
      </c>
      <c r="B501" s="378" t="s">
        <v>558</v>
      </c>
      <c r="C501" s="349">
        <v>7796.9</v>
      </c>
      <c r="D501" s="350">
        <v>7773.9833333333336</v>
      </c>
      <c r="E501" s="350">
        <v>7708.9666666666672</v>
      </c>
      <c r="F501" s="350">
        <v>7621.0333333333338</v>
      </c>
      <c r="G501" s="350">
        <v>7556.0166666666673</v>
      </c>
      <c r="H501" s="350">
        <v>7861.916666666667</v>
      </c>
      <c r="I501" s="350">
        <v>7926.9333333333334</v>
      </c>
      <c r="J501" s="350">
        <v>8014.8666666666668</v>
      </c>
      <c r="K501" s="349">
        <v>7839</v>
      </c>
      <c r="L501" s="349">
        <v>7686.05</v>
      </c>
      <c r="M501" s="349">
        <v>4.07E-2</v>
      </c>
      <c r="N501" s="1"/>
      <c r="O501" s="1"/>
    </row>
    <row r="502" spans="1:15" ht="12.75" customHeight="1">
      <c r="A502" s="30">
        <v>492</v>
      </c>
      <c r="B502" s="378" t="s">
        <v>559</v>
      </c>
      <c r="C502" s="349">
        <v>147</v>
      </c>
      <c r="D502" s="350">
        <v>148.1</v>
      </c>
      <c r="E502" s="350">
        <v>144.04999999999998</v>
      </c>
      <c r="F502" s="350">
        <v>141.1</v>
      </c>
      <c r="G502" s="350">
        <v>137.04999999999998</v>
      </c>
      <c r="H502" s="350">
        <v>151.04999999999998</v>
      </c>
      <c r="I502" s="350">
        <v>155.1</v>
      </c>
      <c r="J502" s="350">
        <v>158.04999999999998</v>
      </c>
      <c r="K502" s="349">
        <v>152.15</v>
      </c>
      <c r="L502" s="349">
        <v>145.15</v>
      </c>
      <c r="M502" s="349">
        <v>5.9473700000000003</v>
      </c>
      <c r="N502" s="1"/>
      <c r="O502" s="1"/>
    </row>
    <row r="503" spans="1:15" ht="12.75" customHeight="1">
      <c r="A503" s="30">
        <v>493</v>
      </c>
      <c r="B503" s="378" t="s">
        <v>560</v>
      </c>
      <c r="C503" s="349">
        <v>112.3</v>
      </c>
      <c r="D503" s="350">
        <v>112.06666666666666</v>
      </c>
      <c r="E503" s="350">
        <v>108.23333333333332</v>
      </c>
      <c r="F503" s="350">
        <v>104.16666666666666</v>
      </c>
      <c r="G503" s="350">
        <v>100.33333333333331</v>
      </c>
      <c r="H503" s="350">
        <v>116.13333333333333</v>
      </c>
      <c r="I503" s="350">
        <v>119.96666666666667</v>
      </c>
      <c r="J503" s="350">
        <v>124.03333333333333</v>
      </c>
      <c r="K503" s="349">
        <v>115.9</v>
      </c>
      <c r="L503" s="349">
        <v>108</v>
      </c>
      <c r="M503" s="349">
        <v>24.236799999999999</v>
      </c>
      <c r="N503" s="1"/>
      <c r="O503" s="1"/>
    </row>
    <row r="504" spans="1:15" ht="12.75" customHeight="1">
      <c r="A504" s="30">
        <v>494</v>
      </c>
      <c r="B504" s="378" t="s">
        <v>561</v>
      </c>
      <c r="C504" s="349">
        <v>473.05</v>
      </c>
      <c r="D504" s="350">
        <v>471.58333333333331</v>
      </c>
      <c r="E504" s="350">
        <v>463.26666666666665</v>
      </c>
      <c r="F504" s="350">
        <v>453.48333333333335</v>
      </c>
      <c r="G504" s="350">
        <v>445.16666666666669</v>
      </c>
      <c r="H504" s="350">
        <v>481.36666666666662</v>
      </c>
      <c r="I504" s="350">
        <v>489.68333333333334</v>
      </c>
      <c r="J504" s="350">
        <v>499.46666666666658</v>
      </c>
      <c r="K504" s="349">
        <v>479.9</v>
      </c>
      <c r="L504" s="349">
        <v>461.8</v>
      </c>
      <c r="M504" s="349">
        <v>2.4085399999999999</v>
      </c>
      <c r="N504" s="1"/>
      <c r="O504" s="1"/>
    </row>
    <row r="505" spans="1:15" ht="12.75" customHeight="1">
      <c r="A505" s="30">
        <v>495</v>
      </c>
      <c r="B505" s="378" t="s">
        <v>282</v>
      </c>
      <c r="C505" s="349">
        <v>1650.35</v>
      </c>
      <c r="D505" s="350">
        <v>1663.55</v>
      </c>
      <c r="E505" s="350">
        <v>1636.8</v>
      </c>
      <c r="F505" s="350">
        <v>1623.25</v>
      </c>
      <c r="G505" s="350">
        <v>1596.5</v>
      </c>
      <c r="H505" s="350">
        <v>1677.1</v>
      </c>
      <c r="I505" s="350">
        <v>1703.85</v>
      </c>
      <c r="J505" s="350">
        <v>1717.3999999999999</v>
      </c>
      <c r="K505" s="349">
        <v>1690.3</v>
      </c>
      <c r="L505" s="349">
        <v>1650</v>
      </c>
      <c r="M505" s="349">
        <v>5.2244400000000004</v>
      </c>
      <c r="N505" s="1"/>
      <c r="O505" s="1"/>
    </row>
    <row r="506" spans="1:15" ht="12.75" customHeight="1">
      <c r="A506" s="30">
        <v>496</v>
      </c>
      <c r="B506" s="378" t="s">
        <v>214</v>
      </c>
      <c r="C506" s="349">
        <v>567.1</v>
      </c>
      <c r="D506" s="350">
        <v>566.88333333333333</v>
      </c>
      <c r="E506" s="350">
        <v>562.86666666666667</v>
      </c>
      <c r="F506" s="350">
        <v>558.63333333333333</v>
      </c>
      <c r="G506" s="350">
        <v>554.61666666666667</v>
      </c>
      <c r="H506" s="350">
        <v>571.11666666666667</v>
      </c>
      <c r="I506" s="350">
        <v>575.13333333333333</v>
      </c>
      <c r="J506" s="350">
        <v>579.36666666666667</v>
      </c>
      <c r="K506" s="349">
        <v>570.9</v>
      </c>
      <c r="L506" s="349">
        <v>562.65</v>
      </c>
      <c r="M506" s="349">
        <v>72.042559999999995</v>
      </c>
      <c r="N506" s="1"/>
      <c r="O506" s="1"/>
    </row>
    <row r="507" spans="1:15" ht="12.75" customHeight="1">
      <c r="A507" s="30">
        <v>497</v>
      </c>
      <c r="B507" s="378" t="s">
        <v>562</v>
      </c>
      <c r="C507" s="349">
        <v>376.4</v>
      </c>
      <c r="D507" s="350">
        <v>378.66666666666669</v>
      </c>
      <c r="E507" s="350">
        <v>371.73333333333335</v>
      </c>
      <c r="F507" s="350">
        <v>367.06666666666666</v>
      </c>
      <c r="G507" s="350">
        <v>360.13333333333333</v>
      </c>
      <c r="H507" s="350">
        <v>383.33333333333337</v>
      </c>
      <c r="I507" s="350">
        <v>390.26666666666665</v>
      </c>
      <c r="J507" s="350">
        <v>394.93333333333339</v>
      </c>
      <c r="K507" s="349">
        <v>385.6</v>
      </c>
      <c r="L507" s="349">
        <v>374</v>
      </c>
      <c r="M507" s="349">
        <v>2.67753</v>
      </c>
      <c r="N507" s="1"/>
      <c r="O507" s="1"/>
    </row>
    <row r="508" spans="1:15" ht="12.75" customHeight="1">
      <c r="A508" s="30">
        <v>498</v>
      </c>
      <c r="B508" s="378" t="s">
        <v>283</v>
      </c>
      <c r="C508" s="349">
        <v>13.85</v>
      </c>
      <c r="D508" s="350">
        <v>13.783333333333333</v>
      </c>
      <c r="E508" s="350">
        <v>13.666666666666666</v>
      </c>
      <c r="F508" s="350">
        <v>13.483333333333333</v>
      </c>
      <c r="G508" s="350">
        <v>13.366666666666665</v>
      </c>
      <c r="H508" s="350">
        <v>13.966666666666667</v>
      </c>
      <c r="I508" s="350">
        <v>14.083333333333334</v>
      </c>
      <c r="J508" s="350">
        <v>14.266666666666667</v>
      </c>
      <c r="K508" s="349">
        <v>13.9</v>
      </c>
      <c r="L508" s="349">
        <v>13.6</v>
      </c>
      <c r="M508" s="349">
        <v>742.02360999999996</v>
      </c>
      <c r="N508" s="1"/>
      <c r="O508" s="1"/>
    </row>
    <row r="509" spans="1:15" ht="12.75" customHeight="1">
      <c r="A509" s="30">
        <v>499</v>
      </c>
      <c r="B509" s="378" t="s">
        <v>215</v>
      </c>
      <c r="C509" s="349">
        <v>240.2</v>
      </c>
      <c r="D509" s="350">
        <v>241.79999999999998</v>
      </c>
      <c r="E509" s="350">
        <v>237.59999999999997</v>
      </c>
      <c r="F509" s="350">
        <v>234.99999999999997</v>
      </c>
      <c r="G509" s="350">
        <v>230.79999999999995</v>
      </c>
      <c r="H509" s="350">
        <v>244.39999999999998</v>
      </c>
      <c r="I509" s="350">
        <v>248.59999999999997</v>
      </c>
      <c r="J509" s="350">
        <v>251.2</v>
      </c>
      <c r="K509" s="349">
        <v>246</v>
      </c>
      <c r="L509" s="349">
        <v>239.2</v>
      </c>
      <c r="M509" s="349">
        <v>107.38414</v>
      </c>
      <c r="N509" s="1"/>
      <c r="O509" s="1"/>
    </row>
    <row r="510" spans="1:15" ht="12.75" customHeight="1">
      <c r="A510" s="30">
        <v>500</v>
      </c>
      <c r="B510" s="378" t="s">
        <v>563</v>
      </c>
      <c r="C510" s="349">
        <v>343.9</v>
      </c>
      <c r="D510" s="350">
        <v>344.06666666666661</v>
      </c>
      <c r="E510" s="350">
        <v>339.23333333333323</v>
      </c>
      <c r="F510" s="350">
        <v>334.56666666666661</v>
      </c>
      <c r="G510" s="350">
        <v>329.73333333333323</v>
      </c>
      <c r="H510" s="350">
        <v>348.73333333333323</v>
      </c>
      <c r="I510" s="350">
        <v>353.56666666666661</v>
      </c>
      <c r="J510" s="350">
        <v>358.23333333333323</v>
      </c>
      <c r="K510" s="349">
        <v>348.9</v>
      </c>
      <c r="L510" s="349">
        <v>339.4</v>
      </c>
      <c r="M510" s="349">
        <v>10.23926</v>
      </c>
      <c r="N510" s="1"/>
      <c r="O510" s="1"/>
    </row>
    <row r="511" spans="1:15" ht="12.75" customHeight="1">
      <c r="A511" s="303"/>
      <c r="B511" s="303" t="s">
        <v>564</v>
      </c>
      <c r="C511" s="304">
        <v>1518.55</v>
      </c>
      <c r="D511" s="304">
        <v>1521.1166666666668</v>
      </c>
      <c r="E511" s="304">
        <v>1504.0333333333335</v>
      </c>
      <c r="F511" s="304">
        <v>1489.5166666666667</v>
      </c>
      <c r="G511" s="304">
        <v>1472.4333333333334</v>
      </c>
      <c r="H511" s="304">
        <v>1535.6333333333337</v>
      </c>
      <c r="I511" s="304">
        <v>1552.7166666666667</v>
      </c>
      <c r="J511" s="303">
        <v>1567.2333333333338</v>
      </c>
      <c r="K511" s="303">
        <v>1538.2</v>
      </c>
      <c r="L511" s="303">
        <v>1506.6</v>
      </c>
      <c r="M511" s="305">
        <v>0.16700000000000001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A518" s="63" t="s">
        <v>286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220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230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6"/>
      <c r="B5" s="477"/>
      <c r="C5" s="476"/>
      <c r="D5" s="47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2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78" t="s">
        <v>567</v>
      </c>
      <c r="C7" s="477"/>
      <c r="D7" s="7">
        <f>Main!B10</f>
        <v>44616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44615</v>
      </c>
      <c r="B10" s="29">
        <v>539773</v>
      </c>
      <c r="C10" s="28" t="s">
        <v>1107</v>
      </c>
      <c r="D10" s="28" t="s">
        <v>1091</v>
      </c>
      <c r="E10" s="28" t="s">
        <v>576</v>
      </c>
      <c r="F10" s="87">
        <v>300000</v>
      </c>
      <c r="G10" s="29">
        <v>2.78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44615</v>
      </c>
      <c r="B11" s="29">
        <v>539773</v>
      </c>
      <c r="C11" s="28" t="s">
        <v>1107</v>
      </c>
      <c r="D11" s="28" t="s">
        <v>854</v>
      </c>
      <c r="E11" s="28" t="s">
        <v>576</v>
      </c>
      <c r="F11" s="87">
        <v>273407</v>
      </c>
      <c r="G11" s="29">
        <v>2.78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44615</v>
      </c>
      <c r="B12" s="29">
        <v>542579</v>
      </c>
      <c r="C12" s="28" t="s">
        <v>1047</v>
      </c>
      <c r="D12" s="28" t="s">
        <v>1108</v>
      </c>
      <c r="E12" s="28" t="s">
        <v>577</v>
      </c>
      <c r="F12" s="87">
        <v>230000</v>
      </c>
      <c r="G12" s="29">
        <v>68.680000000000007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44615</v>
      </c>
      <c r="B13" s="29">
        <v>530889</v>
      </c>
      <c r="C13" s="28" t="s">
        <v>1109</v>
      </c>
      <c r="D13" s="28" t="s">
        <v>1110</v>
      </c>
      <c r="E13" s="28" t="s">
        <v>576</v>
      </c>
      <c r="F13" s="87">
        <v>3700000</v>
      </c>
      <c r="G13" s="29">
        <v>2.41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44615</v>
      </c>
      <c r="B14" s="29">
        <v>530889</v>
      </c>
      <c r="C14" s="28" t="s">
        <v>1109</v>
      </c>
      <c r="D14" s="28" t="s">
        <v>1111</v>
      </c>
      <c r="E14" s="28" t="s">
        <v>577</v>
      </c>
      <c r="F14" s="87">
        <v>3006238</v>
      </c>
      <c r="G14" s="29">
        <v>2.41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44615</v>
      </c>
      <c r="B15" s="29">
        <v>531991</v>
      </c>
      <c r="C15" s="28" t="s">
        <v>1112</v>
      </c>
      <c r="D15" s="28" t="s">
        <v>854</v>
      </c>
      <c r="E15" s="28" t="s">
        <v>576</v>
      </c>
      <c r="F15" s="87">
        <v>1500000</v>
      </c>
      <c r="G15" s="29">
        <v>1.41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44615</v>
      </c>
      <c r="B16" s="29">
        <v>531673</v>
      </c>
      <c r="C16" s="28" t="s">
        <v>1113</v>
      </c>
      <c r="D16" s="28" t="s">
        <v>1114</v>
      </c>
      <c r="E16" s="28" t="s">
        <v>577</v>
      </c>
      <c r="F16" s="87">
        <v>40000</v>
      </c>
      <c r="G16" s="29">
        <v>10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44615</v>
      </c>
      <c r="B17" s="29">
        <v>531673</v>
      </c>
      <c r="C17" s="28" t="s">
        <v>1113</v>
      </c>
      <c r="D17" s="28" t="s">
        <v>1115</v>
      </c>
      <c r="E17" s="28" t="s">
        <v>576</v>
      </c>
      <c r="F17" s="87">
        <v>40015</v>
      </c>
      <c r="G17" s="29">
        <v>10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44615</v>
      </c>
      <c r="B18" s="29">
        <v>539621</v>
      </c>
      <c r="C18" s="28" t="s">
        <v>1116</v>
      </c>
      <c r="D18" s="28" t="s">
        <v>1117</v>
      </c>
      <c r="E18" s="28" t="s">
        <v>576</v>
      </c>
      <c r="F18" s="87">
        <v>70000</v>
      </c>
      <c r="G18" s="29">
        <v>43.2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44615</v>
      </c>
      <c r="B19" s="29">
        <v>531752</v>
      </c>
      <c r="C19" s="28" t="s">
        <v>1118</v>
      </c>
      <c r="D19" s="28" t="s">
        <v>1119</v>
      </c>
      <c r="E19" s="28" t="s">
        <v>576</v>
      </c>
      <c r="F19" s="87">
        <v>7830000</v>
      </c>
      <c r="G19" s="29">
        <v>1.36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44615</v>
      </c>
      <c r="B20" s="29">
        <v>543439</v>
      </c>
      <c r="C20" s="28" t="s">
        <v>1120</v>
      </c>
      <c r="D20" s="28" t="s">
        <v>1121</v>
      </c>
      <c r="E20" s="28" t="s">
        <v>576</v>
      </c>
      <c r="F20" s="87">
        <v>4000</v>
      </c>
      <c r="G20" s="29">
        <v>24.25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44615</v>
      </c>
      <c r="B21" s="29">
        <v>543439</v>
      </c>
      <c r="C21" s="28" t="s">
        <v>1120</v>
      </c>
      <c r="D21" s="28" t="s">
        <v>1121</v>
      </c>
      <c r="E21" s="28" t="s">
        <v>577</v>
      </c>
      <c r="F21" s="87">
        <v>26000</v>
      </c>
      <c r="G21" s="29">
        <v>23.83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44615</v>
      </c>
      <c r="B22" s="29">
        <v>526737</v>
      </c>
      <c r="C22" s="28" t="s">
        <v>1122</v>
      </c>
      <c r="D22" s="28" t="s">
        <v>1123</v>
      </c>
      <c r="E22" s="28" t="s">
        <v>577</v>
      </c>
      <c r="F22" s="87">
        <v>40000</v>
      </c>
      <c r="G22" s="29">
        <v>13.56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44615</v>
      </c>
      <c r="B23" s="29">
        <v>542248</v>
      </c>
      <c r="C23" s="28" t="s">
        <v>1124</v>
      </c>
      <c r="D23" s="28" t="s">
        <v>1125</v>
      </c>
      <c r="E23" s="28" t="s">
        <v>577</v>
      </c>
      <c r="F23" s="87">
        <v>748800</v>
      </c>
      <c r="G23" s="29">
        <v>25.03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44615</v>
      </c>
      <c r="B24" s="29">
        <v>542248</v>
      </c>
      <c r="C24" s="28" t="s">
        <v>1124</v>
      </c>
      <c r="D24" s="28" t="s">
        <v>1126</v>
      </c>
      <c r="E24" s="28" t="s">
        <v>576</v>
      </c>
      <c r="F24" s="87">
        <v>626400</v>
      </c>
      <c r="G24" s="29">
        <v>25.03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44615</v>
      </c>
      <c r="B25" s="29">
        <v>541778</v>
      </c>
      <c r="C25" s="28" t="s">
        <v>1127</v>
      </c>
      <c r="D25" s="28" t="s">
        <v>1128</v>
      </c>
      <c r="E25" s="28" t="s">
        <v>576</v>
      </c>
      <c r="F25" s="87">
        <v>85127</v>
      </c>
      <c r="G25" s="29">
        <v>564.83000000000004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44615</v>
      </c>
      <c r="B26" s="29">
        <v>541778</v>
      </c>
      <c r="C26" s="28" t="s">
        <v>1127</v>
      </c>
      <c r="D26" s="28" t="s">
        <v>1128</v>
      </c>
      <c r="E26" s="28" t="s">
        <v>577</v>
      </c>
      <c r="F26" s="87">
        <v>67304</v>
      </c>
      <c r="G26" s="29">
        <v>561.99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44615</v>
      </c>
      <c r="B27" s="29">
        <v>542803</v>
      </c>
      <c r="C27" s="28" t="s">
        <v>1129</v>
      </c>
      <c r="D27" s="28" t="s">
        <v>1130</v>
      </c>
      <c r="E27" s="28" t="s">
        <v>576</v>
      </c>
      <c r="F27" s="87">
        <v>18292</v>
      </c>
      <c r="G27" s="29">
        <v>23.06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44615</v>
      </c>
      <c r="B28" s="29">
        <v>542803</v>
      </c>
      <c r="C28" s="28" t="s">
        <v>1129</v>
      </c>
      <c r="D28" s="28" t="s">
        <v>1130</v>
      </c>
      <c r="E28" s="28" t="s">
        <v>577</v>
      </c>
      <c r="F28" s="87">
        <v>10000</v>
      </c>
      <c r="G28" s="29">
        <v>23.18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44615</v>
      </c>
      <c r="B29" s="29">
        <v>542803</v>
      </c>
      <c r="C29" s="28" t="s">
        <v>1129</v>
      </c>
      <c r="D29" s="28" t="s">
        <v>1131</v>
      </c>
      <c r="E29" s="28" t="s">
        <v>576</v>
      </c>
      <c r="F29" s="87">
        <v>10000</v>
      </c>
      <c r="G29" s="29">
        <v>23.2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44615</v>
      </c>
      <c r="B30" s="29">
        <v>542803</v>
      </c>
      <c r="C30" s="28" t="s">
        <v>1129</v>
      </c>
      <c r="D30" s="28" t="s">
        <v>1132</v>
      </c>
      <c r="E30" s="28" t="s">
        <v>577</v>
      </c>
      <c r="F30" s="87">
        <v>31986</v>
      </c>
      <c r="G30" s="29">
        <v>23.2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44615</v>
      </c>
      <c r="B31" s="29">
        <v>542803</v>
      </c>
      <c r="C31" s="28" t="s">
        <v>1129</v>
      </c>
      <c r="D31" s="28" t="s">
        <v>1133</v>
      </c>
      <c r="E31" s="28" t="s">
        <v>577</v>
      </c>
      <c r="F31" s="87">
        <v>30196</v>
      </c>
      <c r="G31" s="29">
        <v>23.2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44615</v>
      </c>
      <c r="B32" s="29">
        <v>531137</v>
      </c>
      <c r="C32" s="28" t="s">
        <v>1018</v>
      </c>
      <c r="D32" s="28" t="s">
        <v>854</v>
      </c>
      <c r="E32" s="28" t="s">
        <v>576</v>
      </c>
      <c r="F32" s="87">
        <v>32102</v>
      </c>
      <c r="G32" s="29">
        <v>1.73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44615</v>
      </c>
      <c r="B33" s="29">
        <v>531137</v>
      </c>
      <c r="C33" s="28" t="s">
        <v>1018</v>
      </c>
      <c r="D33" s="28" t="s">
        <v>854</v>
      </c>
      <c r="E33" s="28" t="s">
        <v>577</v>
      </c>
      <c r="F33" s="87">
        <v>1100001</v>
      </c>
      <c r="G33" s="29">
        <v>1.72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44615</v>
      </c>
      <c r="B34" s="29">
        <v>531137</v>
      </c>
      <c r="C34" s="28" t="s">
        <v>1018</v>
      </c>
      <c r="D34" s="28" t="s">
        <v>1134</v>
      </c>
      <c r="E34" s="28" t="s">
        <v>576</v>
      </c>
      <c r="F34" s="87">
        <v>2864612</v>
      </c>
      <c r="G34" s="29">
        <v>1.7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44615</v>
      </c>
      <c r="B35" s="29">
        <v>531137</v>
      </c>
      <c r="C35" s="28" t="s">
        <v>1018</v>
      </c>
      <c r="D35" s="28" t="s">
        <v>1134</v>
      </c>
      <c r="E35" s="28" t="s">
        <v>577</v>
      </c>
      <c r="F35" s="87">
        <v>90000</v>
      </c>
      <c r="G35" s="29">
        <v>1.86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44615</v>
      </c>
      <c r="B36" s="29">
        <v>531137</v>
      </c>
      <c r="C36" s="28" t="s">
        <v>1018</v>
      </c>
      <c r="D36" s="28" t="s">
        <v>1135</v>
      </c>
      <c r="E36" s="28" t="s">
        <v>576</v>
      </c>
      <c r="F36" s="87">
        <v>347096</v>
      </c>
      <c r="G36" s="29">
        <v>1.78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44615</v>
      </c>
      <c r="B37" s="29">
        <v>531137</v>
      </c>
      <c r="C37" s="28" t="s">
        <v>1018</v>
      </c>
      <c r="D37" s="28" t="s">
        <v>1135</v>
      </c>
      <c r="E37" s="28" t="s">
        <v>577</v>
      </c>
      <c r="F37" s="87">
        <v>947654</v>
      </c>
      <c r="G37" s="29">
        <v>1.71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44615</v>
      </c>
      <c r="B38" s="29">
        <v>531137</v>
      </c>
      <c r="C38" s="28" t="s">
        <v>1018</v>
      </c>
      <c r="D38" s="28" t="s">
        <v>1136</v>
      </c>
      <c r="E38" s="28" t="s">
        <v>577</v>
      </c>
      <c r="F38" s="87">
        <v>564049</v>
      </c>
      <c r="G38" s="29">
        <v>1.7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44615</v>
      </c>
      <c r="B39" s="29">
        <v>531137</v>
      </c>
      <c r="C39" s="28" t="s">
        <v>1018</v>
      </c>
      <c r="D39" s="28" t="s">
        <v>1137</v>
      </c>
      <c r="E39" s="28" t="s">
        <v>577</v>
      </c>
      <c r="F39" s="87">
        <v>620030</v>
      </c>
      <c r="G39" s="29">
        <v>1.7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44615</v>
      </c>
      <c r="B40" s="29">
        <v>540614</v>
      </c>
      <c r="C40" s="28" t="s">
        <v>1087</v>
      </c>
      <c r="D40" s="28" t="s">
        <v>1138</v>
      </c>
      <c r="E40" s="28" t="s">
        <v>576</v>
      </c>
      <c r="F40" s="87">
        <v>2211001</v>
      </c>
      <c r="G40" s="29">
        <v>8.2799999999999994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44615</v>
      </c>
      <c r="B41" s="29">
        <v>540614</v>
      </c>
      <c r="C41" s="28" t="s">
        <v>1087</v>
      </c>
      <c r="D41" s="28" t="s">
        <v>1139</v>
      </c>
      <c r="E41" s="28" t="s">
        <v>577</v>
      </c>
      <c r="F41" s="87">
        <v>2161903</v>
      </c>
      <c r="G41" s="29">
        <v>8.2799999999999994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44615</v>
      </c>
      <c r="B42" s="29">
        <v>540936</v>
      </c>
      <c r="C42" s="28" t="s">
        <v>1140</v>
      </c>
      <c r="D42" s="28" t="s">
        <v>1141</v>
      </c>
      <c r="E42" s="28" t="s">
        <v>576</v>
      </c>
      <c r="F42" s="87">
        <v>84062</v>
      </c>
      <c r="G42" s="29">
        <v>14.43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44615</v>
      </c>
      <c r="B43" s="29">
        <v>539479</v>
      </c>
      <c r="C43" s="28" t="s">
        <v>1142</v>
      </c>
      <c r="D43" s="28" t="s">
        <v>1143</v>
      </c>
      <c r="E43" s="28" t="s">
        <v>576</v>
      </c>
      <c r="F43" s="87">
        <v>18121</v>
      </c>
      <c r="G43" s="29">
        <v>69.45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44615</v>
      </c>
      <c r="B44" s="29">
        <v>539479</v>
      </c>
      <c r="C44" s="28" t="s">
        <v>1142</v>
      </c>
      <c r="D44" s="28" t="s">
        <v>1143</v>
      </c>
      <c r="E44" s="28" t="s">
        <v>577</v>
      </c>
      <c r="F44" s="87">
        <v>5812</v>
      </c>
      <c r="G44" s="29">
        <v>72.66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44615</v>
      </c>
      <c r="B45" s="29">
        <v>523277</v>
      </c>
      <c r="C45" s="28" t="s">
        <v>1088</v>
      </c>
      <c r="D45" s="28" t="s">
        <v>1144</v>
      </c>
      <c r="E45" s="28" t="s">
        <v>577</v>
      </c>
      <c r="F45" s="87">
        <v>7500000</v>
      </c>
      <c r="G45" s="29">
        <v>1.23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44615</v>
      </c>
      <c r="B46" s="29">
        <v>540377</v>
      </c>
      <c r="C46" s="28" t="s">
        <v>1089</v>
      </c>
      <c r="D46" s="28" t="s">
        <v>1090</v>
      </c>
      <c r="E46" s="28" t="s">
        <v>576</v>
      </c>
      <c r="F46" s="87">
        <v>24000</v>
      </c>
      <c r="G46" s="29">
        <v>34.9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44615</v>
      </c>
      <c r="B47" s="29">
        <v>540377</v>
      </c>
      <c r="C47" s="28" t="s">
        <v>1089</v>
      </c>
      <c r="D47" s="28" t="s">
        <v>1145</v>
      </c>
      <c r="E47" s="28" t="s">
        <v>577</v>
      </c>
      <c r="F47" s="87">
        <v>18000</v>
      </c>
      <c r="G47" s="29">
        <v>34.9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44615</v>
      </c>
      <c r="B48" s="29">
        <v>509051</v>
      </c>
      <c r="C48" s="28" t="s">
        <v>1146</v>
      </c>
      <c r="D48" s="28" t="s">
        <v>854</v>
      </c>
      <c r="E48" s="28" t="s">
        <v>576</v>
      </c>
      <c r="F48" s="87">
        <v>5903514</v>
      </c>
      <c r="G48" s="29">
        <v>3.84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44615</v>
      </c>
      <c r="B49" s="29">
        <v>509051</v>
      </c>
      <c r="C49" s="28" t="s">
        <v>1146</v>
      </c>
      <c r="D49" s="28" t="s">
        <v>854</v>
      </c>
      <c r="E49" s="28" t="s">
        <v>577</v>
      </c>
      <c r="F49" s="87">
        <v>2</v>
      </c>
      <c r="G49" s="29">
        <v>4.22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44615</v>
      </c>
      <c r="B50" s="29">
        <v>542543</v>
      </c>
      <c r="C50" s="28" t="s">
        <v>1147</v>
      </c>
      <c r="D50" s="28" t="s">
        <v>1148</v>
      </c>
      <c r="E50" s="28" t="s">
        <v>576</v>
      </c>
      <c r="F50" s="87">
        <v>3400000</v>
      </c>
      <c r="G50" s="29">
        <v>98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44615</v>
      </c>
      <c r="B51" s="29">
        <v>542543</v>
      </c>
      <c r="C51" s="28" t="s">
        <v>1147</v>
      </c>
      <c r="D51" s="28" t="s">
        <v>1148</v>
      </c>
      <c r="E51" s="28" t="s">
        <v>577</v>
      </c>
      <c r="F51" s="87">
        <v>600000</v>
      </c>
      <c r="G51" s="29">
        <v>99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44615</v>
      </c>
      <c r="B52" s="29">
        <v>542543</v>
      </c>
      <c r="C52" s="28" t="s">
        <v>1147</v>
      </c>
      <c r="D52" s="28" t="s">
        <v>1149</v>
      </c>
      <c r="E52" s="28" t="s">
        <v>577</v>
      </c>
      <c r="F52" s="87">
        <v>7200000</v>
      </c>
      <c r="G52" s="29">
        <v>98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44615</v>
      </c>
      <c r="B53" s="29">
        <v>532154</v>
      </c>
      <c r="C53" s="28" t="s">
        <v>1150</v>
      </c>
      <c r="D53" s="28" t="s">
        <v>1151</v>
      </c>
      <c r="E53" s="28" t="s">
        <v>576</v>
      </c>
      <c r="F53" s="87">
        <v>6500000</v>
      </c>
      <c r="G53" s="29">
        <v>1.17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44615</v>
      </c>
      <c r="B54" s="29">
        <v>532154</v>
      </c>
      <c r="C54" s="28" t="s">
        <v>1150</v>
      </c>
      <c r="D54" s="28" t="s">
        <v>1152</v>
      </c>
      <c r="E54" s="28" t="s">
        <v>577</v>
      </c>
      <c r="F54" s="87">
        <v>2800000</v>
      </c>
      <c r="G54" s="29">
        <v>1.25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44615</v>
      </c>
      <c r="B55" s="29">
        <v>512036</v>
      </c>
      <c r="C55" s="28" t="s">
        <v>1153</v>
      </c>
      <c r="D55" s="28" t="s">
        <v>1154</v>
      </c>
      <c r="E55" s="28" t="s">
        <v>576</v>
      </c>
      <c r="F55" s="87">
        <v>46758</v>
      </c>
      <c r="G55" s="29">
        <v>21.5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44615</v>
      </c>
      <c r="B56" s="29">
        <v>512036</v>
      </c>
      <c r="C56" s="28" t="s">
        <v>1153</v>
      </c>
      <c r="D56" s="28" t="s">
        <v>1155</v>
      </c>
      <c r="E56" s="28" t="s">
        <v>577</v>
      </c>
      <c r="F56" s="87">
        <v>8143</v>
      </c>
      <c r="G56" s="29">
        <v>21.51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44615</v>
      </c>
      <c r="B57" s="29">
        <v>512036</v>
      </c>
      <c r="C57" s="28" t="s">
        <v>1153</v>
      </c>
      <c r="D57" s="28" t="s">
        <v>1156</v>
      </c>
      <c r="E57" s="28" t="s">
        <v>577</v>
      </c>
      <c r="F57" s="87">
        <v>18300</v>
      </c>
      <c r="G57" s="29">
        <v>21.5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44615</v>
      </c>
      <c r="B58" s="29">
        <v>512036</v>
      </c>
      <c r="C58" s="28" t="s">
        <v>1153</v>
      </c>
      <c r="D58" s="28" t="s">
        <v>1157</v>
      </c>
      <c r="E58" s="28" t="s">
        <v>577</v>
      </c>
      <c r="F58" s="87">
        <v>18200</v>
      </c>
      <c r="G58" s="29">
        <v>21.5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44615</v>
      </c>
      <c r="B59" s="29">
        <v>539814</v>
      </c>
      <c r="C59" s="28" t="s">
        <v>1158</v>
      </c>
      <c r="D59" s="28" t="s">
        <v>1159</v>
      </c>
      <c r="E59" s="28" t="s">
        <v>576</v>
      </c>
      <c r="F59" s="87">
        <v>42800</v>
      </c>
      <c r="G59" s="29">
        <v>57.03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44615</v>
      </c>
      <c r="B60" s="29">
        <v>512048</v>
      </c>
      <c r="C60" s="28" t="s">
        <v>1160</v>
      </c>
      <c r="D60" s="28" t="s">
        <v>854</v>
      </c>
      <c r="E60" s="28" t="s">
        <v>576</v>
      </c>
      <c r="F60" s="87">
        <v>600000</v>
      </c>
      <c r="G60" s="29">
        <v>3.65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44615</v>
      </c>
      <c r="B61" s="29">
        <v>526622</v>
      </c>
      <c r="C61" s="28" t="s">
        <v>1161</v>
      </c>
      <c r="D61" s="28" t="s">
        <v>1151</v>
      </c>
      <c r="E61" s="28" t="s">
        <v>576</v>
      </c>
      <c r="F61" s="87">
        <v>1915115</v>
      </c>
      <c r="G61" s="29">
        <v>1.28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44615</v>
      </c>
      <c r="B62" s="29">
        <v>526622</v>
      </c>
      <c r="C62" s="28" t="s">
        <v>1161</v>
      </c>
      <c r="D62" s="28" t="s">
        <v>1151</v>
      </c>
      <c r="E62" s="28" t="s">
        <v>577</v>
      </c>
      <c r="F62" s="87">
        <v>90000</v>
      </c>
      <c r="G62" s="29">
        <v>1.28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44615</v>
      </c>
      <c r="B63" s="29">
        <v>513721</v>
      </c>
      <c r="C63" s="28" t="s">
        <v>1033</v>
      </c>
      <c r="D63" s="28" t="s">
        <v>1162</v>
      </c>
      <c r="E63" s="28" t="s">
        <v>577</v>
      </c>
      <c r="F63" s="87">
        <v>22700</v>
      </c>
      <c r="G63" s="29">
        <v>48.05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44615</v>
      </c>
      <c r="B64" s="29">
        <v>513721</v>
      </c>
      <c r="C64" s="28" t="s">
        <v>1033</v>
      </c>
      <c r="D64" s="28" t="s">
        <v>1163</v>
      </c>
      <c r="E64" s="28" t="s">
        <v>577</v>
      </c>
      <c r="F64" s="87">
        <v>30560</v>
      </c>
      <c r="G64" s="29">
        <v>48.1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44615</v>
      </c>
      <c r="B65" s="29">
        <v>513721</v>
      </c>
      <c r="C65" s="28" t="s">
        <v>1033</v>
      </c>
      <c r="D65" s="28" t="s">
        <v>1164</v>
      </c>
      <c r="E65" s="28" t="s">
        <v>577</v>
      </c>
      <c r="F65" s="87">
        <v>49583</v>
      </c>
      <c r="G65" s="29">
        <v>48.07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44615</v>
      </c>
      <c r="B66" s="29">
        <v>519003</v>
      </c>
      <c r="C66" s="28" t="s">
        <v>1165</v>
      </c>
      <c r="D66" s="28" t="s">
        <v>1166</v>
      </c>
      <c r="E66" s="28" t="s">
        <v>577</v>
      </c>
      <c r="F66" s="87">
        <v>64191</v>
      </c>
      <c r="G66" s="29">
        <v>193.51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44615</v>
      </c>
      <c r="B67" s="29">
        <v>540080</v>
      </c>
      <c r="C67" s="28" t="s">
        <v>1167</v>
      </c>
      <c r="D67" s="28" t="s">
        <v>1168</v>
      </c>
      <c r="E67" s="28" t="s">
        <v>577</v>
      </c>
      <c r="F67" s="87">
        <v>81247</v>
      </c>
      <c r="G67" s="29">
        <v>9.2899999999999991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44615</v>
      </c>
      <c r="B68" s="29">
        <v>540080</v>
      </c>
      <c r="C68" s="28" t="s">
        <v>1167</v>
      </c>
      <c r="D68" s="28" t="s">
        <v>854</v>
      </c>
      <c r="E68" s="28" t="s">
        <v>576</v>
      </c>
      <c r="F68" s="87">
        <v>100000</v>
      </c>
      <c r="G68" s="29">
        <v>9.2899999999999991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44615</v>
      </c>
      <c r="B69" s="29">
        <v>540080</v>
      </c>
      <c r="C69" s="28" t="s">
        <v>1167</v>
      </c>
      <c r="D69" s="28" t="s">
        <v>854</v>
      </c>
      <c r="E69" s="28" t="s">
        <v>577</v>
      </c>
      <c r="F69" s="87">
        <v>86010</v>
      </c>
      <c r="G69" s="29">
        <v>9.2899999999999991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44615</v>
      </c>
      <c r="B70" s="29">
        <v>543207</v>
      </c>
      <c r="C70" s="28" t="s">
        <v>1034</v>
      </c>
      <c r="D70" s="28" t="s">
        <v>1169</v>
      </c>
      <c r="E70" s="28" t="s">
        <v>576</v>
      </c>
      <c r="F70" s="87">
        <v>75000</v>
      </c>
      <c r="G70" s="29">
        <v>12.1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44615</v>
      </c>
      <c r="B71" s="29">
        <v>543207</v>
      </c>
      <c r="C71" s="28" t="s">
        <v>1034</v>
      </c>
      <c r="D71" s="28" t="s">
        <v>1092</v>
      </c>
      <c r="E71" s="28" t="s">
        <v>576</v>
      </c>
      <c r="F71" s="87">
        <v>22382</v>
      </c>
      <c r="G71" s="29">
        <v>11.61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44615</v>
      </c>
      <c r="B72" s="29">
        <v>543207</v>
      </c>
      <c r="C72" s="28" t="s">
        <v>1034</v>
      </c>
      <c r="D72" s="28" t="s">
        <v>1170</v>
      </c>
      <c r="E72" s="28" t="s">
        <v>576</v>
      </c>
      <c r="F72" s="87">
        <v>49406</v>
      </c>
      <c r="G72" s="29">
        <v>11.82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44615</v>
      </c>
      <c r="B73" s="29">
        <v>543207</v>
      </c>
      <c r="C73" s="28" t="s">
        <v>1034</v>
      </c>
      <c r="D73" s="28" t="s">
        <v>1092</v>
      </c>
      <c r="E73" s="28" t="s">
        <v>577</v>
      </c>
      <c r="F73" s="87">
        <v>96353</v>
      </c>
      <c r="G73" s="29">
        <v>12.01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44615</v>
      </c>
      <c r="B74" s="29">
        <v>543207</v>
      </c>
      <c r="C74" s="28" t="s">
        <v>1034</v>
      </c>
      <c r="D74" s="28" t="s">
        <v>1170</v>
      </c>
      <c r="E74" s="28" t="s">
        <v>577</v>
      </c>
      <c r="F74" s="87">
        <v>231981</v>
      </c>
      <c r="G74" s="29">
        <v>11.78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44615</v>
      </c>
      <c r="B75" s="29">
        <v>530557</v>
      </c>
      <c r="C75" s="28" t="s">
        <v>1171</v>
      </c>
      <c r="D75" s="28" t="s">
        <v>854</v>
      </c>
      <c r="E75" s="28" t="s">
        <v>576</v>
      </c>
      <c r="F75" s="87">
        <v>5700001</v>
      </c>
      <c r="G75" s="29">
        <v>1.4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44615</v>
      </c>
      <c r="B76" s="29">
        <v>530557</v>
      </c>
      <c r="C76" s="28" t="s">
        <v>1171</v>
      </c>
      <c r="D76" s="28" t="s">
        <v>854</v>
      </c>
      <c r="E76" s="28" t="s">
        <v>577</v>
      </c>
      <c r="F76" s="87">
        <v>1</v>
      </c>
      <c r="G76" s="29">
        <v>1.54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44615</v>
      </c>
      <c r="B77" s="29">
        <v>540243</v>
      </c>
      <c r="C77" s="28" t="s">
        <v>1172</v>
      </c>
      <c r="D77" s="28" t="s">
        <v>1173</v>
      </c>
      <c r="E77" s="28" t="s">
        <v>577</v>
      </c>
      <c r="F77" s="87">
        <v>11233</v>
      </c>
      <c r="G77" s="29">
        <v>20.9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44615</v>
      </c>
      <c r="B78" s="29">
        <v>539143</v>
      </c>
      <c r="C78" s="28" t="s">
        <v>1065</v>
      </c>
      <c r="D78" s="28" t="s">
        <v>1066</v>
      </c>
      <c r="E78" s="28" t="s">
        <v>577</v>
      </c>
      <c r="F78" s="87">
        <v>1003100</v>
      </c>
      <c r="G78" s="29">
        <v>13.35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44615</v>
      </c>
      <c r="B79" s="29">
        <v>539143</v>
      </c>
      <c r="C79" s="28" t="s">
        <v>1065</v>
      </c>
      <c r="D79" s="28" t="s">
        <v>1174</v>
      </c>
      <c r="E79" s="28" t="s">
        <v>576</v>
      </c>
      <c r="F79" s="87">
        <v>64000</v>
      </c>
      <c r="G79" s="29">
        <v>13.2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44615</v>
      </c>
      <c r="B80" s="29">
        <v>539584</v>
      </c>
      <c r="C80" s="28" t="s">
        <v>1175</v>
      </c>
      <c r="D80" s="28" t="s">
        <v>854</v>
      </c>
      <c r="E80" s="28" t="s">
        <v>577</v>
      </c>
      <c r="F80" s="87">
        <v>553331</v>
      </c>
      <c r="G80" s="29">
        <v>1.26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44615</v>
      </c>
      <c r="B81" s="29">
        <v>530419</v>
      </c>
      <c r="C81" s="28" t="s">
        <v>1176</v>
      </c>
      <c r="D81" s="28" t="s">
        <v>1177</v>
      </c>
      <c r="E81" s="28" t="s">
        <v>576</v>
      </c>
      <c r="F81" s="87">
        <v>68913</v>
      </c>
      <c r="G81" s="29">
        <v>52.8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44615</v>
      </c>
      <c r="B82" s="29">
        <v>530419</v>
      </c>
      <c r="C82" s="28" t="s">
        <v>1176</v>
      </c>
      <c r="D82" s="28" t="s">
        <v>1177</v>
      </c>
      <c r="E82" s="28" t="s">
        <v>577</v>
      </c>
      <c r="F82" s="87">
        <v>70000</v>
      </c>
      <c r="G82" s="29">
        <v>53.39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44615</v>
      </c>
      <c r="B83" s="29">
        <v>530419</v>
      </c>
      <c r="C83" s="28" t="s">
        <v>1176</v>
      </c>
      <c r="D83" s="28" t="s">
        <v>1178</v>
      </c>
      <c r="E83" s="28" t="s">
        <v>577</v>
      </c>
      <c r="F83" s="87">
        <v>53000</v>
      </c>
      <c r="G83" s="29">
        <v>52.29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44615</v>
      </c>
      <c r="B84" s="29">
        <v>532070</v>
      </c>
      <c r="C84" s="28" t="s">
        <v>1067</v>
      </c>
      <c r="D84" s="28" t="s">
        <v>1179</v>
      </c>
      <c r="E84" s="28" t="s">
        <v>576</v>
      </c>
      <c r="F84" s="87">
        <v>30000</v>
      </c>
      <c r="G84" s="29">
        <v>22.7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44615</v>
      </c>
      <c r="B85" s="29">
        <v>532070</v>
      </c>
      <c r="C85" s="28" t="s">
        <v>1067</v>
      </c>
      <c r="D85" s="28" t="s">
        <v>1180</v>
      </c>
      <c r="E85" s="28" t="s">
        <v>576</v>
      </c>
      <c r="F85" s="87">
        <v>42000</v>
      </c>
      <c r="G85" s="29">
        <v>22.89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44615</v>
      </c>
      <c r="B86" s="29">
        <v>532070</v>
      </c>
      <c r="C86" s="28" t="s">
        <v>1067</v>
      </c>
      <c r="D86" s="28" t="s">
        <v>1068</v>
      </c>
      <c r="E86" s="28" t="s">
        <v>577</v>
      </c>
      <c r="F86" s="87">
        <v>115000</v>
      </c>
      <c r="G86" s="29">
        <v>22.79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44615</v>
      </c>
      <c r="B87" s="29">
        <v>530185</v>
      </c>
      <c r="C87" s="28" t="s">
        <v>1181</v>
      </c>
      <c r="D87" s="28" t="s">
        <v>1182</v>
      </c>
      <c r="E87" s="28" t="s">
        <v>577</v>
      </c>
      <c r="F87" s="87">
        <v>2004424</v>
      </c>
      <c r="G87" s="29">
        <v>13.99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44615</v>
      </c>
      <c r="B88" s="29">
        <v>531644</v>
      </c>
      <c r="C88" s="28" t="s">
        <v>1069</v>
      </c>
      <c r="D88" s="28" t="s">
        <v>1070</v>
      </c>
      <c r="E88" s="28" t="s">
        <v>577</v>
      </c>
      <c r="F88" s="87">
        <v>60417</v>
      </c>
      <c r="G88" s="29">
        <v>10.1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44615</v>
      </c>
      <c r="B89" s="29">
        <v>531644</v>
      </c>
      <c r="C89" s="28" t="s">
        <v>1069</v>
      </c>
      <c r="D89" s="28" t="s">
        <v>1071</v>
      </c>
      <c r="E89" s="28" t="s">
        <v>576</v>
      </c>
      <c r="F89" s="87">
        <v>56000</v>
      </c>
      <c r="G89" s="29">
        <v>10.1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44615</v>
      </c>
      <c r="B90" s="29">
        <v>541228</v>
      </c>
      <c r="C90" s="28" t="s">
        <v>1183</v>
      </c>
      <c r="D90" s="28" t="s">
        <v>1184</v>
      </c>
      <c r="E90" s="28" t="s">
        <v>576</v>
      </c>
      <c r="F90" s="87">
        <v>80000</v>
      </c>
      <c r="G90" s="29">
        <v>10.63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44615</v>
      </c>
      <c r="B91" s="29">
        <v>541228</v>
      </c>
      <c r="C91" s="28" t="s">
        <v>1183</v>
      </c>
      <c r="D91" s="28" t="s">
        <v>1185</v>
      </c>
      <c r="E91" s="28" t="s">
        <v>577</v>
      </c>
      <c r="F91" s="87">
        <v>80000</v>
      </c>
      <c r="G91" s="29">
        <v>10.63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44615</v>
      </c>
      <c r="B92" s="29">
        <v>530521</v>
      </c>
      <c r="C92" s="28" t="s">
        <v>1186</v>
      </c>
      <c r="D92" s="28" t="s">
        <v>1187</v>
      </c>
      <c r="E92" s="28" t="s">
        <v>577</v>
      </c>
      <c r="F92" s="87">
        <v>25000</v>
      </c>
      <c r="G92" s="29">
        <v>107.75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44615</v>
      </c>
      <c r="B93" s="29">
        <v>530521</v>
      </c>
      <c r="C93" s="28" t="s">
        <v>1186</v>
      </c>
      <c r="D93" s="28" t="s">
        <v>1188</v>
      </c>
      <c r="E93" s="28" t="s">
        <v>576</v>
      </c>
      <c r="F93" s="87">
        <v>28777</v>
      </c>
      <c r="G93" s="29">
        <v>117.09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44615</v>
      </c>
      <c r="B94" s="29">
        <v>532411</v>
      </c>
      <c r="C94" s="28" t="s">
        <v>1189</v>
      </c>
      <c r="D94" s="28" t="s">
        <v>1190</v>
      </c>
      <c r="E94" s="28" t="s">
        <v>577</v>
      </c>
      <c r="F94" s="87">
        <v>103571730</v>
      </c>
      <c r="G94" s="29">
        <v>1.1599999999999999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44615</v>
      </c>
      <c r="B95" s="29" t="s">
        <v>1191</v>
      </c>
      <c r="C95" s="28" t="s">
        <v>1192</v>
      </c>
      <c r="D95" s="28" t="s">
        <v>1193</v>
      </c>
      <c r="E95" s="28" t="s">
        <v>576</v>
      </c>
      <c r="F95" s="87">
        <v>60000</v>
      </c>
      <c r="G95" s="29">
        <v>51.86</v>
      </c>
      <c r="H95" s="29" t="s">
        <v>859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44615</v>
      </c>
      <c r="B96" s="29" t="s">
        <v>1194</v>
      </c>
      <c r="C96" s="28" t="s">
        <v>1195</v>
      </c>
      <c r="D96" s="28" t="s">
        <v>1196</v>
      </c>
      <c r="E96" s="28" t="s">
        <v>576</v>
      </c>
      <c r="F96" s="87">
        <v>300002</v>
      </c>
      <c r="G96" s="29">
        <v>21.97</v>
      </c>
      <c r="H96" s="29" t="s">
        <v>859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44615</v>
      </c>
      <c r="B97" s="29" t="s">
        <v>1197</v>
      </c>
      <c r="C97" s="28" t="s">
        <v>1198</v>
      </c>
      <c r="D97" s="28" t="s">
        <v>1093</v>
      </c>
      <c r="E97" s="28" t="s">
        <v>576</v>
      </c>
      <c r="F97" s="87">
        <v>57561</v>
      </c>
      <c r="G97" s="29">
        <v>226.1</v>
      </c>
      <c r="H97" s="29" t="s">
        <v>859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44615</v>
      </c>
      <c r="B98" s="29" t="s">
        <v>1199</v>
      </c>
      <c r="C98" s="28" t="s">
        <v>1200</v>
      </c>
      <c r="D98" s="28" t="s">
        <v>854</v>
      </c>
      <c r="E98" s="28" t="s">
        <v>576</v>
      </c>
      <c r="F98" s="87">
        <v>1250000</v>
      </c>
      <c r="G98" s="29">
        <v>1.65</v>
      </c>
      <c r="H98" s="29" t="s">
        <v>859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44615</v>
      </c>
      <c r="B99" s="29" t="s">
        <v>1201</v>
      </c>
      <c r="C99" s="28" t="s">
        <v>1202</v>
      </c>
      <c r="D99" s="28" t="s">
        <v>1094</v>
      </c>
      <c r="E99" s="28" t="s">
        <v>576</v>
      </c>
      <c r="F99" s="87">
        <v>163032</v>
      </c>
      <c r="G99" s="29">
        <v>1395.52</v>
      </c>
      <c r="H99" s="29" t="s">
        <v>859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44615</v>
      </c>
      <c r="B100" s="29" t="s">
        <v>1203</v>
      </c>
      <c r="C100" s="28" t="s">
        <v>1204</v>
      </c>
      <c r="D100" s="28" t="s">
        <v>1205</v>
      </c>
      <c r="E100" s="28" t="s">
        <v>576</v>
      </c>
      <c r="F100" s="87">
        <v>19200</v>
      </c>
      <c r="G100" s="29">
        <v>98</v>
      </c>
      <c r="H100" s="29" t="s">
        <v>859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44615</v>
      </c>
      <c r="B101" s="29" t="s">
        <v>1035</v>
      </c>
      <c r="C101" s="28" t="s">
        <v>1036</v>
      </c>
      <c r="D101" s="28" t="s">
        <v>1072</v>
      </c>
      <c r="E101" s="28" t="s">
        <v>576</v>
      </c>
      <c r="F101" s="87">
        <v>142094</v>
      </c>
      <c r="G101" s="29">
        <v>30.79</v>
      </c>
      <c r="H101" s="29" t="s">
        <v>859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44615</v>
      </c>
      <c r="B102" s="29" t="s">
        <v>1206</v>
      </c>
      <c r="C102" s="28" t="s">
        <v>1207</v>
      </c>
      <c r="D102" s="28" t="s">
        <v>1208</v>
      </c>
      <c r="E102" s="28" t="s">
        <v>576</v>
      </c>
      <c r="F102" s="87">
        <v>264000</v>
      </c>
      <c r="G102" s="29">
        <v>101.77</v>
      </c>
      <c r="H102" s="29" t="s">
        <v>859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44615</v>
      </c>
      <c r="B103" s="29" t="s">
        <v>1206</v>
      </c>
      <c r="C103" s="28" t="s">
        <v>1207</v>
      </c>
      <c r="D103" s="28" t="s">
        <v>1209</v>
      </c>
      <c r="E103" s="28" t="s">
        <v>576</v>
      </c>
      <c r="F103" s="87">
        <v>64000</v>
      </c>
      <c r="G103" s="29">
        <v>106.94</v>
      </c>
      <c r="H103" s="29" t="s">
        <v>859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44615</v>
      </c>
      <c r="B104" s="29" t="s">
        <v>1210</v>
      </c>
      <c r="C104" s="28" t="s">
        <v>1211</v>
      </c>
      <c r="D104" s="28" t="s">
        <v>1212</v>
      </c>
      <c r="E104" s="28" t="s">
        <v>576</v>
      </c>
      <c r="F104" s="87">
        <v>198931</v>
      </c>
      <c r="G104" s="29">
        <v>103.34</v>
      </c>
      <c r="H104" s="29" t="s">
        <v>859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44615</v>
      </c>
      <c r="B105" s="29" t="s">
        <v>1037</v>
      </c>
      <c r="C105" s="28" t="s">
        <v>1038</v>
      </c>
      <c r="D105" s="28" t="s">
        <v>1213</v>
      </c>
      <c r="E105" s="28" t="s">
        <v>576</v>
      </c>
      <c r="F105" s="87">
        <v>81029</v>
      </c>
      <c r="G105" s="29">
        <v>114.04</v>
      </c>
      <c r="H105" s="29" t="s">
        <v>859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44615</v>
      </c>
      <c r="B106" s="29" t="s">
        <v>1037</v>
      </c>
      <c r="C106" s="28" t="s">
        <v>1038</v>
      </c>
      <c r="D106" s="28" t="s">
        <v>1095</v>
      </c>
      <c r="E106" s="28" t="s">
        <v>576</v>
      </c>
      <c r="F106" s="87">
        <v>119611</v>
      </c>
      <c r="G106" s="29">
        <v>113.37</v>
      </c>
      <c r="H106" s="29" t="s">
        <v>859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44615</v>
      </c>
      <c r="B107" s="29" t="s">
        <v>1037</v>
      </c>
      <c r="C107" s="28" t="s">
        <v>1038</v>
      </c>
      <c r="D107" s="28" t="s">
        <v>1214</v>
      </c>
      <c r="E107" s="28" t="s">
        <v>576</v>
      </c>
      <c r="F107" s="87">
        <v>323305</v>
      </c>
      <c r="G107" s="29">
        <v>113.53</v>
      </c>
      <c r="H107" s="29" t="s">
        <v>859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44615</v>
      </c>
      <c r="B108" s="29" t="s">
        <v>1037</v>
      </c>
      <c r="C108" s="28" t="s">
        <v>1038</v>
      </c>
      <c r="D108" s="28" t="s">
        <v>1215</v>
      </c>
      <c r="E108" s="28" t="s">
        <v>576</v>
      </c>
      <c r="F108" s="87">
        <v>71816</v>
      </c>
      <c r="G108" s="29">
        <v>111.86</v>
      </c>
      <c r="H108" s="29" t="s">
        <v>859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44615</v>
      </c>
      <c r="B109" s="29" t="s">
        <v>1216</v>
      </c>
      <c r="C109" s="28" t="s">
        <v>1217</v>
      </c>
      <c r="D109" s="28" t="s">
        <v>1218</v>
      </c>
      <c r="E109" s="28" t="s">
        <v>576</v>
      </c>
      <c r="F109" s="87">
        <v>125000</v>
      </c>
      <c r="G109" s="29">
        <v>55</v>
      </c>
      <c r="H109" s="29" t="s">
        <v>859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44615</v>
      </c>
      <c r="B110" s="29" t="s">
        <v>1216</v>
      </c>
      <c r="C110" s="28" t="s">
        <v>1217</v>
      </c>
      <c r="D110" s="28" t="s">
        <v>1219</v>
      </c>
      <c r="E110" s="28" t="s">
        <v>576</v>
      </c>
      <c r="F110" s="87">
        <v>127380</v>
      </c>
      <c r="G110" s="29">
        <v>54.75</v>
      </c>
      <c r="H110" s="29" t="s">
        <v>859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44615</v>
      </c>
      <c r="B111" s="29" t="s">
        <v>1216</v>
      </c>
      <c r="C111" s="28" t="s">
        <v>1217</v>
      </c>
      <c r="D111" s="28" t="s">
        <v>1220</v>
      </c>
      <c r="E111" s="28" t="s">
        <v>576</v>
      </c>
      <c r="F111" s="87">
        <v>96304</v>
      </c>
      <c r="G111" s="29">
        <v>53.55</v>
      </c>
      <c r="H111" s="29" t="s">
        <v>859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44615</v>
      </c>
      <c r="B112" s="29" t="s">
        <v>1216</v>
      </c>
      <c r="C112" s="28" t="s">
        <v>1217</v>
      </c>
      <c r="D112" s="28" t="s">
        <v>1048</v>
      </c>
      <c r="E112" s="28" t="s">
        <v>576</v>
      </c>
      <c r="F112" s="87">
        <v>53155</v>
      </c>
      <c r="G112" s="29">
        <v>53.46</v>
      </c>
      <c r="H112" s="29" t="s">
        <v>859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44615</v>
      </c>
      <c r="B113" s="29" t="s">
        <v>1221</v>
      </c>
      <c r="C113" s="28" t="s">
        <v>1222</v>
      </c>
      <c r="D113" s="28" t="s">
        <v>1223</v>
      </c>
      <c r="E113" s="28" t="s">
        <v>576</v>
      </c>
      <c r="F113" s="87">
        <v>1175114</v>
      </c>
      <c r="G113" s="29">
        <v>21.45</v>
      </c>
      <c r="H113" s="29" t="s">
        <v>859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44615</v>
      </c>
      <c r="B114" s="29" t="s">
        <v>1194</v>
      </c>
      <c r="C114" s="28" t="s">
        <v>1195</v>
      </c>
      <c r="D114" s="28" t="s">
        <v>1196</v>
      </c>
      <c r="E114" s="28" t="s">
        <v>577</v>
      </c>
      <c r="F114" s="87">
        <v>255593</v>
      </c>
      <c r="G114" s="29">
        <v>21.41</v>
      </c>
      <c r="H114" s="29" t="s">
        <v>859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44615</v>
      </c>
      <c r="B115" s="29" t="s">
        <v>1197</v>
      </c>
      <c r="C115" s="28" t="s">
        <v>1198</v>
      </c>
      <c r="D115" s="28" t="s">
        <v>1093</v>
      </c>
      <c r="E115" s="28" t="s">
        <v>577</v>
      </c>
      <c r="F115" s="87">
        <v>58687</v>
      </c>
      <c r="G115" s="29">
        <v>222.81</v>
      </c>
      <c r="H115" s="29" t="s">
        <v>859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44615</v>
      </c>
      <c r="B116" s="29" t="s">
        <v>1224</v>
      </c>
      <c r="C116" s="28" t="s">
        <v>1225</v>
      </c>
      <c r="D116" s="28" t="s">
        <v>1226</v>
      </c>
      <c r="E116" s="28" t="s">
        <v>577</v>
      </c>
      <c r="F116" s="87">
        <v>301421</v>
      </c>
      <c r="G116" s="29">
        <v>13.56</v>
      </c>
      <c r="H116" s="29" t="s">
        <v>859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44615</v>
      </c>
      <c r="B117" s="29" t="s">
        <v>1203</v>
      </c>
      <c r="C117" s="28" t="s">
        <v>1204</v>
      </c>
      <c r="D117" s="28" t="s">
        <v>1227</v>
      </c>
      <c r="E117" s="28" t="s">
        <v>577</v>
      </c>
      <c r="F117" s="87">
        <v>19200</v>
      </c>
      <c r="G117" s="29">
        <v>98</v>
      </c>
      <c r="H117" s="29" t="s">
        <v>859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44615</v>
      </c>
      <c r="B118" s="29" t="s">
        <v>1035</v>
      </c>
      <c r="C118" s="28" t="s">
        <v>1036</v>
      </c>
      <c r="D118" s="28" t="s">
        <v>1072</v>
      </c>
      <c r="E118" s="28" t="s">
        <v>577</v>
      </c>
      <c r="F118" s="87">
        <v>76692</v>
      </c>
      <c r="G118" s="29">
        <v>30.34</v>
      </c>
      <c r="H118" s="29" t="s">
        <v>859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44615</v>
      </c>
      <c r="B119" s="29" t="s">
        <v>1228</v>
      </c>
      <c r="C119" s="28" t="s">
        <v>1229</v>
      </c>
      <c r="D119" s="28" t="s">
        <v>1230</v>
      </c>
      <c r="E119" s="28" t="s">
        <v>577</v>
      </c>
      <c r="F119" s="87">
        <v>250000</v>
      </c>
      <c r="G119" s="29">
        <v>112.9</v>
      </c>
      <c r="H119" s="29" t="s">
        <v>859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44615</v>
      </c>
      <c r="B120" s="29" t="s">
        <v>1037</v>
      </c>
      <c r="C120" s="28" t="s">
        <v>1038</v>
      </c>
      <c r="D120" s="28" t="s">
        <v>1214</v>
      </c>
      <c r="E120" s="28" t="s">
        <v>577</v>
      </c>
      <c r="F120" s="87">
        <v>323305</v>
      </c>
      <c r="G120" s="29">
        <v>114.05</v>
      </c>
      <c r="H120" s="29" t="s">
        <v>859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44615</v>
      </c>
      <c r="B121" s="29" t="s">
        <v>1037</v>
      </c>
      <c r="C121" s="28" t="s">
        <v>1038</v>
      </c>
      <c r="D121" s="28" t="s">
        <v>1095</v>
      </c>
      <c r="E121" s="28" t="s">
        <v>577</v>
      </c>
      <c r="F121" s="87">
        <v>119611</v>
      </c>
      <c r="G121" s="29">
        <v>112.22</v>
      </c>
      <c r="H121" s="29" t="s">
        <v>859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44615</v>
      </c>
      <c r="B122" s="29" t="s">
        <v>1037</v>
      </c>
      <c r="C122" s="28" t="s">
        <v>1038</v>
      </c>
      <c r="D122" s="28" t="s">
        <v>1215</v>
      </c>
      <c r="E122" s="28" t="s">
        <v>577</v>
      </c>
      <c r="F122" s="87">
        <v>71816</v>
      </c>
      <c r="G122" s="29">
        <v>111.66</v>
      </c>
      <c r="H122" s="29" t="s">
        <v>859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44615</v>
      </c>
      <c r="B123" s="29" t="s">
        <v>1037</v>
      </c>
      <c r="C123" s="28" t="s">
        <v>1038</v>
      </c>
      <c r="D123" s="28" t="s">
        <v>1213</v>
      </c>
      <c r="E123" s="28" t="s">
        <v>577</v>
      </c>
      <c r="F123" s="87">
        <v>81029</v>
      </c>
      <c r="G123" s="29">
        <v>108.79</v>
      </c>
      <c r="H123" s="29" t="s">
        <v>859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44615</v>
      </c>
      <c r="B124" s="29" t="s">
        <v>1216</v>
      </c>
      <c r="C124" s="28" t="s">
        <v>1217</v>
      </c>
      <c r="D124" s="28" t="s">
        <v>1220</v>
      </c>
      <c r="E124" s="28" t="s">
        <v>577</v>
      </c>
      <c r="F124" s="87">
        <v>96304</v>
      </c>
      <c r="G124" s="29">
        <v>54.47</v>
      </c>
      <c r="H124" s="29" t="s">
        <v>859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44615</v>
      </c>
      <c r="B125" s="29" t="s">
        <v>1216</v>
      </c>
      <c r="C125" s="28" t="s">
        <v>1217</v>
      </c>
      <c r="D125" s="28" t="s">
        <v>1048</v>
      </c>
      <c r="E125" s="28" t="s">
        <v>577</v>
      </c>
      <c r="F125" s="87">
        <v>53290</v>
      </c>
      <c r="G125" s="29">
        <v>53.79</v>
      </c>
      <c r="H125" s="29" t="s">
        <v>859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44615</v>
      </c>
      <c r="B126" s="29" t="s">
        <v>1216</v>
      </c>
      <c r="C126" s="28" t="s">
        <v>1217</v>
      </c>
      <c r="D126" s="28" t="s">
        <v>1219</v>
      </c>
      <c r="E126" s="28" t="s">
        <v>577</v>
      </c>
      <c r="F126" s="87">
        <v>127380</v>
      </c>
      <c r="G126" s="29">
        <v>55.51</v>
      </c>
      <c r="H126" s="29" t="s">
        <v>859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44615</v>
      </c>
      <c r="B127" s="29" t="s">
        <v>1096</v>
      </c>
      <c r="C127" s="28" t="s">
        <v>1097</v>
      </c>
      <c r="D127" s="28" t="s">
        <v>1231</v>
      </c>
      <c r="E127" s="28" t="s">
        <v>577</v>
      </c>
      <c r="F127" s="87">
        <v>583199</v>
      </c>
      <c r="G127" s="29">
        <v>22.98</v>
      </c>
      <c r="H127" s="29" t="s">
        <v>859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44615</v>
      </c>
      <c r="B128" s="29" t="s">
        <v>1189</v>
      </c>
      <c r="C128" s="28" t="s">
        <v>1232</v>
      </c>
      <c r="D128" s="28" t="s">
        <v>1190</v>
      </c>
      <c r="E128" s="28" t="s">
        <v>577</v>
      </c>
      <c r="F128" s="87">
        <v>25359573</v>
      </c>
      <c r="G128" s="29">
        <v>1.37</v>
      </c>
      <c r="H128" s="29" t="s">
        <v>859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44615</v>
      </c>
      <c r="B129" s="29" t="s">
        <v>1221</v>
      </c>
      <c r="C129" s="28" t="s">
        <v>1222</v>
      </c>
      <c r="D129" s="28" t="s">
        <v>1223</v>
      </c>
      <c r="E129" s="28" t="s">
        <v>577</v>
      </c>
      <c r="F129" s="87">
        <v>1175114</v>
      </c>
      <c r="G129" s="29">
        <v>21.48</v>
      </c>
      <c r="H129" s="29" t="s">
        <v>859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2"/>
  <sheetViews>
    <sheetView zoomScale="85" zoomScaleNormal="85" workbookViewId="0">
      <selection activeCell="J26" sqref="J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1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44616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863</v>
      </c>
      <c r="G10" s="311">
        <v>1090</v>
      </c>
      <c r="H10" s="310"/>
      <c r="I10" s="312" t="s">
        <v>864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Intra'!B55:C547,2,0)</f>
        <v>1153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457">
        <v>2</v>
      </c>
      <c r="B11" s="334">
        <v>44582</v>
      </c>
      <c r="C11" s="458"/>
      <c r="D11" s="459" t="s">
        <v>202</v>
      </c>
      <c r="E11" s="460" t="s">
        <v>593</v>
      </c>
      <c r="F11" s="333">
        <v>3775</v>
      </c>
      <c r="G11" s="333">
        <v>3590</v>
      </c>
      <c r="H11" s="460">
        <v>3590</v>
      </c>
      <c r="I11" s="461" t="s">
        <v>865</v>
      </c>
      <c r="J11" s="411" t="s">
        <v>1098</v>
      </c>
      <c r="K11" s="411">
        <f t="shared" ref="K11" si="0">H11-F11</f>
        <v>-185</v>
      </c>
      <c r="L11" s="412">
        <f t="shared" ref="L11" si="1">(F11*-0.7)/100</f>
        <v>-26.425000000000001</v>
      </c>
      <c r="M11" s="413">
        <f t="shared" ref="M11" si="2">(K11+L11)/F11</f>
        <v>-5.6006622516556297E-2</v>
      </c>
      <c r="N11" s="411" t="s">
        <v>604</v>
      </c>
      <c r="O11" s="414">
        <v>44615</v>
      </c>
      <c r="P11" s="412"/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59">
        <v>3</v>
      </c>
      <c r="B12" s="250">
        <v>44586</v>
      </c>
      <c r="C12" s="360"/>
      <c r="D12" s="361" t="s">
        <v>534</v>
      </c>
      <c r="E12" s="362" t="s">
        <v>593</v>
      </c>
      <c r="F12" s="363">
        <v>1255</v>
      </c>
      <c r="G12" s="363">
        <v>1190</v>
      </c>
      <c r="H12" s="362">
        <v>1327.5</v>
      </c>
      <c r="I12" s="364" t="s">
        <v>866</v>
      </c>
      <c r="J12" s="99" t="s">
        <v>903</v>
      </c>
      <c r="K12" s="99">
        <f t="shared" ref="K12" si="3">H12-F12</f>
        <v>72.5</v>
      </c>
      <c r="L12" s="100">
        <f t="shared" ref="L12" si="4">(F12*-0.7)/100</f>
        <v>-8.7850000000000001</v>
      </c>
      <c r="M12" s="101">
        <f t="shared" ref="M12" si="5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59">
        <v>4</v>
      </c>
      <c r="B13" s="250">
        <v>44586</v>
      </c>
      <c r="C13" s="360"/>
      <c r="D13" s="361" t="s">
        <v>115</v>
      </c>
      <c r="E13" s="362" t="s">
        <v>593</v>
      </c>
      <c r="F13" s="363">
        <v>2500</v>
      </c>
      <c r="G13" s="363">
        <v>2340</v>
      </c>
      <c r="H13" s="362">
        <v>2595</v>
      </c>
      <c r="I13" s="364" t="s">
        <v>867</v>
      </c>
      <c r="J13" s="99" t="s">
        <v>883</v>
      </c>
      <c r="K13" s="99">
        <f t="shared" ref="K13" si="6">H13-F13</f>
        <v>95</v>
      </c>
      <c r="L13" s="100">
        <f t="shared" ref="L13" si="7">(F13*-0.7)/100</f>
        <v>-17.5</v>
      </c>
      <c r="M13" s="101">
        <f t="shared" ref="M13" si="8">(K13+L13)/F13</f>
        <v>3.1E-2</v>
      </c>
      <c r="N13" s="99" t="s">
        <v>591</v>
      </c>
      <c r="O13" s="102">
        <v>44593</v>
      </c>
      <c r="P13" s="365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59">
        <v>5</v>
      </c>
      <c r="B14" s="250">
        <v>44586</v>
      </c>
      <c r="C14" s="360"/>
      <c r="D14" s="361" t="s">
        <v>333</v>
      </c>
      <c r="E14" s="362" t="s">
        <v>593</v>
      </c>
      <c r="F14" s="363">
        <v>855</v>
      </c>
      <c r="G14" s="363">
        <v>815</v>
      </c>
      <c r="H14" s="362">
        <v>905</v>
      </c>
      <c r="I14" s="364" t="s">
        <v>868</v>
      </c>
      <c r="J14" s="99" t="s">
        <v>920</v>
      </c>
      <c r="K14" s="99">
        <f t="shared" ref="K14" si="9">H14-F14</f>
        <v>50</v>
      </c>
      <c r="L14" s="100">
        <f t="shared" ref="L14" si="10">(F14*-0.7)/100</f>
        <v>-5.9850000000000003</v>
      </c>
      <c r="M14" s="101">
        <f t="shared" ref="M14" si="11">(K14+L14)/F14</f>
        <v>5.1479532163742688E-2</v>
      </c>
      <c r="N14" s="99" t="s">
        <v>591</v>
      </c>
      <c r="O14" s="102">
        <v>44596</v>
      </c>
      <c r="P14" s="365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939</v>
      </c>
      <c r="G15" s="311">
        <v>995</v>
      </c>
      <c r="H15" s="310"/>
      <c r="I15" s="312" t="s">
        <v>871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Intra'!B62:C554,2,0)</f>
        <v>1054.3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59">
        <v>7</v>
      </c>
      <c r="B16" s="250">
        <v>44588</v>
      </c>
      <c r="C16" s="360"/>
      <c r="D16" s="361" t="s">
        <v>193</v>
      </c>
      <c r="E16" s="362" t="s">
        <v>593</v>
      </c>
      <c r="F16" s="363">
        <v>2360</v>
      </c>
      <c r="G16" s="363">
        <v>2200</v>
      </c>
      <c r="H16" s="362">
        <v>2505</v>
      </c>
      <c r="I16" s="364" t="s">
        <v>873</v>
      </c>
      <c r="J16" s="99" t="s">
        <v>739</v>
      </c>
      <c r="K16" s="99">
        <f t="shared" ref="K16:K18" si="12">H16-F16</f>
        <v>145</v>
      </c>
      <c r="L16" s="100">
        <f t="shared" ref="L16:L18" si="13">(F16*-0.7)/100</f>
        <v>-16.52</v>
      </c>
      <c r="M16" s="101">
        <f t="shared" ref="M16:M18" si="14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3">
        <v>8</v>
      </c>
      <c r="B17" s="250">
        <v>44589</v>
      </c>
      <c r="C17" s="394"/>
      <c r="D17" s="395" t="s">
        <v>132</v>
      </c>
      <c r="E17" s="396" t="s">
        <v>593</v>
      </c>
      <c r="F17" s="291">
        <v>1860</v>
      </c>
      <c r="G17" s="291">
        <v>1695</v>
      </c>
      <c r="H17" s="396">
        <v>1900</v>
      </c>
      <c r="I17" s="397" t="s">
        <v>874</v>
      </c>
      <c r="J17" s="403" t="s">
        <v>636</v>
      </c>
      <c r="K17" s="403">
        <f t="shared" si="12"/>
        <v>40</v>
      </c>
      <c r="L17" s="404">
        <f t="shared" si="13"/>
        <v>-13.02</v>
      </c>
      <c r="M17" s="405">
        <f t="shared" si="14"/>
        <v>1.4505376344086022E-2</v>
      </c>
      <c r="N17" s="403" t="s">
        <v>591</v>
      </c>
      <c r="O17" s="406">
        <v>44593</v>
      </c>
      <c r="P17" s="407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57">
        <v>9</v>
      </c>
      <c r="B18" s="334">
        <v>44595</v>
      </c>
      <c r="C18" s="458"/>
      <c r="D18" s="459" t="s">
        <v>54</v>
      </c>
      <c r="E18" s="460" t="s">
        <v>593</v>
      </c>
      <c r="F18" s="333">
        <v>223.5</v>
      </c>
      <c r="G18" s="333">
        <v>210</v>
      </c>
      <c r="H18" s="460">
        <v>210</v>
      </c>
      <c r="I18" s="461" t="s">
        <v>907</v>
      </c>
      <c r="J18" s="411" t="s">
        <v>1046</v>
      </c>
      <c r="K18" s="411">
        <f t="shared" si="12"/>
        <v>-13.5</v>
      </c>
      <c r="L18" s="412">
        <f t="shared" si="13"/>
        <v>-1.5644999999999998</v>
      </c>
      <c r="M18" s="413">
        <f t="shared" si="14"/>
        <v>-6.7402684563758378E-2</v>
      </c>
      <c r="N18" s="411" t="s">
        <v>604</v>
      </c>
      <c r="O18" s="414">
        <v>44610</v>
      </c>
      <c r="P18" s="412"/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57">
        <v>10</v>
      </c>
      <c r="B19" s="334">
        <v>44599</v>
      </c>
      <c r="C19" s="458"/>
      <c r="D19" s="459" t="s">
        <v>516</v>
      </c>
      <c r="E19" s="460" t="s">
        <v>593</v>
      </c>
      <c r="F19" s="333">
        <v>412.5</v>
      </c>
      <c r="G19" s="333">
        <v>387</v>
      </c>
      <c r="H19" s="460">
        <v>387</v>
      </c>
      <c r="I19" s="461" t="s">
        <v>925</v>
      </c>
      <c r="J19" s="411" t="s">
        <v>1028</v>
      </c>
      <c r="K19" s="411">
        <f t="shared" ref="K19" si="15">H19-F19</f>
        <v>-25.5</v>
      </c>
      <c r="L19" s="412">
        <f t="shared" ref="L19" si="16">(F19*-0.7)/100</f>
        <v>-2.8875000000000002</v>
      </c>
      <c r="M19" s="413">
        <f t="shared" ref="M19" si="17">(K19+L19)/F19</f>
        <v>-6.881818181818182E-2</v>
      </c>
      <c r="N19" s="411" t="s">
        <v>604</v>
      </c>
      <c r="O19" s="414">
        <v>44609</v>
      </c>
      <c r="P19" s="412"/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93">
        <v>11</v>
      </c>
      <c r="B20" s="250">
        <v>44601</v>
      </c>
      <c r="C20" s="394"/>
      <c r="D20" s="395" t="s">
        <v>490</v>
      </c>
      <c r="E20" s="396" t="s">
        <v>593</v>
      </c>
      <c r="F20" s="291">
        <v>162.5</v>
      </c>
      <c r="G20" s="291">
        <v>149</v>
      </c>
      <c r="H20" s="396">
        <v>177</v>
      </c>
      <c r="I20" s="397" t="s">
        <v>945</v>
      </c>
      <c r="J20" s="99" t="s">
        <v>950</v>
      </c>
      <c r="K20" s="99">
        <f t="shared" ref="K20:K21" si="18">H20-F20</f>
        <v>14.5</v>
      </c>
      <c r="L20" s="100">
        <f t="shared" ref="L20:L21" si="19">(F20*-0.7)/100</f>
        <v>-1.1375</v>
      </c>
      <c r="M20" s="101">
        <f t="shared" ref="M20:M21" si="20">(K20+L20)/F20</f>
        <v>8.2230769230769232E-2</v>
      </c>
      <c r="N20" s="99" t="s">
        <v>591</v>
      </c>
      <c r="O20" s="102">
        <v>44602</v>
      </c>
      <c r="P20" s="100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457">
        <v>12</v>
      </c>
      <c r="B21" s="334">
        <v>44603</v>
      </c>
      <c r="C21" s="458"/>
      <c r="D21" s="459" t="s">
        <v>490</v>
      </c>
      <c r="E21" s="460" t="s">
        <v>593</v>
      </c>
      <c r="F21" s="333">
        <v>169.5</v>
      </c>
      <c r="G21" s="333">
        <v>156</v>
      </c>
      <c r="H21" s="460">
        <v>156</v>
      </c>
      <c r="I21" s="461" t="s">
        <v>963</v>
      </c>
      <c r="J21" s="411" t="s">
        <v>1046</v>
      </c>
      <c r="K21" s="411">
        <f t="shared" si="18"/>
        <v>-13.5</v>
      </c>
      <c r="L21" s="412">
        <f t="shared" si="19"/>
        <v>-1.1864999999999999</v>
      </c>
      <c r="M21" s="413">
        <f t="shared" si="20"/>
        <v>-8.6646017699115049E-2</v>
      </c>
      <c r="N21" s="411" t="s">
        <v>604</v>
      </c>
      <c r="O21" s="414">
        <v>44615</v>
      </c>
      <c r="P21" s="412"/>
      <c r="Q21" s="251"/>
      <c r="R21" s="251" t="s">
        <v>592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398">
        <v>13</v>
      </c>
      <c r="B22" s="253">
        <v>44603</v>
      </c>
      <c r="C22" s="399"/>
      <c r="D22" s="400" t="s">
        <v>333</v>
      </c>
      <c r="E22" s="401" t="s">
        <v>593</v>
      </c>
      <c r="F22" s="256" t="s">
        <v>964</v>
      </c>
      <c r="G22" s="256">
        <v>798</v>
      </c>
      <c r="H22" s="401"/>
      <c r="I22" s="402" t="s">
        <v>965</v>
      </c>
      <c r="J22" s="323" t="s">
        <v>594</v>
      </c>
      <c r="K22" s="323"/>
      <c r="L22" s="324"/>
      <c r="M22" s="325"/>
      <c r="N22" s="323"/>
      <c r="O22" s="375"/>
      <c r="P22" s="430">
        <f>VLOOKUP(D22,'MidCap Intra'!B5:C561,2,0)</f>
        <v>854.1</v>
      </c>
      <c r="Q22" s="251"/>
      <c r="R22" s="251" t="s">
        <v>592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393">
        <v>14</v>
      </c>
      <c r="B23" s="250">
        <v>44607</v>
      </c>
      <c r="C23" s="394"/>
      <c r="D23" s="395" t="s">
        <v>251</v>
      </c>
      <c r="E23" s="396" t="s">
        <v>593</v>
      </c>
      <c r="F23" s="291">
        <v>377</v>
      </c>
      <c r="G23" s="291">
        <v>354</v>
      </c>
      <c r="H23" s="396">
        <v>399.5</v>
      </c>
      <c r="I23" s="397" t="s">
        <v>1002</v>
      </c>
      <c r="J23" s="403" t="s">
        <v>1005</v>
      </c>
      <c r="K23" s="403">
        <f t="shared" ref="K23" si="21">H23-F23</f>
        <v>22.5</v>
      </c>
      <c r="L23" s="404">
        <f t="shared" ref="L23" si="22">(F23*-0.7)/100</f>
        <v>-2.6389999999999998</v>
      </c>
      <c r="M23" s="405">
        <f t="shared" ref="M23" si="23">(K23+L23)/F23</f>
        <v>5.2681697612732094E-2</v>
      </c>
      <c r="N23" s="403" t="s">
        <v>591</v>
      </c>
      <c r="O23" s="406">
        <v>44608</v>
      </c>
      <c r="P23" s="404"/>
      <c r="Q23" s="251"/>
      <c r="R23" s="251" t="s">
        <v>592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s="252" customFormat="1" ht="13.9" customHeight="1">
      <c r="A24" s="398">
        <v>15</v>
      </c>
      <c r="B24" s="253">
        <v>44613</v>
      </c>
      <c r="C24" s="399"/>
      <c r="D24" s="400" t="s">
        <v>123</v>
      </c>
      <c r="E24" s="401" t="s">
        <v>593</v>
      </c>
      <c r="F24" s="256" t="s">
        <v>1063</v>
      </c>
      <c r="G24" s="256">
        <v>2175</v>
      </c>
      <c r="H24" s="401"/>
      <c r="I24" s="402" t="s">
        <v>1064</v>
      </c>
      <c r="J24" s="323" t="s">
        <v>594</v>
      </c>
      <c r="K24" s="323"/>
      <c r="L24" s="324"/>
      <c r="M24" s="325"/>
      <c r="N24" s="323"/>
      <c r="O24" s="375"/>
      <c r="P24" s="256">
        <f>VLOOKUP(D24,'MidCap Intra'!B7:C563,2,0)</f>
        <v>2260.4</v>
      </c>
      <c r="Q24" s="251"/>
      <c r="R24" s="251" t="s">
        <v>592</v>
      </c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</row>
    <row r="25" spans="1:38" s="252" customFormat="1" ht="13.9" customHeight="1">
      <c r="A25" s="398">
        <v>16</v>
      </c>
      <c r="B25" s="253">
        <v>44614</v>
      </c>
      <c r="C25" s="399"/>
      <c r="D25" s="400" t="s">
        <v>54</v>
      </c>
      <c r="E25" s="401" t="s">
        <v>593</v>
      </c>
      <c r="F25" s="256" t="s">
        <v>1075</v>
      </c>
      <c r="G25" s="256">
        <v>184</v>
      </c>
      <c r="H25" s="401"/>
      <c r="I25" s="402" t="s">
        <v>1076</v>
      </c>
      <c r="J25" s="323" t="s">
        <v>594</v>
      </c>
      <c r="K25" s="323"/>
      <c r="L25" s="324"/>
      <c r="M25" s="325"/>
      <c r="N25" s="323"/>
      <c r="O25" s="375"/>
      <c r="P25" s="256">
        <f>VLOOKUP(D25,'MidCap Intra'!B8:C564,2,0)</f>
        <v>201.15</v>
      </c>
      <c r="Q25" s="251"/>
      <c r="R25" s="251" t="s">
        <v>592</v>
      </c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</row>
    <row r="26" spans="1:38" s="252" customFormat="1" ht="13.9" customHeight="1">
      <c r="A26" s="398"/>
      <c r="B26" s="253"/>
      <c r="C26" s="399"/>
      <c r="D26" s="400"/>
      <c r="E26" s="401"/>
      <c r="F26" s="256"/>
      <c r="G26" s="256"/>
      <c r="H26" s="401"/>
      <c r="I26" s="402"/>
      <c r="J26" s="323"/>
      <c r="K26" s="323"/>
      <c r="L26" s="324"/>
      <c r="M26" s="325"/>
      <c r="N26" s="323"/>
      <c r="O26" s="375"/>
      <c r="P26" s="256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</row>
    <row r="27" spans="1:38" ht="13.9" customHeight="1">
      <c r="A27" s="385"/>
      <c r="B27" s="386"/>
      <c r="C27" s="387"/>
      <c r="D27" s="388"/>
      <c r="E27" s="389"/>
      <c r="F27" s="390"/>
      <c r="G27" s="390"/>
      <c r="H27" s="389"/>
      <c r="I27" s="391"/>
      <c r="J27" s="392"/>
      <c r="K27" s="385"/>
      <c r="L27" s="386"/>
      <c r="M27" s="387"/>
      <c r="N27" s="388"/>
      <c r="O27" s="389"/>
      <c r="P27" s="25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11"/>
      <c r="B28" s="112"/>
      <c r="C28" s="113"/>
      <c r="D28" s="114"/>
      <c r="E28" s="115"/>
      <c r="F28" s="115"/>
      <c r="H28" s="115"/>
      <c r="I28" s="116"/>
      <c r="J28" s="117"/>
      <c r="K28" s="117"/>
      <c r="L28" s="118"/>
      <c r="M28" s="119"/>
      <c r="N28" s="120"/>
      <c r="O28" s="121"/>
      <c r="P28" s="122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111"/>
      <c r="B29" s="112"/>
      <c r="C29" s="113"/>
      <c r="D29" s="114"/>
      <c r="E29" s="115"/>
      <c r="F29" s="115"/>
      <c r="G29" s="111"/>
      <c r="H29" s="115"/>
      <c r="I29" s="116"/>
      <c r="J29" s="117"/>
      <c r="K29" s="117"/>
      <c r="L29" s="118"/>
      <c r="M29" s="119"/>
      <c r="N29" s="120"/>
      <c r="O29" s="121"/>
      <c r="P29" s="122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3" t="s">
        <v>596</v>
      </c>
      <c r="B30" s="124"/>
      <c r="C30" s="125"/>
      <c r="D30" s="126"/>
      <c r="E30" s="127"/>
      <c r="F30" s="127"/>
      <c r="G30" s="127"/>
      <c r="H30" s="127"/>
      <c r="I30" s="127"/>
      <c r="J30" s="128"/>
      <c r="K30" s="127"/>
      <c r="L30" s="129"/>
      <c r="M30" s="56"/>
      <c r="N30" s="128"/>
      <c r="O30" s="125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30" t="s">
        <v>597</v>
      </c>
      <c r="B31" s="123"/>
      <c r="C31" s="123"/>
      <c r="D31" s="123"/>
      <c r="E31" s="41"/>
      <c r="F31" s="131" t="s">
        <v>598</v>
      </c>
      <c r="G31" s="6"/>
      <c r="H31" s="6"/>
      <c r="I31" s="6"/>
      <c r="J31" s="132"/>
      <c r="K31" s="133"/>
      <c r="L31" s="133"/>
      <c r="M31" s="134"/>
      <c r="N31" s="1"/>
      <c r="O31" s="135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23" t="s">
        <v>599</v>
      </c>
      <c r="B32" s="123"/>
      <c r="C32" s="123"/>
      <c r="D32" s="123" t="s">
        <v>858</v>
      </c>
      <c r="E32" s="6"/>
      <c r="F32" s="131" t="s">
        <v>600</v>
      </c>
      <c r="G32" s="6"/>
      <c r="H32" s="6"/>
      <c r="I32" s="6"/>
      <c r="J32" s="132"/>
      <c r="K32" s="133"/>
      <c r="L32" s="133"/>
      <c r="M32" s="134"/>
      <c r="N32" s="1"/>
      <c r="O32" s="135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23"/>
      <c r="B33" s="123"/>
      <c r="C33" s="123"/>
      <c r="D33" s="123"/>
      <c r="E33" s="6"/>
      <c r="F33" s="6"/>
      <c r="G33" s="6"/>
      <c r="H33" s="6"/>
      <c r="I33" s="6"/>
      <c r="J33" s="136"/>
      <c r="K33" s="133"/>
      <c r="L33" s="133"/>
      <c r="M33" s="6"/>
      <c r="N33" s="137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38" t="s">
        <v>601</v>
      </c>
      <c r="C34" s="138"/>
      <c r="D34" s="138"/>
      <c r="E34" s="138"/>
      <c r="F34" s="139"/>
      <c r="G34" s="6"/>
      <c r="H34" s="6"/>
      <c r="I34" s="140"/>
      <c r="J34" s="141"/>
      <c r="K34" s="142"/>
      <c r="L34" s="141"/>
      <c r="M34" s="6"/>
      <c r="N34" s="1"/>
      <c r="O34" s="1"/>
      <c r="P34" s="1"/>
      <c r="R34" s="56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5" t="s">
        <v>16</v>
      </c>
      <c r="B35" s="96" t="s">
        <v>568</v>
      </c>
      <c r="C35" s="98"/>
      <c r="D35" s="97" t="s">
        <v>579</v>
      </c>
      <c r="E35" s="96" t="s">
        <v>580</v>
      </c>
      <c r="F35" s="96" t="s">
        <v>581</v>
      </c>
      <c r="G35" s="96" t="s">
        <v>602</v>
      </c>
      <c r="H35" s="96" t="s">
        <v>583</v>
      </c>
      <c r="I35" s="96" t="s">
        <v>584</v>
      </c>
      <c r="J35" s="96" t="s">
        <v>585</v>
      </c>
      <c r="K35" s="96" t="s">
        <v>603</v>
      </c>
      <c r="L35" s="144" t="s">
        <v>587</v>
      </c>
      <c r="M35" s="98" t="s">
        <v>588</v>
      </c>
      <c r="N35" s="95" t="s">
        <v>589</v>
      </c>
      <c r="O35" s="330" t="s">
        <v>590</v>
      </c>
      <c r="P35" s="288"/>
      <c r="Q35" s="1"/>
      <c r="R35" s="327"/>
      <c r="S35" s="327"/>
      <c r="T35" s="327"/>
      <c r="U35" s="303"/>
      <c r="V35" s="303"/>
      <c r="W35" s="303"/>
      <c r="X35" s="303"/>
      <c r="Y35" s="303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s="263" customFormat="1" ht="15" customHeight="1">
      <c r="A36" s="409">
        <v>1</v>
      </c>
      <c r="B36" s="334">
        <v>44586</v>
      </c>
      <c r="C36" s="335"/>
      <c r="D36" s="410" t="s">
        <v>309</v>
      </c>
      <c r="E36" s="333" t="s">
        <v>593</v>
      </c>
      <c r="F36" s="333">
        <v>615</v>
      </c>
      <c r="G36" s="333">
        <v>595</v>
      </c>
      <c r="H36" s="333">
        <v>595</v>
      </c>
      <c r="I36" s="333" t="s">
        <v>860</v>
      </c>
      <c r="J36" s="411" t="s">
        <v>915</v>
      </c>
      <c r="K36" s="411">
        <f t="shared" ref="K36" si="24">H36-F36</f>
        <v>-20</v>
      </c>
      <c r="L36" s="412">
        <f>(F36*-0.7)/100</f>
        <v>-4.3049999999999997</v>
      </c>
      <c r="M36" s="413">
        <f t="shared" ref="M36" si="25">(K36+L36)/F36</f>
        <v>-3.9520325203252035E-2</v>
      </c>
      <c r="N36" s="411" t="s">
        <v>604</v>
      </c>
      <c r="O36" s="414">
        <v>44596</v>
      </c>
      <c r="P36" s="328"/>
      <c r="Q36" s="328"/>
      <c r="R36" s="329" t="s">
        <v>595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26"/>
      <c r="AJ36" s="302"/>
      <c r="AK36" s="302"/>
      <c r="AL36" s="302"/>
    </row>
    <row r="37" spans="1:38" s="263" customFormat="1" ht="15" customHeight="1">
      <c r="A37" s="331">
        <v>2</v>
      </c>
      <c r="B37" s="250">
        <v>44589</v>
      </c>
      <c r="C37" s="292"/>
      <c r="D37" s="332" t="s">
        <v>180</v>
      </c>
      <c r="E37" s="291" t="s">
        <v>593</v>
      </c>
      <c r="F37" s="291">
        <v>41.15</v>
      </c>
      <c r="G37" s="291">
        <v>39.9</v>
      </c>
      <c r="H37" s="291">
        <v>42.7</v>
      </c>
      <c r="I37" s="291" t="s">
        <v>875</v>
      </c>
      <c r="J37" s="99" t="s">
        <v>901</v>
      </c>
      <c r="K37" s="99">
        <f t="shared" ref="K37" si="26">H37-F37</f>
        <v>1.5500000000000043</v>
      </c>
      <c r="L37" s="100">
        <f>(F37*-0.7)/100</f>
        <v>-0.28804999999999997</v>
      </c>
      <c r="M37" s="101">
        <f t="shared" ref="M37" si="27">(K37+L37)/F37</f>
        <v>3.0667071688942997E-2</v>
      </c>
      <c r="N37" s="99" t="s">
        <v>591</v>
      </c>
      <c r="O37" s="102">
        <v>44594</v>
      </c>
      <c r="P37" s="328"/>
      <c r="Q37" s="328"/>
      <c r="R37" s="329" t="s">
        <v>592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26"/>
      <c r="AJ37" s="302"/>
      <c r="AK37" s="302"/>
      <c r="AL37" s="302"/>
    </row>
    <row r="38" spans="1:38" s="263" customFormat="1" ht="15" customHeight="1">
      <c r="A38" s="331">
        <v>3</v>
      </c>
      <c r="B38" s="250">
        <v>44593</v>
      </c>
      <c r="C38" s="292"/>
      <c r="D38" s="332" t="s">
        <v>146</v>
      </c>
      <c r="E38" s="291" t="s">
        <v>593</v>
      </c>
      <c r="F38" s="291">
        <v>1955</v>
      </c>
      <c r="G38" s="291">
        <v>1880</v>
      </c>
      <c r="H38" s="291">
        <v>1997.5</v>
      </c>
      <c r="I38" s="291" t="s">
        <v>889</v>
      </c>
      <c r="J38" s="99" t="s">
        <v>902</v>
      </c>
      <c r="K38" s="99">
        <f t="shared" ref="K38:K39" si="28">H38-F38</f>
        <v>42.5</v>
      </c>
      <c r="L38" s="100">
        <f>(F38*-0.07)/100</f>
        <v>-1.3685000000000003</v>
      </c>
      <c r="M38" s="101">
        <f t="shared" ref="M38:M39" si="29">(K38+L38)/F38</f>
        <v>2.1039130434782609E-2</v>
      </c>
      <c r="N38" s="99" t="s">
        <v>591</v>
      </c>
      <c r="O38" s="408">
        <v>44593</v>
      </c>
      <c r="P38" s="328"/>
      <c r="Q38" s="328"/>
      <c r="R38" s="329" t="s">
        <v>592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26"/>
      <c r="AJ38" s="302"/>
      <c r="AK38" s="302"/>
      <c r="AL38" s="302"/>
    </row>
    <row r="39" spans="1:38" s="263" customFormat="1" ht="15" customHeight="1">
      <c r="A39" s="409">
        <v>4</v>
      </c>
      <c r="B39" s="334">
        <v>44593</v>
      </c>
      <c r="C39" s="335"/>
      <c r="D39" s="410" t="s">
        <v>137</v>
      </c>
      <c r="E39" s="333" t="s">
        <v>593</v>
      </c>
      <c r="F39" s="333">
        <v>863.5</v>
      </c>
      <c r="G39" s="333">
        <v>839</v>
      </c>
      <c r="H39" s="333">
        <v>839</v>
      </c>
      <c r="I39" s="333" t="s">
        <v>890</v>
      </c>
      <c r="J39" s="411" t="s">
        <v>937</v>
      </c>
      <c r="K39" s="411">
        <f t="shared" si="28"/>
        <v>-24.5</v>
      </c>
      <c r="L39" s="412">
        <f>(F39*-0.7)/100</f>
        <v>-6.0444999999999993</v>
      </c>
      <c r="M39" s="413">
        <f t="shared" si="29"/>
        <v>-3.5372900984365949E-2</v>
      </c>
      <c r="N39" s="411" t="s">
        <v>604</v>
      </c>
      <c r="O39" s="414">
        <v>44599</v>
      </c>
      <c r="P39" s="328"/>
      <c r="Q39" s="328"/>
      <c r="R39" s="329" t="s">
        <v>592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26"/>
      <c r="AJ39" s="302"/>
      <c r="AK39" s="302"/>
      <c r="AL39" s="302"/>
    </row>
    <row r="40" spans="1:38" s="263" customFormat="1" ht="15" customHeight="1">
      <c r="A40" s="331">
        <v>5</v>
      </c>
      <c r="B40" s="250">
        <v>44593</v>
      </c>
      <c r="C40" s="292"/>
      <c r="D40" s="332" t="s">
        <v>51</v>
      </c>
      <c r="E40" s="291" t="s">
        <v>593</v>
      </c>
      <c r="F40" s="291">
        <v>374</v>
      </c>
      <c r="G40" s="291">
        <v>364</v>
      </c>
      <c r="H40" s="291">
        <v>385</v>
      </c>
      <c r="I40" s="291" t="s">
        <v>891</v>
      </c>
      <c r="J40" s="99" t="s">
        <v>900</v>
      </c>
      <c r="K40" s="99">
        <f t="shared" ref="K40" si="30">H40-F40</f>
        <v>11</v>
      </c>
      <c r="L40" s="100">
        <f>(F40*-0.7)/100</f>
        <v>-2.6180000000000003</v>
      </c>
      <c r="M40" s="101">
        <f t="shared" ref="M40" si="31">(K40+L40)/F40</f>
        <v>2.2411764705882353E-2</v>
      </c>
      <c r="N40" s="99" t="s">
        <v>591</v>
      </c>
      <c r="O40" s="102">
        <v>44594</v>
      </c>
      <c r="P40" s="328"/>
      <c r="Q40" s="328"/>
      <c r="R40" s="329" t="s">
        <v>592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26"/>
      <c r="AJ40" s="302"/>
      <c r="AK40" s="302"/>
      <c r="AL40" s="302"/>
    </row>
    <row r="41" spans="1:38" s="263" customFormat="1" ht="15" customHeight="1">
      <c r="A41" s="331">
        <v>6</v>
      </c>
      <c r="B41" s="250">
        <v>44593</v>
      </c>
      <c r="C41" s="292"/>
      <c r="D41" s="332" t="s">
        <v>391</v>
      </c>
      <c r="E41" s="291" t="s">
        <v>593</v>
      </c>
      <c r="F41" s="291">
        <v>126.5</v>
      </c>
      <c r="G41" s="291">
        <v>122</v>
      </c>
      <c r="H41" s="291">
        <v>130.25</v>
      </c>
      <c r="I41" s="291" t="s">
        <v>892</v>
      </c>
      <c r="J41" s="99" t="s">
        <v>899</v>
      </c>
      <c r="K41" s="99">
        <f t="shared" ref="K41:K42" si="32">H41-F41</f>
        <v>3.75</v>
      </c>
      <c r="L41" s="100">
        <f>(F41*-0.7)/100</f>
        <v>-0.88549999999999995</v>
      </c>
      <c r="M41" s="101">
        <f t="shared" ref="M41:M42" si="33">(K41+L41)/F41</f>
        <v>2.2644268774703557E-2</v>
      </c>
      <c r="N41" s="99" t="s">
        <v>591</v>
      </c>
      <c r="O41" s="102">
        <v>44594</v>
      </c>
      <c r="P41" s="328"/>
      <c r="Q41" s="328"/>
      <c r="R41" s="329" t="s">
        <v>595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26"/>
      <c r="AJ41" s="302"/>
      <c r="AK41" s="302"/>
      <c r="AL41" s="302"/>
    </row>
    <row r="42" spans="1:38" s="263" customFormat="1" ht="15" customHeight="1">
      <c r="A42" s="409">
        <v>7</v>
      </c>
      <c r="B42" s="334">
        <v>44593</v>
      </c>
      <c r="C42" s="335"/>
      <c r="D42" s="410" t="s">
        <v>416</v>
      </c>
      <c r="E42" s="333" t="s">
        <v>593</v>
      </c>
      <c r="F42" s="333">
        <v>3357.5</v>
      </c>
      <c r="G42" s="333">
        <v>3250</v>
      </c>
      <c r="H42" s="333">
        <v>3250</v>
      </c>
      <c r="I42" s="333" t="s">
        <v>893</v>
      </c>
      <c r="J42" s="411" t="s">
        <v>956</v>
      </c>
      <c r="K42" s="411">
        <f t="shared" si="32"/>
        <v>-107.5</v>
      </c>
      <c r="L42" s="412">
        <f>(F42*-0.7)/100</f>
        <v>-23.502500000000001</v>
      </c>
      <c r="M42" s="413">
        <f t="shared" si="33"/>
        <v>-3.9017870439314963E-2</v>
      </c>
      <c r="N42" s="411" t="s">
        <v>604</v>
      </c>
      <c r="O42" s="414">
        <v>44603</v>
      </c>
      <c r="P42" s="328"/>
      <c r="Q42" s="328"/>
      <c r="R42" s="329" t="s">
        <v>595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26"/>
      <c r="AJ42" s="302"/>
      <c r="AK42" s="302"/>
      <c r="AL42" s="302"/>
    </row>
    <row r="43" spans="1:38" s="263" customFormat="1" ht="15" customHeight="1">
      <c r="A43" s="331">
        <v>8</v>
      </c>
      <c r="B43" s="250">
        <v>44595</v>
      </c>
      <c r="C43" s="292"/>
      <c r="D43" s="332" t="s">
        <v>54</v>
      </c>
      <c r="E43" s="291" t="s">
        <v>593</v>
      </c>
      <c r="F43" s="291">
        <v>219.5</v>
      </c>
      <c r="G43" s="291">
        <v>213.5</v>
      </c>
      <c r="H43" s="291">
        <v>226</v>
      </c>
      <c r="I43" s="291" t="s">
        <v>904</v>
      </c>
      <c r="J43" s="99" t="s">
        <v>905</v>
      </c>
      <c r="K43" s="99">
        <f t="shared" ref="K43:K44" si="34">H43-F43</f>
        <v>6.5</v>
      </c>
      <c r="L43" s="100">
        <f>(F43*-0.07)/100</f>
        <v>-0.15365000000000001</v>
      </c>
      <c r="M43" s="101">
        <f t="shared" ref="M43:M44" si="35">(K43+L43)/F43</f>
        <v>2.8912756264236904E-2</v>
      </c>
      <c r="N43" s="99" t="s">
        <v>591</v>
      </c>
      <c r="O43" s="408">
        <v>44595</v>
      </c>
      <c r="P43" s="328"/>
      <c r="Q43" s="328"/>
      <c r="R43" s="329" t="s">
        <v>595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26"/>
      <c r="AJ43" s="302"/>
      <c r="AK43" s="302"/>
      <c r="AL43" s="302"/>
    </row>
    <row r="44" spans="1:38" s="263" customFormat="1" ht="15" customHeight="1">
      <c r="A44" s="409">
        <v>9</v>
      </c>
      <c r="B44" s="334">
        <v>44595</v>
      </c>
      <c r="C44" s="335"/>
      <c r="D44" s="410" t="s">
        <v>146</v>
      </c>
      <c r="E44" s="333" t="s">
        <v>593</v>
      </c>
      <c r="F44" s="333">
        <v>1952.5</v>
      </c>
      <c r="G44" s="333">
        <v>1890</v>
      </c>
      <c r="H44" s="333">
        <v>1890</v>
      </c>
      <c r="I44" s="333" t="s">
        <v>906</v>
      </c>
      <c r="J44" s="411" t="s">
        <v>968</v>
      </c>
      <c r="K44" s="411">
        <f t="shared" si="34"/>
        <v>-62.5</v>
      </c>
      <c r="L44" s="412">
        <f>(F44*-0.7)/100</f>
        <v>-13.6675</v>
      </c>
      <c r="M44" s="413">
        <f t="shared" si="35"/>
        <v>-3.9010243277848911E-2</v>
      </c>
      <c r="N44" s="411" t="s">
        <v>604</v>
      </c>
      <c r="O44" s="414">
        <v>44603</v>
      </c>
      <c r="P44" s="328"/>
      <c r="Q44" s="328"/>
      <c r="R44" s="329" t="s">
        <v>592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26"/>
      <c r="AJ44" s="302"/>
      <c r="AK44" s="302"/>
      <c r="AL44" s="302"/>
    </row>
    <row r="45" spans="1:38" s="263" customFormat="1" ht="15" customHeight="1">
      <c r="A45" s="331">
        <v>10</v>
      </c>
      <c r="B45" s="250">
        <v>44599</v>
      </c>
      <c r="C45" s="292"/>
      <c r="D45" s="332" t="s">
        <v>451</v>
      </c>
      <c r="E45" s="291" t="s">
        <v>593</v>
      </c>
      <c r="F45" s="291">
        <v>348</v>
      </c>
      <c r="G45" s="291">
        <v>338</v>
      </c>
      <c r="H45" s="291">
        <v>358.5</v>
      </c>
      <c r="I45" s="291" t="s">
        <v>924</v>
      </c>
      <c r="J45" s="99" t="s">
        <v>938</v>
      </c>
      <c r="K45" s="99">
        <f t="shared" ref="K45:K46" si="36">H45-F45</f>
        <v>10.5</v>
      </c>
      <c r="L45" s="100">
        <f>(F45*-0.7)/100</f>
        <v>-2.4359999999999999</v>
      </c>
      <c r="M45" s="101">
        <f t="shared" ref="M45:M46" si="37">(K45+L45)/F45</f>
        <v>2.3172413793103447E-2</v>
      </c>
      <c r="N45" s="99" t="s">
        <v>591</v>
      </c>
      <c r="O45" s="102">
        <v>44600</v>
      </c>
      <c r="P45" s="328"/>
      <c r="Q45" s="328"/>
      <c r="R45" s="329" t="s">
        <v>592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26"/>
      <c r="AJ45" s="302"/>
      <c r="AK45" s="302"/>
      <c r="AL45" s="302"/>
    </row>
    <row r="46" spans="1:38" s="263" customFormat="1" ht="15" customHeight="1">
      <c r="A46" s="409">
        <v>11</v>
      </c>
      <c r="B46" s="334">
        <v>44601</v>
      </c>
      <c r="C46" s="335"/>
      <c r="D46" s="410" t="s">
        <v>845</v>
      </c>
      <c r="E46" s="333" t="s">
        <v>593</v>
      </c>
      <c r="F46" s="333">
        <v>2675</v>
      </c>
      <c r="G46" s="333">
        <v>2590</v>
      </c>
      <c r="H46" s="333">
        <v>2590</v>
      </c>
      <c r="I46" s="333" t="s">
        <v>948</v>
      </c>
      <c r="J46" s="411" t="s">
        <v>971</v>
      </c>
      <c r="K46" s="411">
        <f t="shared" si="36"/>
        <v>-85</v>
      </c>
      <c r="L46" s="412">
        <f>(F46*-0.7)/100</f>
        <v>-18.724999999999998</v>
      </c>
      <c r="M46" s="413">
        <f t="shared" si="37"/>
        <v>-3.8775700934579438E-2</v>
      </c>
      <c r="N46" s="411" t="s">
        <v>604</v>
      </c>
      <c r="O46" s="414">
        <v>44603</v>
      </c>
      <c r="P46" s="328"/>
      <c r="Q46" s="328"/>
      <c r="R46" s="329" t="s">
        <v>592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26"/>
      <c r="AJ46" s="302"/>
      <c r="AK46" s="302"/>
      <c r="AL46" s="302"/>
    </row>
    <row r="47" spans="1:38" s="263" customFormat="1" ht="15" customHeight="1">
      <c r="A47" s="331">
        <v>12</v>
      </c>
      <c r="B47" s="250">
        <v>44601</v>
      </c>
      <c r="C47" s="292"/>
      <c r="D47" s="332" t="s">
        <v>451</v>
      </c>
      <c r="E47" s="291" t="s">
        <v>593</v>
      </c>
      <c r="F47" s="291">
        <v>361.5</v>
      </c>
      <c r="G47" s="291">
        <v>349</v>
      </c>
      <c r="H47" s="291">
        <v>372.5</v>
      </c>
      <c r="I47" s="291" t="s">
        <v>949</v>
      </c>
      <c r="J47" s="99" t="s">
        <v>900</v>
      </c>
      <c r="K47" s="99">
        <f t="shared" ref="K47:K48" si="38">H47-F47</f>
        <v>11</v>
      </c>
      <c r="L47" s="100">
        <f>(F47*-0.7)/100</f>
        <v>-2.5305</v>
      </c>
      <c r="M47" s="101">
        <f t="shared" ref="M47:M48" si="39">(K47+L47)/F47</f>
        <v>2.3428769017980636E-2</v>
      </c>
      <c r="N47" s="99" t="s">
        <v>591</v>
      </c>
      <c r="O47" s="102">
        <v>44602</v>
      </c>
      <c r="P47" s="328"/>
      <c r="Q47" s="328"/>
      <c r="R47" s="329" t="s">
        <v>592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26"/>
      <c r="AJ47" s="302"/>
      <c r="AK47" s="302"/>
      <c r="AL47" s="302"/>
    </row>
    <row r="48" spans="1:38" s="263" customFormat="1" ht="15" customHeight="1">
      <c r="A48" s="409">
        <v>13</v>
      </c>
      <c r="B48" s="334">
        <v>44602</v>
      </c>
      <c r="C48" s="335"/>
      <c r="D48" s="410" t="s">
        <v>197</v>
      </c>
      <c r="E48" s="333" t="s">
        <v>593</v>
      </c>
      <c r="F48" s="333">
        <v>967.5</v>
      </c>
      <c r="G48" s="333">
        <v>940</v>
      </c>
      <c r="H48" s="333">
        <v>940</v>
      </c>
      <c r="I48" s="333" t="s">
        <v>954</v>
      </c>
      <c r="J48" s="411" t="s">
        <v>955</v>
      </c>
      <c r="K48" s="411">
        <f t="shared" si="38"/>
        <v>-27.5</v>
      </c>
      <c r="L48" s="412">
        <f>(F48*-0.7)/100</f>
        <v>-6.7725</v>
      </c>
      <c r="M48" s="413">
        <f t="shared" si="39"/>
        <v>-3.5423772609819125E-2</v>
      </c>
      <c r="N48" s="411" t="s">
        <v>604</v>
      </c>
      <c r="O48" s="414">
        <v>44606</v>
      </c>
      <c r="P48" s="328"/>
      <c r="Q48" s="328"/>
      <c r="R48" s="329" t="s">
        <v>595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26"/>
      <c r="AJ48" s="302"/>
      <c r="AK48" s="302"/>
      <c r="AL48" s="302"/>
    </row>
    <row r="49" spans="1:38" s="263" customFormat="1" ht="15" customHeight="1">
      <c r="A49" s="320">
        <v>14</v>
      </c>
      <c r="B49" s="253">
        <v>44603</v>
      </c>
      <c r="C49" s="321"/>
      <c r="D49" s="322" t="s">
        <v>957</v>
      </c>
      <c r="E49" s="256" t="s">
        <v>593</v>
      </c>
      <c r="F49" s="256" t="s">
        <v>958</v>
      </c>
      <c r="G49" s="256">
        <v>1095</v>
      </c>
      <c r="H49" s="256"/>
      <c r="I49" s="256" t="s">
        <v>959</v>
      </c>
      <c r="J49" s="323" t="s">
        <v>594</v>
      </c>
      <c r="K49" s="323"/>
      <c r="L49" s="324"/>
      <c r="M49" s="325"/>
      <c r="N49" s="323"/>
      <c r="O49" s="375"/>
      <c r="P49" s="328"/>
      <c r="Q49" s="328"/>
      <c r="R49" s="329" t="s">
        <v>592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26"/>
      <c r="AJ49" s="302"/>
      <c r="AK49" s="302"/>
      <c r="AL49" s="302"/>
    </row>
    <row r="50" spans="1:38" s="263" customFormat="1" ht="15" customHeight="1">
      <c r="A50" s="409">
        <v>15</v>
      </c>
      <c r="B50" s="334">
        <v>44603</v>
      </c>
      <c r="C50" s="335"/>
      <c r="D50" s="410" t="s">
        <v>522</v>
      </c>
      <c r="E50" s="333" t="s">
        <v>593</v>
      </c>
      <c r="F50" s="333">
        <v>2003</v>
      </c>
      <c r="G50" s="333">
        <v>1940</v>
      </c>
      <c r="H50" s="333">
        <v>1940</v>
      </c>
      <c r="I50" s="333" t="s">
        <v>961</v>
      </c>
      <c r="J50" s="411" t="s">
        <v>972</v>
      </c>
      <c r="K50" s="411">
        <f t="shared" ref="K50:K52" si="40">H50-F50</f>
        <v>-63</v>
      </c>
      <c r="L50" s="412">
        <f>(F50*-0.7)/100</f>
        <v>-14.020999999999999</v>
      </c>
      <c r="M50" s="413">
        <f t="shared" ref="M50:M52" si="41">(K50+L50)/F50</f>
        <v>-3.8452820768846728E-2</v>
      </c>
      <c r="N50" s="411" t="s">
        <v>604</v>
      </c>
      <c r="O50" s="414">
        <v>44606</v>
      </c>
      <c r="P50" s="328"/>
      <c r="Q50" s="328"/>
      <c r="R50" s="329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26"/>
      <c r="AJ50" s="302"/>
      <c r="AK50" s="302"/>
      <c r="AL50" s="302"/>
    </row>
    <row r="51" spans="1:38" s="263" customFormat="1" ht="15" customHeight="1">
      <c r="A51" s="409">
        <v>16</v>
      </c>
      <c r="B51" s="334">
        <v>44603</v>
      </c>
      <c r="C51" s="335"/>
      <c r="D51" s="410" t="s">
        <v>350</v>
      </c>
      <c r="E51" s="333" t="s">
        <v>593</v>
      </c>
      <c r="F51" s="333">
        <v>761</v>
      </c>
      <c r="G51" s="333">
        <v>735</v>
      </c>
      <c r="H51" s="333">
        <v>735</v>
      </c>
      <c r="I51" s="333" t="s">
        <v>962</v>
      </c>
      <c r="J51" s="411" t="s">
        <v>973</v>
      </c>
      <c r="K51" s="411">
        <f t="shared" si="40"/>
        <v>-26</v>
      </c>
      <c r="L51" s="412">
        <f>(F51*-0.7)/100</f>
        <v>-5.3269999999999991</v>
      </c>
      <c r="M51" s="413">
        <f t="shared" si="41"/>
        <v>-4.1165571616294347E-2</v>
      </c>
      <c r="N51" s="411" t="s">
        <v>604</v>
      </c>
      <c r="O51" s="414">
        <v>44606</v>
      </c>
      <c r="P51" s="328"/>
      <c r="Q51" s="328"/>
      <c r="R51" s="329" t="s">
        <v>595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26"/>
      <c r="AJ51" s="302"/>
      <c r="AK51" s="302"/>
      <c r="AL51" s="302"/>
    </row>
    <row r="52" spans="1:38" s="263" customFormat="1" ht="15" customHeight="1">
      <c r="A52" s="331">
        <v>17</v>
      </c>
      <c r="B52" s="250">
        <v>44607</v>
      </c>
      <c r="C52" s="292"/>
      <c r="D52" s="332" t="s">
        <v>534</v>
      </c>
      <c r="E52" s="291" t="s">
        <v>593</v>
      </c>
      <c r="F52" s="291">
        <v>1212.5</v>
      </c>
      <c r="G52" s="291">
        <v>1180</v>
      </c>
      <c r="H52" s="291">
        <v>1240</v>
      </c>
      <c r="I52" s="291" t="s">
        <v>984</v>
      </c>
      <c r="J52" s="99" t="s">
        <v>985</v>
      </c>
      <c r="K52" s="415">
        <f t="shared" si="40"/>
        <v>27.5</v>
      </c>
      <c r="L52" s="374">
        <f>(F52*-0.07)/100</f>
        <v>-0.84875000000000012</v>
      </c>
      <c r="M52" s="445">
        <f t="shared" si="41"/>
        <v>2.1980412371134021E-2</v>
      </c>
      <c r="N52" s="99" t="s">
        <v>591</v>
      </c>
      <c r="O52" s="408">
        <v>44607</v>
      </c>
      <c r="P52" s="328"/>
      <c r="Q52" s="328"/>
      <c r="R52" s="329" t="s">
        <v>592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26"/>
      <c r="AJ52" s="302"/>
      <c r="AK52" s="302"/>
      <c r="AL52" s="302"/>
    </row>
    <row r="53" spans="1:38" s="263" customFormat="1" ht="15" customHeight="1">
      <c r="A53" s="331">
        <v>18</v>
      </c>
      <c r="B53" s="250">
        <v>44607</v>
      </c>
      <c r="C53" s="292"/>
      <c r="D53" s="332" t="s">
        <v>201</v>
      </c>
      <c r="E53" s="291" t="s">
        <v>593</v>
      </c>
      <c r="F53" s="291">
        <v>1184</v>
      </c>
      <c r="G53" s="291">
        <v>1144</v>
      </c>
      <c r="H53" s="291">
        <v>1211</v>
      </c>
      <c r="I53" s="291">
        <v>1250</v>
      </c>
      <c r="J53" s="99" t="s">
        <v>1001</v>
      </c>
      <c r="K53" s="415">
        <f t="shared" ref="K53" si="42">H53-F53</f>
        <v>27</v>
      </c>
      <c r="L53" s="374">
        <f>(F53*-0.07)/100</f>
        <v>-0.82880000000000009</v>
      </c>
      <c r="M53" s="445">
        <f t="shared" ref="M53" si="43">(K53+L53)/F53</f>
        <v>2.2104054054054054E-2</v>
      </c>
      <c r="N53" s="99" t="s">
        <v>591</v>
      </c>
      <c r="O53" s="408">
        <v>44607</v>
      </c>
      <c r="P53" s="328"/>
      <c r="Q53" s="328"/>
      <c r="R53" s="329" t="s">
        <v>592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326"/>
      <c r="AJ53" s="302"/>
      <c r="AK53" s="302"/>
      <c r="AL53" s="302"/>
    </row>
    <row r="54" spans="1:38" s="263" customFormat="1" ht="15" customHeight="1">
      <c r="A54" s="331">
        <v>19</v>
      </c>
      <c r="B54" s="250">
        <v>44613</v>
      </c>
      <c r="C54" s="292"/>
      <c r="D54" s="332" t="s">
        <v>1054</v>
      </c>
      <c r="E54" s="291" t="s">
        <v>593</v>
      </c>
      <c r="F54" s="291">
        <v>364.5</v>
      </c>
      <c r="G54" s="291">
        <v>354</v>
      </c>
      <c r="H54" s="291">
        <v>372</v>
      </c>
      <c r="I54" s="291" t="s">
        <v>1055</v>
      </c>
      <c r="J54" s="99" t="s">
        <v>1056</v>
      </c>
      <c r="K54" s="415">
        <f t="shared" ref="K54" si="44">H54-F54</f>
        <v>7.5</v>
      </c>
      <c r="L54" s="374">
        <f>(F54*-0.07)/100</f>
        <v>-0.25515000000000004</v>
      </c>
      <c r="M54" s="445">
        <f t="shared" ref="M54" si="45">(K54+L54)/F54</f>
        <v>1.9876131687242796E-2</v>
      </c>
      <c r="N54" s="99" t="s">
        <v>591</v>
      </c>
      <c r="O54" s="408">
        <v>44613</v>
      </c>
      <c r="P54" s="328"/>
      <c r="Q54" s="328"/>
      <c r="R54" s="329" t="s">
        <v>592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326"/>
      <c r="AJ54" s="302"/>
      <c r="AK54" s="302"/>
      <c r="AL54" s="302"/>
    </row>
    <row r="55" spans="1:38" s="263" customFormat="1" ht="15" customHeight="1">
      <c r="A55" s="331">
        <v>20</v>
      </c>
      <c r="B55" s="250">
        <v>44614</v>
      </c>
      <c r="C55" s="292"/>
      <c r="D55" s="332" t="s">
        <v>1054</v>
      </c>
      <c r="E55" s="291" t="s">
        <v>593</v>
      </c>
      <c r="F55" s="291">
        <v>362</v>
      </c>
      <c r="G55" s="291">
        <v>354</v>
      </c>
      <c r="H55" s="291">
        <v>369.5</v>
      </c>
      <c r="I55" s="291" t="s">
        <v>1055</v>
      </c>
      <c r="J55" s="99" t="s">
        <v>1056</v>
      </c>
      <c r="K55" s="415">
        <f t="shared" ref="K55" si="46">H55-F55</f>
        <v>7.5</v>
      </c>
      <c r="L55" s="374">
        <f>(F55*-0.07)/100</f>
        <v>-0.25340000000000001</v>
      </c>
      <c r="M55" s="445">
        <f t="shared" ref="M55" si="47">(K55+L55)/F55</f>
        <v>2.0018232044198895E-2</v>
      </c>
      <c r="N55" s="99" t="s">
        <v>591</v>
      </c>
      <c r="O55" s="408">
        <v>44614</v>
      </c>
      <c r="P55" s="328"/>
      <c r="Q55" s="328"/>
      <c r="R55" s="329" t="s">
        <v>592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326"/>
      <c r="AJ55" s="302"/>
      <c r="AK55" s="302"/>
      <c r="AL55" s="302"/>
    </row>
    <row r="56" spans="1:38" s="276" customFormat="1" ht="15" customHeight="1">
      <c r="K56" s="257"/>
      <c r="L56" s="289"/>
      <c r="M56" s="351"/>
      <c r="N56" s="257"/>
      <c r="O56" s="300"/>
      <c r="P56" s="1"/>
      <c r="Q56" s="1"/>
      <c r="R56" s="347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353"/>
      <c r="AJ56" s="352"/>
      <c r="AK56" s="352"/>
      <c r="AL56" s="352"/>
    </row>
    <row r="57" spans="1:38" ht="15" customHeight="1">
      <c r="A57" s="338"/>
      <c r="B57" s="339"/>
      <c r="C57" s="340"/>
      <c r="D57" s="341"/>
      <c r="E57" s="342"/>
      <c r="F57" s="342"/>
      <c r="G57" s="342"/>
      <c r="H57" s="342"/>
      <c r="I57" s="342"/>
      <c r="J57" s="343"/>
      <c r="K57" s="343"/>
      <c r="L57" s="344"/>
      <c r="M57" s="345"/>
      <c r="N57" s="343"/>
      <c r="O57" s="346"/>
      <c r="P57" s="1"/>
      <c r="Q57" s="1"/>
      <c r="R57" s="347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44.25" customHeight="1">
      <c r="A58" s="123" t="s">
        <v>596</v>
      </c>
      <c r="B58" s="146"/>
      <c r="C58" s="146"/>
      <c r="D58" s="1"/>
      <c r="E58" s="6"/>
      <c r="F58" s="6"/>
      <c r="G58" s="6"/>
      <c r="H58" s="6" t="s">
        <v>608</v>
      </c>
      <c r="I58" s="6"/>
      <c r="J58" s="6"/>
      <c r="K58" s="119"/>
      <c r="L58" s="148"/>
      <c r="M58" s="119"/>
      <c r="N58" s="120"/>
      <c r="O58" s="119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305"/>
      <c r="AD58" s="305"/>
      <c r="AE58" s="305"/>
      <c r="AF58" s="305"/>
      <c r="AG58" s="305"/>
      <c r="AH58" s="305"/>
    </row>
    <row r="59" spans="1:38" ht="12.75" customHeight="1">
      <c r="A59" s="130" t="s">
        <v>597</v>
      </c>
      <c r="B59" s="123"/>
      <c r="C59" s="123"/>
      <c r="D59" s="123"/>
      <c r="E59" s="41"/>
      <c r="F59" s="131" t="s">
        <v>598</v>
      </c>
      <c r="G59" s="56"/>
      <c r="H59" s="41"/>
      <c r="I59" s="56"/>
      <c r="J59" s="6"/>
      <c r="K59" s="149"/>
      <c r="L59" s="150"/>
      <c r="M59" s="6"/>
      <c r="N59" s="113"/>
      <c r="O59" s="15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30"/>
      <c r="B60" s="123"/>
      <c r="C60" s="123"/>
      <c r="D60" s="123"/>
      <c r="E60" s="6"/>
      <c r="F60" s="131" t="s">
        <v>600</v>
      </c>
      <c r="G60" s="56"/>
      <c r="H60" s="41"/>
      <c r="I60" s="56"/>
      <c r="J60" s="6"/>
      <c r="K60" s="149"/>
      <c r="L60" s="150"/>
      <c r="M60" s="6"/>
      <c r="N60" s="113"/>
      <c r="O60" s="151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23"/>
      <c r="B61" s="123"/>
      <c r="C61" s="123"/>
      <c r="D61" s="123"/>
      <c r="E61" s="6"/>
      <c r="F61" s="6"/>
      <c r="G61" s="6"/>
      <c r="H61" s="6"/>
      <c r="I61" s="6"/>
      <c r="J61" s="136"/>
      <c r="K61" s="133"/>
      <c r="L61" s="134"/>
      <c r="M61" s="6"/>
      <c r="N61" s="137"/>
      <c r="O61" s="1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2.75" customHeight="1">
      <c r="A62" s="152" t="s">
        <v>609</v>
      </c>
      <c r="B62" s="152"/>
      <c r="C62" s="152"/>
      <c r="D62" s="152"/>
      <c r="E62" s="6"/>
      <c r="F62" s="6"/>
      <c r="G62" s="6"/>
      <c r="H62" s="6"/>
      <c r="I62" s="6"/>
      <c r="J62" s="6"/>
      <c r="K62" s="6"/>
      <c r="L62" s="6"/>
      <c r="M62" s="6"/>
      <c r="N62" s="6"/>
      <c r="O62" s="2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38.25" customHeight="1">
      <c r="A63" s="96" t="s">
        <v>16</v>
      </c>
      <c r="B63" s="96" t="s">
        <v>568</v>
      </c>
      <c r="C63" s="96"/>
      <c r="D63" s="97" t="s">
        <v>579</v>
      </c>
      <c r="E63" s="96" t="s">
        <v>580</v>
      </c>
      <c r="F63" s="96" t="s">
        <v>581</v>
      </c>
      <c r="G63" s="96" t="s">
        <v>602</v>
      </c>
      <c r="H63" s="96" t="s">
        <v>583</v>
      </c>
      <c r="I63" s="96" t="s">
        <v>584</v>
      </c>
      <c r="J63" s="95" t="s">
        <v>585</v>
      </c>
      <c r="K63" s="153" t="s">
        <v>610</v>
      </c>
      <c r="L63" s="98" t="s">
        <v>587</v>
      </c>
      <c r="M63" s="153" t="s">
        <v>611</v>
      </c>
      <c r="N63" s="96" t="s">
        <v>612</v>
      </c>
      <c r="O63" s="95" t="s">
        <v>589</v>
      </c>
      <c r="P63" s="97" t="s">
        <v>590</v>
      </c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s="252" customFormat="1" ht="13.5" customHeight="1">
      <c r="A64" s="333">
        <v>1</v>
      </c>
      <c r="B64" s="334">
        <v>44593</v>
      </c>
      <c r="C64" s="370"/>
      <c r="D64" s="370" t="s">
        <v>884</v>
      </c>
      <c r="E64" s="333" t="s">
        <v>593</v>
      </c>
      <c r="F64" s="333">
        <v>2414</v>
      </c>
      <c r="G64" s="333">
        <v>238</v>
      </c>
      <c r="H64" s="337">
        <v>2380</v>
      </c>
      <c r="I64" s="337" t="s">
        <v>885</v>
      </c>
      <c r="J64" s="348" t="s">
        <v>970</v>
      </c>
      <c r="K64" s="337">
        <f t="shared" ref="K64" si="48">H64-F64</f>
        <v>-34</v>
      </c>
      <c r="L64" s="366">
        <f t="shared" ref="L64:L66" si="49">(H64*N64)*0.07%</f>
        <v>624.75000000000011</v>
      </c>
      <c r="M64" s="367">
        <f t="shared" ref="M64" si="50">(K64*N64)-L64</f>
        <v>-13374.75</v>
      </c>
      <c r="N64" s="337">
        <v>375</v>
      </c>
      <c r="O64" s="368" t="s">
        <v>604</v>
      </c>
      <c r="P64" s="427">
        <v>44228</v>
      </c>
      <c r="Q64" s="254"/>
      <c r="R64" s="259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8"/>
      <c r="AG64" s="253"/>
      <c r="AH64" s="301"/>
      <c r="AI64" s="301"/>
      <c r="AJ64" s="282"/>
      <c r="AK64" s="282"/>
      <c r="AL64" s="282"/>
    </row>
    <row r="65" spans="1:38" s="252" customFormat="1" ht="13.5" customHeight="1">
      <c r="A65" s="333">
        <v>2</v>
      </c>
      <c r="B65" s="334">
        <v>44595</v>
      </c>
      <c r="C65" s="370"/>
      <c r="D65" s="370" t="s">
        <v>908</v>
      </c>
      <c r="E65" s="333" t="s">
        <v>593</v>
      </c>
      <c r="F65" s="333">
        <v>640</v>
      </c>
      <c r="G65" s="333">
        <v>630</v>
      </c>
      <c r="H65" s="337">
        <v>630</v>
      </c>
      <c r="I65" s="337" t="s">
        <v>909</v>
      </c>
      <c r="J65" s="348" t="s">
        <v>919</v>
      </c>
      <c r="K65" s="337">
        <f t="shared" ref="K65" si="51">H65-F65</f>
        <v>-10</v>
      </c>
      <c r="L65" s="366">
        <f t="shared" ref="L65" si="52">(H65*N65)*0.07%</f>
        <v>485.10000000000008</v>
      </c>
      <c r="M65" s="367">
        <f t="shared" ref="M65" si="53">(K65*N65)-L65</f>
        <v>-11485.1</v>
      </c>
      <c r="N65" s="337">
        <v>1100</v>
      </c>
      <c r="O65" s="368" t="s">
        <v>604</v>
      </c>
      <c r="P65" s="369">
        <v>44231</v>
      </c>
      <c r="Q65" s="254"/>
      <c r="R65" s="259" t="s">
        <v>592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342"/>
      <c r="AG65" s="339"/>
      <c r="AH65" s="254"/>
      <c r="AI65" s="254"/>
      <c r="AJ65" s="342"/>
      <c r="AK65" s="342"/>
      <c r="AL65" s="342"/>
    </row>
    <row r="66" spans="1:38" s="252" customFormat="1" ht="13.5" customHeight="1">
      <c r="A66" s="503">
        <v>3</v>
      </c>
      <c r="B66" s="499">
        <v>44595</v>
      </c>
      <c r="C66" s="335"/>
      <c r="D66" s="336" t="s">
        <v>910</v>
      </c>
      <c r="E66" s="333" t="s">
        <v>593</v>
      </c>
      <c r="F66" s="333">
        <v>545</v>
      </c>
      <c r="G66" s="333">
        <v>534</v>
      </c>
      <c r="H66" s="333">
        <v>534</v>
      </c>
      <c r="I66" s="337">
        <v>565</v>
      </c>
      <c r="J66" s="505" t="s">
        <v>918</v>
      </c>
      <c r="K66" s="420">
        <f>H66-F66</f>
        <v>-11</v>
      </c>
      <c r="L66" s="366">
        <f t="shared" si="49"/>
        <v>560.70000000000005</v>
      </c>
      <c r="M66" s="505">
        <f>(-1500*6)-660.7</f>
        <v>-9660.7000000000007</v>
      </c>
      <c r="N66" s="506">
        <v>1500</v>
      </c>
      <c r="O66" s="499" t="s">
        <v>604</v>
      </c>
      <c r="P66" s="501">
        <v>44596</v>
      </c>
      <c r="Q66" s="254"/>
      <c r="R66" s="259" t="s">
        <v>592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342"/>
      <c r="AG66" s="339"/>
      <c r="AH66" s="254"/>
      <c r="AI66" s="254"/>
      <c r="AJ66" s="342"/>
      <c r="AK66" s="342"/>
      <c r="AL66" s="342"/>
    </row>
    <row r="67" spans="1:38" s="252" customFormat="1" ht="13.5" customHeight="1">
      <c r="A67" s="504"/>
      <c r="B67" s="500"/>
      <c r="C67" s="335"/>
      <c r="D67" s="336" t="s">
        <v>911</v>
      </c>
      <c r="E67" s="333" t="s">
        <v>857</v>
      </c>
      <c r="F67" s="333">
        <v>14.5</v>
      </c>
      <c r="G67" s="333"/>
      <c r="H67" s="333">
        <v>9.5</v>
      </c>
      <c r="I67" s="337"/>
      <c r="J67" s="502"/>
      <c r="K67" s="420">
        <f>F67-H67</f>
        <v>5</v>
      </c>
      <c r="L67" s="421">
        <v>100</v>
      </c>
      <c r="M67" s="502"/>
      <c r="N67" s="507"/>
      <c r="O67" s="500"/>
      <c r="P67" s="502"/>
      <c r="Q67" s="254"/>
      <c r="R67" s="259" t="s">
        <v>592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342"/>
      <c r="AG67" s="339"/>
      <c r="AH67" s="254"/>
      <c r="AI67" s="254"/>
      <c r="AJ67" s="342"/>
      <c r="AK67" s="342"/>
      <c r="AL67" s="342"/>
    </row>
    <row r="68" spans="1:38" s="252" customFormat="1" ht="13.5" customHeight="1">
      <c r="A68" s="428">
        <v>4</v>
      </c>
      <c r="B68" s="429">
        <v>44599</v>
      </c>
      <c r="C68" s="292"/>
      <c r="D68" s="432" t="s">
        <v>926</v>
      </c>
      <c r="E68" s="291" t="s">
        <v>593</v>
      </c>
      <c r="F68" s="291">
        <v>3020</v>
      </c>
      <c r="G68" s="291">
        <v>2940</v>
      </c>
      <c r="H68" s="291">
        <v>3080</v>
      </c>
      <c r="I68" s="372" t="s">
        <v>927</v>
      </c>
      <c r="J68" s="415" t="s">
        <v>801</v>
      </c>
      <c r="K68" s="372">
        <f t="shared" ref="K68" si="54">H68-F68</f>
        <v>60</v>
      </c>
      <c r="L68" s="416">
        <f t="shared" ref="L68" si="55">(H68*N68)*0.07%</f>
        <v>377.30000000000007</v>
      </c>
      <c r="M68" s="417">
        <f t="shared" ref="M68" si="56">(K68*N68)-L68</f>
        <v>10122.700000000001</v>
      </c>
      <c r="N68" s="372">
        <v>175</v>
      </c>
      <c r="O68" s="418" t="s">
        <v>591</v>
      </c>
      <c r="P68" s="419">
        <v>44236</v>
      </c>
      <c r="Q68" s="254"/>
      <c r="R68" s="259" t="s">
        <v>595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342"/>
      <c r="AG68" s="339"/>
      <c r="AH68" s="254"/>
      <c r="AI68" s="254"/>
      <c r="AJ68" s="342"/>
      <c r="AK68" s="342"/>
      <c r="AL68" s="342"/>
    </row>
    <row r="69" spans="1:38" s="252" customFormat="1" ht="13.5" customHeight="1">
      <c r="A69" s="423">
        <v>5</v>
      </c>
      <c r="B69" s="424">
        <v>44599</v>
      </c>
      <c r="C69" s="292"/>
      <c r="D69" s="425" t="s">
        <v>931</v>
      </c>
      <c r="E69" s="291" t="s">
        <v>593</v>
      </c>
      <c r="F69" s="291">
        <v>221</v>
      </c>
      <c r="G69" s="291">
        <v>216</v>
      </c>
      <c r="H69" s="291">
        <v>225.5</v>
      </c>
      <c r="I69" s="372" t="s">
        <v>932</v>
      </c>
      <c r="J69" s="415" t="s">
        <v>943</v>
      </c>
      <c r="K69" s="372">
        <f t="shared" ref="K69:K70" si="57">H69-F69</f>
        <v>4.5</v>
      </c>
      <c r="L69" s="416">
        <f t="shared" ref="L69:L70" si="58">(H69*N69)*0.07%</f>
        <v>394.62500000000006</v>
      </c>
      <c r="M69" s="417">
        <f t="shared" ref="M69:M70" si="59">(K69*N69)-L69</f>
        <v>10855.375</v>
      </c>
      <c r="N69" s="372">
        <v>2500</v>
      </c>
      <c r="O69" s="418" t="s">
        <v>591</v>
      </c>
      <c r="P69" s="426">
        <v>44234</v>
      </c>
      <c r="Q69" s="254"/>
      <c r="R69" s="259" t="s">
        <v>592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342"/>
      <c r="AG69" s="339"/>
      <c r="AH69" s="254"/>
      <c r="AI69" s="254"/>
      <c r="AJ69" s="342"/>
      <c r="AK69" s="342"/>
      <c r="AL69" s="342"/>
    </row>
    <row r="70" spans="1:38" s="252" customFormat="1" ht="13.5" customHeight="1">
      <c r="A70" s="333">
        <v>6</v>
      </c>
      <c r="B70" s="422">
        <v>44599</v>
      </c>
      <c r="C70" s="370"/>
      <c r="D70" s="370" t="s">
        <v>933</v>
      </c>
      <c r="E70" s="333" t="s">
        <v>593</v>
      </c>
      <c r="F70" s="333">
        <v>17300</v>
      </c>
      <c r="G70" s="333">
        <v>17170</v>
      </c>
      <c r="H70" s="337">
        <v>17170</v>
      </c>
      <c r="I70" s="337">
        <v>17500</v>
      </c>
      <c r="J70" s="348" t="s">
        <v>936</v>
      </c>
      <c r="K70" s="337">
        <f t="shared" si="57"/>
        <v>-130</v>
      </c>
      <c r="L70" s="366">
        <f t="shared" si="58"/>
        <v>600.95000000000005</v>
      </c>
      <c r="M70" s="367">
        <f t="shared" si="59"/>
        <v>-7100.95</v>
      </c>
      <c r="N70" s="337">
        <v>50</v>
      </c>
      <c r="O70" s="368" t="s">
        <v>604</v>
      </c>
      <c r="P70" s="427">
        <v>44234</v>
      </c>
      <c r="Q70" s="254"/>
      <c r="R70" s="259" t="s">
        <v>592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342"/>
      <c r="AG70" s="339"/>
      <c r="AH70" s="254"/>
      <c r="AI70" s="254"/>
      <c r="AJ70" s="342"/>
      <c r="AK70" s="342"/>
      <c r="AL70" s="342"/>
    </row>
    <row r="71" spans="1:38" s="252" customFormat="1" ht="13.5" customHeight="1">
      <c r="A71" s="291">
        <v>7</v>
      </c>
      <c r="B71" s="250">
        <v>44601</v>
      </c>
      <c r="C71" s="431"/>
      <c r="D71" s="431" t="s">
        <v>941</v>
      </c>
      <c r="E71" s="291" t="s">
        <v>593</v>
      </c>
      <c r="F71" s="291">
        <v>2377.5</v>
      </c>
      <c r="G71" s="291">
        <v>2325</v>
      </c>
      <c r="H71" s="372">
        <v>2415</v>
      </c>
      <c r="I71" s="372" t="s">
        <v>942</v>
      </c>
      <c r="J71" s="415" t="s">
        <v>944</v>
      </c>
      <c r="K71" s="372">
        <f t="shared" ref="K71:K73" si="60">H71-F71</f>
        <v>37.5</v>
      </c>
      <c r="L71" s="416">
        <f t="shared" ref="L71:L73" si="61">(H71*N71)*0.07%</f>
        <v>464.88750000000005</v>
      </c>
      <c r="M71" s="417">
        <f t="shared" ref="M71:M73" si="62">(K71*N71)-L71</f>
        <v>9847.6124999999993</v>
      </c>
      <c r="N71" s="372">
        <v>275</v>
      </c>
      <c r="O71" s="418" t="s">
        <v>591</v>
      </c>
      <c r="P71" s="426">
        <v>44236</v>
      </c>
      <c r="Q71" s="254"/>
      <c r="R71" s="259" t="s">
        <v>595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342"/>
      <c r="AG71" s="339"/>
      <c r="AH71" s="254"/>
      <c r="AI71" s="254"/>
      <c r="AJ71" s="342"/>
      <c r="AK71" s="342"/>
      <c r="AL71" s="342"/>
    </row>
    <row r="72" spans="1:38" s="252" customFormat="1" ht="13.5" customHeight="1">
      <c r="A72" s="291">
        <v>8</v>
      </c>
      <c r="B72" s="250">
        <v>44601</v>
      </c>
      <c r="C72" s="431"/>
      <c r="D72" s="431" t="s">
        <v>946</v>
      </c>
      <c r="E72" s="291" t="s">
        <v>593</v>
      </c>
      <c r="F72" s="291">
        <v>1217.5</v>
      </c>
      <c r="G72" s="291">
        <v>1188</v>
      </c>
      <c r="H72" s="372">
        <v>1243</v>
      </c>
      <c r="I72" s="372" t="s">
        <v>947</v>
      </c>
      <c r="J72" s="415" t="s">
        <v>951</v>
      </c>
      <c r="K72" s="372">
        <f t="shared" si="60"/>
        <v>25.5</v>
      </c>
      <c r="L72" s="416">
        <f t="shared" si="61"/>
        <v>369.79250000000008</v>
      </c>
      <c r="M72" s="417">
        <f t="shared" si="62"/>
        <v>10467.7075</v>
      </c>
      <c r="N72" s="372">
        <v>425</v>
      </c>
      <c r="O72" s="418" t="s">
        <v>591</v>
      </c>
      <c r="P72" s="419">
        <v>44237</v>
      </c>
      <c r="Q72" s="254"/>
      <c r="R72" s="259" t="s">
        <v>592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342"/>
      <c r="AG72" s="339"/>
      <c r="AH72" s="254"/>
      <c r="AI72" s="254"/>
      <c r="AJ72" s="342"/>
      <c r="AK72" s="342"/>
      <c r="AL72" s="342"/>
    </row>
    <row r="73" spans="1:38" s="252" customFormat="1" ht="13.5" customHeight="1">
      <c r="A73" s="333">
        <v>9</v>
      </c>
      <c r="B73" s="433">
        <v>44602</v>
      </c>
      <c r="C73" s="370"/>
      <c r="D73" s="370" t="s">
        <v>952</v>
      </c>
      <c r="E73" s="333" t="s">
        <v>593</v>
      </c>
      <c r="F73" s="333">
        <v>305</v>
      </c>
      <c r="G73" s="333">
        <v>297</v>
      </c>
      <c r="H73" s="337">
        <v>297</v>
      </c>
      <c r="I73" s="337" t="s">
        <v>953</v>
      </c>
      <c r="J73" s="348" t="s">
        <v>974</v>
      </c>
      <c r="K73" s="337">
        <f t="shared" si="60"/>
        <v>-8</v>
      </c>
      <c r="L73" s="366">
        <f t="shared" si="61"/>
        <v>353.43000000000006</v>
      </c>
      <c r="M73" s="367">
        <f t="shared" si="62"/>
        <v>-13953.43</v>
      </c>
      <c r="N73" s="337">
        <v>1700</v>
      </c>
      <c r="O73" s="368" t="s">
        <v>604</v>
      </c>
      <c r="P73" s="369">
        <v>44241</v>
      </c>
      <c r="Q73" s="254"/>
      <c r="R73" s="259" t="s">
        <v>595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342"/>
      <c r="AG73" s="339"/>
      <c r="AH73" s="254"/>
      <c r="AI73" s="254"/>
      <c r="AJ73" s="342"/>
      <c r="AK73" s="342"/>
      <c r="AL73" s="342"/>
    </row>
    <row r="74" spans="1:38" s="252" customFormat="1" ht="13.5" customHeight="1">
      <c r="A74" s="291">
        <v>10</v>
      </c>
      <c r="B74" s="250">
        <v>44603</v>
      </c>
      <c r="C74" s="431"/>
      <c r="D74" s="332" t="s">
        <v>960</v>
      </c>
      <c r="E74" s="291" t="s">
        <v>593</v>
      </c>
      <c r="F74" s="291">
        <v>2980</v>
      </c>
      <c r="G74" s="291">
        <v>2900</v>
      </c>
      <c r="H74" s="372">
        <v>3032.5</v>
      </c>
      <c r="I74" s="372" t="s">
        <v>967</v>
      </c>
      <c r="J74" s="415" t="s">
        <v>969</v>
      </c>
      <c r="K74" s="372">
        <f t="shared" ref="K74:K78" si="63">H74-F74</f>
        <v>52.5</v>
      </c>
      <c r="L74" s="416">
        <f t="shared" ref="L74:L76" si="64">(H74*N74)*0.07%</f>
        <v>371.48125000000005</v>
      </c>
      <c r="M74" s="417">
        <f t="shared" ref="M74:M76" si="65">(K74*N74)-L74</f>
        <v>8816.0187499999993</v>
      </c>
      <c r="N74" s="372">
        <v>175</v>
      </c>
      <c r="O74" s="418" t="s">
        <v>591</v>
      </c>
      <c r="P74" s="426">
        <v>44238</v>
      </c>
      <c r="Q74" s="254"/>
      <c r="R74" s="259" t="s">
        <v>595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342"/>
      <c r="AG74" s="339"/>
      <c r="AH74" s="254"/>
      <c r="AI74" s="254"/>
      <c r="AJ74" s="342"/>
      <c r="AK74" s="342"/>
      <c r="AL74" s="342"/>
    </row>
    <row r="75" spans="1:38" s="252" customFormat="1" ht="13.5" customHeight="1">
      <c r="A75" s="333">
        <v>11</v>
      </c>
      <c r="B75" s="433">
        <v>44603</v>
      </c>
      <c r="C75" s="370"/>
      <c r="D75" s="370" t="s">
        <v>966</v>
      </c>
      <c r="E75" s="333" t="s">
        <v>593</v>
      </c>
      <c r="F75" s="333">
        <v>220.5</v>
      </c>
      <c r="G75" s="333">
        <v>215</v>
      </c>
      <c r="H75" s="337">
        <v>215</v>
      </c>
      <c r="I75" s="337" t="s">
        <v>932</v>
      </c>
      <c r="J75" s="348" t="s">
        <v>975</v>
      </c>
      <c r="K75" s="337">
        <f t="shared" si="63"/>
        <v>-5.5</v>
      </c>
      <c r="L75" s="366">
        <f t="shared" si="64"/>
        <v>376.25000000000006</v>
      </c>
      <c r="M75" s="367">
        <f t="shared" si="65"/>
        <v>-14126.25</v>
      </c>
      <c r="N75" s="337">
        <v>2500</v>
      </c>
      <c r="O75" s="368" t="s">
        <v>604</v>
      </c>
      <c r="P75" s="369">
        <v>44241</v>
      </c>
      <c r="Q75" s="254"/>
      <c r="R75" s="259" t="s">
        <v>592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342"/>
      <c r="AG75" s="339"/>
      <c r="AH75" s="254"/>
      <c r="AI75" s="254"/>
      <c r="AJ75" s="342"/>
      <c r="AK75" s="342"/>
      <c r="AL75" s="342"/>
    </row>
    <row r="76" spans="1:38" s="252" customFormat="1" ht="13.5" customHeight="1">
      <c r="A76" s="333">
        <v>12</v>
      </c>
      <c r="B76" s="433">
        <v>44606</v>
      </c>
      <c r="C76" s="370"/>
      <c r="D76" s="370" t="s">
        <v>946</v>
      </c>
      <c r="E76" s="333" t="s">
        <v>593</v>
      </c>
      <c r="F76" s="333">
        <v>1215</v>
      </c>
      <c r="G76" s="333">
        <v>1188</v>
      </c>
      <c r="H76" s="337">
        <v>1188</v>
      </c>
      <c r="I76" s="337" t="s">
        <v>947</v>
      </c>
      <c r="J76" s="348" t="s">
        <v>976</v>
      </c>
      <c r="K76" s="337">
        <f t="shared" si="63"/>
        <v>-27</v>
      </c>
      <c r="L76" s="366">
        <f t="shared" si="64"/>
        <v>353.43000000000006</v>
      </c>
      <c r="M76" s="367">
        <f t="shared" si="65"/>
        <v>-11828.43</v>
      </c>
      <c r="N76" s="337">
        <v>425</v>
      </c>
      <c r="O76" s="368" t="s">
        <v>604</v>
      </c>
      <c r="P76" s="427">
        <v>44241</v>
      </c>
      <c r="Q76" s="254"/>
      <c r="R76" s="259" t="s">
        <v>592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342"/>
      <c r="AG76" s="339"/>
      <c r="AH76" s="254"/>
      <c r="AI76" s="254"/>
      <c r="AJ76" s="342"/>
      <c r="AK76" s="342"/>
      <c r="AL76" s="342"/>
    </row>
    <row r="77" spans="1:38" s="252" customFormat="1" ht="13.5" customHeight="1">
      <c r="A77" s="434">
        <v>13</v>
      </c>
      <c r="B77" s="435">
        <v>44606</v>
      </c>
      <c r="C77" s="436"/>
      <c r="D77" s="436" t="s">
        <v>941</v>
      </c>
      <c r="E77" s="434" t="s">
        <v>593</v>
      </c>
      <c r="F77" s="434">
        <v>2345</v>
      </c>
      <c r="G77" s="434">
        <v>2295</v>
      </c>
      <c r="H77" s="437">
        <v>2348</v>
      </c>
      <c r="I77" s="437" t="s">
        <v>977</v>
      </c>
      <c r="J77" s="438" t="s">
        <v>978</v>
      </c>
      <c r="K77" s="437">
        <f t="shared" si="63"/>
        <v>3</v>
      </c>
      <c r="L77" s="439">
        <f t="shared" ref="L77:L80" si="66">(H77*N77)*0.07%</f>
        <v>451.99000000000007</v>
      </c>
      <c r="M77" s="440">
        <f t="shared" ref="M77:M80" si="67">(K77*N77)-L77</f>
        <v>373.00999999999993</v>
      </c>
      <c r="N77" s="437">
        <v>275</v>
      </c>
      <c r="O77" s="441" t="s">
        <v>714</v>
      </c>
      <c r="P77" s="446">
        <v>44241</v>
      </c>
      <c r="Q77" s="254"/>
      <c r="R77" s="259" t="s">
        <v>595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342"/>
      <c r="AG77" s="339"/>
      <c r="AH77" s="254"/>
      <c r="AI77" s="254"/>
      <c r="AJ77" s="342"/>
      <c r="AK77" s="342"/>
      <c r="AL77" s="342"/>
    </row>
    <row r="78" spans="1:38" s="252" customFormat="1" ht="13.5" customHeight="1">
      <c r="A78" s="291">
        <v>14</v>
      </c>
      <c r="B78" s="250">
        <v>44607</v>
      </c>
      <c r="C78" s="431"/>
      <c r="D78" s="431" t="s">
        <v>986</v>
      </c>
      <c r="E78" s="291" t="s">
        <v>593</v>
      </c>
      <c r="F78" s="291">
        <v>700</v>
      </c>
      <c r="G78" s="291">
        <v>683</v>
      </c>
      <c r="H78" s="372">
        <v>712</v>
      </c>
      <c r="I78" s="372" t="s">
        <v>987</v>
      </c>
      <c r="J78" s="415" t="s">
        <v>995</v>
      </c>
      <c r="K78" s="372">
        <f t="shared" si="63"/>
        <v>12</v>
      </c>
      <c r="L78" s="416">
        <f t="shared" si="66"/>
        <v>373.80000000000007</v>
      </c>
      <c r="M78" s="417">
        <f t="shared" si="67"/>
        <v>8626.2000000000007</v>
      </c>
      <c r="N78" s="372">
        <v>750</v>
      </c>
      <c r="O78" s="418" t="s">
        <v>591</v>
      </c>
      <c r="P78" s="426">
        <v>44242</v>
      </c>
      <c r="Q78" s="254"/>
      <c r="R78" s="259" t="s">
        <v>595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342"/>
      <c r="AG78" s="339"/>
      <c r="AH78" s="254"/>
      <c r="AI78" s="254"/>
      <c r="AJ78" s="342"/>
      <c r="AK78" s="342"/>
      <c r="AL78" s="342"/>
    </row>
    <row r="79" spans="1:38" s="252" customFormat="1" ht="13.5" customHeight="1">
      <c r="A79" s="291">
        <v>15</v>
      </c>
      <c r="B79" s="250">
        <v>44607</v>
      </c>
      <c r="C79" s="431"/>
      <c r="D79" s="431" t="s">
        <v>926</v>
      </c>
      <c r="E79" s="291" t="s">
        <v>593</v>
      </c>
      <c r="F79" s="291">
        <v>2945</v>
      </c>
      <c r="G79" s="291">
        <v>2870</v>
      </c>
      <c r="H79" s="372">
        <v>2993</v>
      </c>
      <c r="I79" s="372" t="s">
        <v>988</v>
      </c>
      <c r="J79" s="415" t="s">
        <v>1004</v>
      </c>
      <c r="K79" s="372">
        <f>H79-F79</f>
        <v>48</v>
      </c>
      <c r="L79" s="416">
        <f t="shared" si="66"/>
        <v>366.64250000000004</v>
      </c>
      <c r="M79" s="417">
        <f t="shared" si="67"/>
        <v>8033.3575000000001</v>
      </c>
      <c r="N79" s="372">
        <v>175</v>
      </c>
      <c r="O79" s="418" t="s">
        <v>591</v>
      </c>
      <c r="P79" s="426">
        <v>44242</v>
      </c>
      <c r="Q79" s="254"/>
      <c r="R79" s="259" t="s">
        <v>595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342"/>
      <c r="AG79" s="339"/>
      <c r="AH79" s="254"/>
      <c r="AI79" s="254"/>
      <c r="AJ79" s="342"/>
      <c r="AK79" s="342"/>
      <c r="AL79" s="342"/>
    </row>
    <row r="80" spans="1:38" s="252" customFormat="1" ht="13.5" customHeight="1">
      <c r="A80" s="333">
        <v>16</v>
      </c>
      <c r="B80" s="334">
        <v>44607</v>
      </c>
      <c r="C80" s="370"/>
      <c r="D80" s="370" t="s">
        <v>994</v>
      </c>
      <c r="E80" s="333" t="s">
        <v>593</v>
      </c>
      <c r="F80" s="333">
        <v>1430</v>
      </c>
      <c r="G80" s="333">
        <v>1395</v>
      </c>
      <c r="H80" s="337">
        <v>1395</v>
      </c>
      <c r="I80" s="337">
        <v>1500</v>
      </c>
      <c r="J80" s="348" t="s">
        <v>1073</v>
      </c>
      <c r="K80" s="337">
        <f t="shared" ref="K80" si="68">H80-F80</f>
        <v>-35</v>
      </c>
      <c r="L80" s="366">
        <f t="shared" si="66"/>
        <v>341.77500000000003</v>
      </c>
      <c r="M80" s="367">
        <f t="shared" si="67"/>
        <v>-12591.775</v>
      </c>
      <c r="N80" s="337">
        <v>350</v>
      </c>
      <c r="O80" s="368" t="s">
        <v>604</v>
      </c>
      <c r="P80" s="369">
        <v>44614</v>
      </c>
      <c r="Q80" s="254"/>
      <c r="R80" s="259" t="s">
        <v>595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342"/>
      <c r="AG80" s="339"/>
      <c r="AH80" s="254"/>
      <c r="AI80" s="254"/>
      <c r="AJ80" s="342"/>
      <c r="AK80" s="342"/>
      <c r="AL80" s="342"/>
    </row>
    <row r="81" spans="1:38" s="252" customFormat="1" ht="13.5" customHeight="1">
      <c r="A81" s="291">
        <v>17</v>
      </c>
      <c r="B81" s="250">
        <v>44607</v>
      </c>
      <c r="C81" s="431"/>
      <c r="D81" s="431" t="s">
        <v>998</v>
      </c>
      <c r="E81" s="291" t="s">
        <v>593</v>
      </c>
      <c r="F81" s="291">
        <v>704</v>
      </c>
      <c r="G81" s="291">
        <v>688</v>
      </c>
      <c r="H81" s="372">
        <v>708</v>
      </c>
      <c r="I81" s="372" t="s">
        <v>987</v>
      </c>
      <c r="J81" s="415" t="s">
        <v>1019</v>
      </c>
      <c r="K81" s="372">
        <f t="shared" ref="K81" si="69">H81-F81</f>
        <v>4</v>
      </c>
      <c r="L81" s="416">
        <f t="shared" ref="L81" si="70">(H81*N81)*0.07%</f>
        <v>334.53000000000003</v>
      </c>
      <c r="M81" s="417">
        <f t="shared" ref="M81" si="71">(K81*N81)-L81</f>
        <v>2365.4699999999998</v>
      </c>
      <c r="N81" s="372">
        <v>675</v>
      </c>
      <c r="O81" s="418" t="s">
        <v>591</v>
      </c>
      <c r="P81" s="419">
        <v>44244</v>
      </c>
      <c r="Q81" s="254"/>
      <c r="R81" s="259" t="s">
        <v>592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342"/>
      <c r="AG81" s="339"/>
      <c r="AH81" s="254"/>
      <c r="AI81" s="254"/>
      <c r="AJ81" s="342"/>
      <c r="AK81" s="342"/>
      <c r="AL81" s="342"/>
    </row>
    <row r="82" spans="1:38" s="252" customFormat="1" ht="13.5" customHeight="1">
      <c r="A82" s="291">
        <v>18</v>
      </c>
      <c r="B82" s="250">
        <v>44607</v>
      </c>
      <c r="C82" s="431"/>
      <c r="D82" s="431" t="s">
        <v>999</v>
      </c>
      <c r="E82" s="291" t="s">
        <v>593</v>
      </c>
      <c r="F82" s="291">
        <v>2347</v>
      </c>
      <c r="G82" s="291">
        <v>2300</v>
      </c>
      <c r="H82" s="372">
        <v>2375</v>
      </c>
      <c r="I82" s="372" t="s">
        <v>1000</v>
      </c>
      <c r="J82" s="415" t="s">
        <v>1007</v>
      </c>
      <c r="K82" s="372">
        <f t="shared" ref="K82" si="72">H82-F82</f>
        <v>28</v>
      </c>
      <c r="L82" s="416">
        <f t="shared" ref="L82" si="73">(H82*N82)*0.07%</f>
        <v>498.75000000000006</v>
      </c>
      <c r="M82" s="417">
        <f t="shared" ref="M82" si="74">(K82*N82)-L82</f>
        <v>7901.25</v>
      </c>
      <c r="N82" s="372">
        <v>300</v>
      </c>
      <c r="O82" s="418" t="s">
        <v>591</v>
      </c>
      <c r="P82" s="419">
        <v>44243</v>
      </c>
      <c r="Q82" s="254"/>
      <c r="R82" s="259" t="s">
        <v>592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342"/>
      <c r="AG82" s="339"/>
      <c r="AH82" s="254"/>
      <c r="AI82" s="254"/>
      <c r="AJ82" s="342"/>
      <c r="AK82" s="342"/>
      <c r="AL82" s="342"/>
    </row>
    <row r="83" spans="1:38" s="252" customFormat="1" ht="13.5" customHeight="1">
      <c r="A83" s="291">
        <v>19</v>
      </c>
      <c r="B83" s="447">
        <v>44608</v>
      </c>
      <c r="C83" s="431"/>
      <c r="D83" s="431" t="s">
        <v>926</v>
      </c>
      <c r="E83" s="291" t="s">
        <v>593</v>
      </c>
      <c r="F83" s="291">
        <v>2995</v>
      </c>
      <c r="G83" s="291">
        <v>2920</v>
      </c>
      <c r="H83" s="372">
        <v>3050</v>
      </c>
      <c r="I83" s="372" t="s">
        <v>1006</v>
      </c>
      <c r="J83" s="415" t="s">
        <v>731</v>
      </c>
      <c r="K83" s="372">
        <f t="shared" ref="K83:K84" si="75">H83-F83</f>
        <v>55</v>
      </c>
      <c r="L83" s="416">
        <f t="shared" ref="L83:L84" si="76">(H83*N83)*0.07%</f>
        <v>373.62500000000006</v>
      </c>
      <c r="M83" s="417">
        <f t="shared" ref="M83:M84" si="77">(K83*N83)-L83</f>
        <v>9251.375</v>
      </c>
      <c r="N83" s="372">
        <v>175</v>
      </c>
      <c r="O83" s="418" t="s">
        <v>591</v>
      </c>
      <c r="P83" s="426">
        <v>44243</v>
      </c>
      <c r="Q83" s="254"/>
      <c r="R83" s="259" t="s">
        <v>595</v>
      </c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342"/>
      <c r="AG83" s="339"/>
      <c r="AH83" s="254"/>
      <c r="AI83" s="254"/>
      <c r="AJ83" s="342"/>
      <c r="AK83" s="342"/>
      <c r="AL83" s="342"/>
    </row>
    <row r="84" spans="1:38" s="252" customFormat="1" ht="13.5" customHeight="1">
      <c r="A84" s="333">
        <v>20</v>
      </c>
      <c r="B84" s="463">
        <v>44608</v>
      </c>
      <c r="C84" s="370"/>
      <c r="D84" s="370" t="s">
        <v>1008</v>
      </c>
      <c r="E84" s="333" t="s">
        <v>593</v>
      </c>
      <c r="F84" s="333">
        <v>3250</v>
      </c>
      <c r="G84" s="333">
        <v>3175</v>
      </c>
      <c r="H84" s="337">
        <v>3175</v>
      </c>
      <c r="I84" s="337" t="s">
        <v>1009</v>
      </c>
      <c r="J84" s="348" t="s">
        <v>1032</v>
      </c>
      <c r="K84" s="337">
        <f t="shared" si="75"/>
        <v>-75</v>
      </c>
      <c r="L84" s="366">
        <f t="shared" si="76"/>
        <v>333.37500000000006</v>
      </c>
      <c r="M84" s="367">
        <f t="shared" si="77"/>
        <v>-11583.375</v>
      </c>
      <c r="N84" s="337">
        <v>150</v>
      </c>
      <c r="O84" s="368" t="s">
        <v>604</v>
      </c>
      <c r="P84" s="369">
        <v>44614</v>
      </c>
      <c r="Q84" s="254"/>
      <c r="R84" s="259" t="s">
        <v>592</v>
      </c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342"/>
      <c r="AG84" s="339"/>
      <c r="AH84" s="254"/>
      <c r="AI84" s="254"/>
      <c r="AJ84" s="342"/>
      <c r="AK84" s="342"/>
      <c r="AL84" s="342"/>
    </row>
    <row r="85" spans="1:38" s="252" customFormat="1" ht="13.5" customHeight="1">
      <c r="A85" s="333">
        <v>21</v>
      </c>
      <c r="B85" s="462">
        <v>44608</v>
      </c>
      <c r="C85" s="370"/>
      <c r="D85" s="370" t="s">
        <v>952</v>
      </c>
      <c r="E85" s="333" t="s">
        <v>593</v>
      </c>
      <c r="F85" s="333">
        <v>292</v>
      </c>
      <c r="G85" s="333">
        <v>284</v>
      </c>
      <c r="H85" s="337">
        <v>284</v>
      </c>
      <c r="I85" s="337" t="s">
        <v>1016</v>
      </c>
      <c r="J85" s="348" t="s">
        <v>974</v>
      </c>
      <c r="K85" s="337">
        <f t="shared" ref="K85" si="78">H85-F85</f>
        <v>-8</v>
      </c>
      <c r="L85" s="366">
        <f t="shared" ref="L85" si="79">(H85*N85)*0.07%</f>
        <v>337.96000000000004</v>
      </c>
      <c r="M85" s="367">
        <f t="shared" ref="M85" si="80">(K85*N85)-L85</f>
        <v>-13937.96</v>
      </c>
      <c r="N85" s="337">
        <v>1700</v>
      </c>
      <c r="O85" s="368" t="s">
        <v>604</v>
      </c>
      <c r="P85" s="369">
        <v>44248</v>
      </c>
      <c r="Q85" s="254"/>
      <c r="R85" s="259" t="s">
        <v>595</v>
      </c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342"/>
      <c r="AG85" s="339"/>
      <c r="AH85" s="254"/>
      <c r="AI85" s="254"/>
      <c r="AJ85" s="342"/>
      <c r="AK85" s="342"/>
      <c r="AL85" s="342"/>
    </row>
    <row r="86" spans="1:38" s="252" customFormat="1" ht="13.5" customHeight="1">
      <c r="A86" s="333">
        <v>22</v>
      </c>
      <c r="B86" s="462">
        <v>44609</v>
      </c>
      <c r="C86" s="370"/>
      <c r="D86" s="370" t="s">
        <v>1021</v>
      </c>
      <c r="E86" s="333" t="s">
        <v>593</v>
      </c>
      <c r="F86" s="333">
        <v>16940</v>
      </c>
      <c r="G86" s="333">
        <v>16400</v>
      </c>
      <c r="H86" s="337">
        <v>16400</v>
      </c>
      <c r="I86" s="337" t="s">
        <v>1022</v>
      </c>
      <c r="J86" s="348" t="s">
        <v>1049</v>
      </c>
      <c r="K86" s="337">
        <f t="shared" ref="K86:K88" si="81">H86-F86</f>
        <v>-540</v>
      </c>
      <c r="L86" s="366">
        <f t="shared" ref="L86:L88" si="82">(H86*N86)*0.07%</f>
        <v>287.00000000000006</v>
      </c>
      <c r="M86" s="367">
        <f t="shared" ref="M86:M88" si="83">(K86*N86)-L86</f>
        <v>-13787</v>
      </c>
      <c r="N86" s="337">
        <v>25</v>
      </c>
      <c r="O86" s="368" t="s">
        <v>604</v>
      </c>
      <c r="P86" s="369">
        <v>44245</v>
      </c>
      <c r="Q86" s="254"/>
      <c r="R86" s="259" t="s">
        <v>592</v>
      </c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342"/>
      <c r="AG86" s="339"/>
      <c r="AH86" s="254"/>
      <c r="AI86" s="254"/>
      <c r="AJ86" s="342"/>
      <c r="AK86" s="342"/>
      <c r="AL86" s="342"/>
    </row>
    <row r="87" spans="1:38" s="252" customFormat="1" ht="13.5" customHeight="1">
      <c r="A87" s="333">
        <v>23</v>
      </c>
      <c r="B87" s="462">
        <v>44609</v>
      </c>
      <c r="C87" s="370"/>
      <c r="D87" s="370" t="s">
        <v>1023</v>
      </c>
      <c r="E87" s="333" t="s">
        <v>593</v>
      </c>
      <c r="F87" s="333">
        <v>1995</v>
      </c>
      <c r="G87" s="333">
        <v>1940</v>
      </c>
      <c r="H87" s="337">
        <v>1940</v>
      </c>
      <c r="I87" s="337" t="s">
        <v>1024</v>
      </c>
      <c r="J87" s="348" t="s">
        <v>1050</v>
      </c>
      <c r="K87" s="337">
        <f t="shared" si="81"/>
        <v>-55</v>
      </c>
      <c r="L87" s="366">
        <f t="shared" si="82"/>
        <v>271.60000000000002</v>
      </c>
      <c r="M87" s="367">
        <f t="shared" si="83"/>
        <v>-11271.6</v>
      </c>
      <c r="N87" s="337">
        <v>200</v>
      </c>
      <c r="O87" s="368" t="s">
        <v>604</v>
      </c>
      <c r="P87" s="369">
        <v>44248</v>
      </c>
      <c r="Q87" s="254"/>
      <c r="R87" s="259" t="s">
        <v>592</v>
      </c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342"/>
      <c r="AG87" s="339"/>
      <c r="AH87" s="254"/>
      <c r="AI87" s="254"/>
      <c r="AJ87" s="342"/>
      <c r="AK87" s="342"/>
      <c r="AL87" s="342"/>
    </row>
    <row r="88" spans="1:38" s="252" customFormat="1" ht="13.5" customHeight="1">
      <c r="A88" s="333">
        <v>24</v>
      </c>
      <c r="B88" s="462">
        <v>44610</v>
      </c>
      <c r="C88" s="370"/>
      <c r="D88" s="370" t="s">
        <v>986</v>
      </c>
      <c r="E88" s="333" t="s">
        <v>593</v>
      </c>
      <c r="F88" s="333">
        <v>700</v>
      </c>
      <c r="G88" s="333">
        <v>683</v>
      </c>
      <c r="H88" s="337">
        <v>683</v>
      </c>
      <c r="I88" s="337" t="s">
        <v>987</v>
      </c>
      <c r="J88" s="348" t="s">
        <v>1051</v>
      </c>
      <c r="K88" s="337">
        <f t="shared" si="81"/>
        <v>-17</v>
      </c>
      <c r="L88" s="366">
        <f t="shared" si="82"/>
        <v>358.57500000000005</v>
      </c>
      <c r="M88" s="367">
        <f t="shared" si="83"/>
        <v>-13108.575000000001</v>
      </c>
      <c r="N88" s="337">
        <v>750</v>
      </c>
      <c r="O88" s="368" t="s">
        <v>604</v>
      </c>
      <c r="P88" s="369">
        <v>44248</v>
      </c>
      <c r="Q88" s="254"/>
      <c r="R88" s="259" t="s">
        <v>595</v>
      </c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342"/>
      <c r="AG88" s="339"/>
      <c r="AH88" s="254"/>
      <c r="AI88" s="254"/>
      <c r="AJ88" s="342"/>
      <c r="AK88" s="342"/>
      <c r="AL88" s="342"/>
    </row>
    <row r="89" spans="1:38" s="252" customFormat="1" ht="12.75" customHeight="1">
      <c r="A89" s="333">
        <v>25</v>
      </c>
      <c r="B89" s="462">
        <v>44610</v>
      </c>
      <c r="C89" s="370"/>
      <c r="D89" s="370" t="s">
        <v>1039</v>
      </c>
      <c r="E89" s="333" t="s">
        <v>593</v>
      </c>
      <c r="F89" s="333">
        <v>901</v>
      </c>
      <c r="G89" s="333">
        <v>887</v>
      </c>
      <c r="H89" s="337">
        <v>888</v>
      </c>
      <c r="I89" s="337" t="s">
        <v>1040</v>
      </c>
      <c r="J89" s="348" t="s">
        <v>1045</v>
      </c>
      <c r="K89" s="337">
        <f t="shared" ref="K89" si="84">H89-F89</f>
        <v>-13</v>
      </c>
      <c r="L89" s="366">
        <f t="shared" ref="L89" si="85">(H89*N89)*0.07%</f>
        <v>621.60000000000014</v>
      </c>
      <c r="M89" s="367">
        <f t="shared" ref="M89" si="86">(K89*N89)-L89</f>
        <v>-13621.6</v>
      </c>
      <c r="N89" s="337">
        <v>1000</v>
      </c>
      <c r="O89" s="368" t="s">
        <v>604</v>
      </c>
      <c r="P89" s="427">
        <v>44245</v>
      </c>
      <c r="Q89" s="254"/>
      <c r="R89" s="259" t="s">
        <v>592</v>
      </c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342"/>
      <c r="AG89" s="339"/>
      <c r="AH89" s="254"/>
      <c r="AI89" s="254"/>
      <c r="AJ89" s="342"/>
      <c r="AK89" s="342"/>
      <c r="AL89" s="342"/>
    </row>
    <row r="90" spans="1:38" s="252" customFormat="1" ht="12.75" customHeight="1">
      <c r="A90" s="333">
        <v>26</v>
      </c>
      <c r="B90" s="462">
        <v>44610</v>
      </c>
      <c r="C90" s="370"/>
      <c r="D90" s="370" t="s">
        <v>1041</v>
      </c>
      <c r="E90" s="333" t="s">
        <v>593</v>
      </c>
      <c r="F90" s="333">
        <v>7020</v>
      </c>
      <c r="G90" s="333">
        <v>6900</v>
      </c>
      <c r="H90" s="337">
        <v>6900</v>
      </c>
      <c r="I90" s="337" t="s">
        <v>1042</v>
      </c>
      <c r="J90" s="348" t="s">
        <v>1074</v>
      </c>
      <c r="K90" s="337">
        <f t="shared" ref="K90" si="87">H90-F90</f>
        <v>-120</v>
      </c>
      <c r="L90" s="366">
        <f t="shared" ref="L90" si="88">(H90*N90)*0.07%</f>
        <v>483.00000000000006</v>
      </c>
      <c r="M90" s="367">
        <f t="shared" ref="M90" si="89">(K90*N90)-L90</f>
        <v>-12483</v>
      </c>
      <c r="N90" s="337">
        <v>100</v>
      </c>
      <c r="O90" s="368" t="s">
        <v>604</v>
      </c>
      <c r="P90" s="369">
        <v>44248</v>
      </c>
      <c r="Q90" s="254"/>
      <c r="R90" s="259" t="s">
        <v>592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342"/>
      <c r="AG90" s="339"/>
      <c r="AH90" s="254"/>
      <c r="AI90" s="254"/>
      <c r="AJ90" s="342"/>
      <c r="AK90" s="342"/>
      <c r="AL90" s="342"/>
    </row>
    <row r="91" spans="1:38" s="252" customFormat="1" ht="13.5" customHeight="1">
      <c r="A91" s="256">
        <v>27</v>
      </c>
      <c r="B91" s="253">
        <v>44613</v>
      </c>
      <c r="C91" s="376"/>
      <c r="D91" s="376" t="s">
        <v>1106</v>
      </c>
      <c r="E91" s="256" t="s">
        <v>593</v>
      </c>
      <c r="F91" s="256" t="s">
        <v>1052</v>
      </c>
      <c r="G91" s="256">
        <v>1488</v>
      </c>
      <c r="H91" s="257"/>
      <c r="I91" s="257" t="s">
        <v>1053</v>
      </c>
      <c r="J91" s="323" t="s">
        <v>594</v>
      </c>
      <c r="K91" s="257"/>
      <c r="L91" s="289"/>
      <c r="M91" s="290"/>
      <c r="N91" s="257"/>
      <c r="O91" s="299"/>
      <c r="P91" s="300"/>
      <c r="Q91" s="254"/>
      <c r="R91" s="259" t="s">
        <v>592</v>
      </c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342"/>
      <c r="AG91" s="339"/>
      <c r="AH91" s="254"/>
      <c r="AI91" s="254"/>
      <c r="AJ91" s="342"/>
      <c r="AK91" s="342"/>
      <c r="AL91" s="342"/>
    </row>
    <row r="92" spans="1:38" s="252" customFormat="1" ht="13.5" customHeight="1">
      <c r="A92" s="291">
        <v>28</v>
      </c>
      <c r="B92" s="250">
        <v>44615</v>
      </c>
      <c r="C92" s="431"/>
      <c r="D92" s="431" t="s">
        <v>1099</v>
      </c>
      <c r="E92" s="291" t="s">
        <v>593</v>
      </c>
      <c r="F92" s="291">
        <v>699</v>
      </c>
      <c r="G92" s="291">
        <v>683</v>
      </c>
      <c r="H92" s="372">
        <v>714</v>
      </c>
      <c r="I92" s="372" t="s">
        <v>987</v>
      </c>
      <c r="J92" s="415" t="s">
        <v>1100</v>
      </c>
      <c r="K92" s="372">
        <f t="shared" ref="K92" si="90">H92-F92</f>
        <v>15</v>
      </c>
      <c r="L92" s="416">
        <f t="shared" ref="L92" si="91">(H92*N92)*0.07%</f>
        <v>374.85000000000008</v>
      </c>
      <c r="M92" s="417">
        <f t="shared" ref="M92" si="92">(K92*N92)-L92</f>
        <v>10875.15</v>
      </c>
      <c r="N92" s="372">
        <v>750</v>
      </c>
      <c r="O92" s="418" t="s">
        <v>591</v>
      </c>
      <c r="P92" s="426">
        <v>44250</v>
      </c>
      <c r="Q92" s="254"/>
      <c r="R92" s="259" t="s">
        <v>595</v>
      </c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342"/>
      <c r="AG92" s="339"/>
      <c r="AH92" s="254"/>
      <c r="AI92" s="254"/>
      <c r="AJ92" s="342"/>
      <c r="AK92" s="342"/>
      <c r="AL92" s="342"/>
    </row>
    <row r="93" spans="1:38" s="252" customFormat="1" ht="13.5" customHeight="1">
      <c r="A93" s="256"/>
      <c r="B93" s="253"/>
      <c r="C93" s="376"/>
      <c r="D93" s="376"/>
      <c r="E93" s="256"/>
      <c r="F93" s="256"/>
      <c r="G93" s="256"/>
      <c r="H93" s="257"/>
      <c r="I93" s="257"/>
      <c r="J93" s="323"/>
      <c r="K93" s="257"/>
      <c r="L93" s="289"/>
      <c r="M93" s="290"/>
      <c r="N93" s="257"/>
      <c r="O93" s="299"/>
      <c r="P93" s="300"/>
      <c r="Q93" s="254"/>
      <c r="R93" s="259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342"/>
      <c r="AG93" s="339"/>
      <c r="AH93" s="254"/>
      <c r="AI93" s="254"/>
      <c r="AJ93" s="342"/>
      <c r="AK93" s="342"/>
      <c r="AL93" s="342"/>
    </row>
    <row r="94" spans="1:38" ht="13.5" customHeight="1">
      <c r="A94" s="111"/>
      <c r="B94" s="112"/>
      <c r="C94" s="146"/>
      <c r="D94" s="154"/>
      <c r="E94" s="155"/>
      <c r="F94" s="111"/>
      <c r="G94" s="111"/>
      <c r="H94" s="111"/>
      <c r="I94" s="147"/>
      <c r="J94" s="147"/>
      <c r="K94" s="147"/>
      <c r="L94" s="147"/>
      <c r="M94" s="147"/>
      <c r="N94" s="147"/>
      <c r="O94" s="147"/>
      <c r="P94" s="147"/>
      <c r="Q94" s="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>
      <c r="A95" s="156"/>
      <c r="B95" s="112"/>
      <c r="C95" s="113"/>
      <c r="D95" s="157"/>
      <c r="E95" s="116"/>
      <c r="F95" s="116"/>
      <c r="G95" s="116"/>
      <c r="H95" s="116"/>
      <c r="I95" s="116"/>
      <c r="J95" s="6"/>
      <c r="K95" s="116"/>
      <c r="L95" s="116"/>
      <c r="M95" s="6"/>
      <c r="N95" s="1"/>
      <c r="O95" s="113"/>
      <c r="P95" s="41"/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12.75" customHeight="1">
      <c r="A96" s="158" t="s">
        <v>614</v>
      </c>
      <c r="B96" s="158"/>
      <c r="C96" s="158"/>
      <c r="D96" s="158"/>
      <c r="E96" s="159"/>
      <c r="F96" s="116"/>
      <c r="G96" s="116"/>
      <c r="H96" s="116"/>
      <c r="I96" s="116"/>
      <c r="J96" s="1"/>
      <c r="K96" s="6"/>
      <c r="L96" s="6"/>
      <c r="M96" s="6"/>
      <c r="N96" s="1"/>
      <c r="O96" s="1"/>
      <c r="P96" s="41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38.25" customHeight="1">
      <c r="A97" s="96" t="s">
        <v>16</v>
      </c>
      <c r="B97" s="96" t="s">
        <v>568</v>
      </c>
      <c r="C97" s="96"/>
      <c r="D97" s="97" t="s">
        <v>579</v>
      </c>
      <c r="E97" s="96" t="s">
        <v>580</v>
      </c>
      <c r="F97" s="96" t="s">
        <v>581</v>
      </c>
      <c r="G97" s="96" t="s">
        <v>602</v>
      </c>
      <c r="H97" s="96" t="s">
        <v>583</v>
      </c>
      <c r="I97" s="96" t="s">
        <v>584</v>
      </c>
      <c r="J97" s="95" t="s">
        <v>585</v>
      </c>
      <c r="K97" s="95" t="s">
        <v>615</v>
      </c>
      <c r="L97" s="98" t="s">
        <v>587</v>
      </c>
      <c r="M97" s="153" t="s">
        <v>611</v>
      </c>
      <c r="N97" s="96" t="s">
        <v>612</v>
      </c>
      <c r="O97" s="96" t="s">
        <v>589</v>
      </c>
      <c r="P97" s="97" t="s">
        <v>590</v>
      </c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s="252" customFormat="1" ht="12.75" customHeight="1">
      <c r="A98" s="479">
        <v>1</v>
      </c>
      <c r="B98" s="481">
        <v>44586</v>
      </c>
      <c r="C98" s="321"/>
      <c r="D98" s="383" t="s">
        <v>869</v>
      </c>
      <c r="E98" s="256" t="s">
        <v>593</v>
      </c>
      <c r="F98" s="256">
        <v>82</v>
      </c>
      <c r="G98" s="256"/>
      <c r="H98" s="256"/>
      <c r="I98" s="257"/>
      <c r="J98" s="483" t="s">
        <v>594</v>
      </c>
      <c r="K98" s="384"/>
      <c r="L98" s="324"/>
      <c r="M98" s="483"/>
      <c r="N98" s="495"/>
      <c r="O98" s="497"/>
      <c r="P98" s="483"/>
      <c r="Q98" s="254"/>
      <c r="R98" s="255" t="s">
        <v>592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</row>
    <row r="99" spans="1:38" s="252" customFormat="1" ht="12.75" customHeight="1">
      <c r="A99" s="480"/>
      <c r="B99" s="482"/>
      <c r="C99" s="321"/>
      <c r="D99" s="383" t="s">
        <v>870</v>
      </c>
      <c r="E99" s="256" t="s">
        <v>857</v>
      </c>
      <c r="F99" s="256">
        <v>46</v>
      </c>
      <c r="G99" s="256"/>
      <c r="H99" s="256"/>
      <c r="I99" s="257"/>
      <c r="J99" s="484"/>
      <c r="K99" s="384"/>
      <c r="L99" s="324"/>
      <c r="M99" s="484"/>
      <c r="N99" s="496"/>
      <c r="O99" s="498"/>
      <c r="P99" s="484"/>
      <c r="Q99" s="254"/>
      <c r="R99" s="255" t="s">
        <v>592</v>
      </c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</row>
    <row r="100" spans="1:38" s="252" customFormat="1" ht="12.75" customHeight="1">
      <c r="A100" s="333">
        <v>2</v>
      </c>
      <c r="B100" s="334">
        <v>44592</v>
      </c>
      <c r="C100" s="335"/>
      <c r="D100" s="336" t="s">
        <v>878</v>
      </c>
      <c r="E100" s="333" t="s">
        <v>593</v>
      </c>
      <c r="F100" s="333">
        <v>107.5</v>
      </c>
      <c r="G100" s="333">
        <v>60</v>
      </c>
      <c r="H100" s="333">
        <v>57.5</v>
      </c>
      <c r="I100" s="337" t="s">
        <v>879</v>
      </c>
      <c r="J100" s="348" t="s">
        <v>862</v>
      </c>
      <c r="K100" s="337">
        <f t="shared" ref="K100:K101" si="93">H100-F100</f>
        <v>-50</v>
      </c>
      <c r="L100" s="366">
        <v>100</v>
      </c>
      <c r="M100" s="367">
        <f t="shared" ref="M100:M101" si="94">(K100*N100)-L100</f>
        <v>-2600</v>
      </c>
      <c r="N100" s="337">
        <v>50</v>
      </c>
      <c r="O100" s="368" t="s">
        <v>604</v>
      </c>
      <c r="P100" s="369">
        <v>44228</v>
      </c>
      <c r="Q100" s="254"/>
      <c r="R100" s="255" t="s">
        <v>595</v>
      </c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</row>
    <row r="101" spans="1:38" s="252" customFormat="1" ht="12.75" customHeight="1">
      <c r="A101" s="333">
        <v>3</v>
      </c>
      <c r="B101" s="334">
        <v>44592</v>
      </c>
      <c r="C101" s="335"/>
      <c r="D101" s="336" t="s">
        <v>880</v>
      </c>
      <c r="E101" s="333" t="s">
        <v>593</v>
      </c>
      <c r="F101" s="333">
        <v>26.5</v>
      </c>
      <c r="G101" s="333">
        <v>17</v>
      </c>
      <c r="H101" s="333">
        <v>17</v>
      </c>
      <c r="I101" s="337" t="s">
        <v>881</v>
      </c>
      <c r="J101" s="348" t="s">
        <v>923</v>
      </c>
      <c r="K101" s="337">
        <f t="shared" si="93"/>
        <v>-9.5</v>
      </c>
      <c r="L101" s="366">
        <v>100</v>
      </c>
      <c r="M101" s="367">
        <f t="shared" si="94"/>
        <v>-3900</v>
      </c>
      <c r="N101" s="337">
        <v>400</v>
      </c>
      <c r="O101" s="368" t="s">
        <v>604</v>
      </c>
      <c r="P101" s="369">
        <v>44234</v>
      </c>
      <c r="Q101" s="254"/>
      <c r="R101" s="255" t="s">
        <v>592</v>
      </c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</row>
    <row r="102" spans="1:38" s="252" customFormat="1" ht="12.75" customHeight="1">
      <c r="A102" s="333">
        <v>4</v>
      </c>
      <c r="B102" s="334">
        <v>44592</v>
      </c>
      <c r="C102" s="335"/>
      <c r="D102" s="336" t="s">
        <v>882</v>
      </c>
      <c r="E102" s="333" t="s">
        <v>593</v>
      </c>
      <c r="F102" s="333">
        <v>57.5</v>
      </c>
      <c r="G102" s="333">
        <v>38</v>
      </c>
      <c r="H102" s="333">
        <v>40</v>
      </c>
      <c r="I102" s="337" t="s">
        <v>861</v>
      </c>
      <c r="J102" s="348" t="s">
        <v>894</v>
      </c>
      <c r="K102" s="337">
        <f t="shared" ref="K102" si="95">H102-F102</f>
        <v>-17.5</v>
      </c>
      <c r="L102" s="366">
        <v>100</v>
      </c>
      <c r="M102" s="367">
        <f t="shared" ref="M102" si="96">(K102*N102)-L102</f>
        <v>-4475</v>
      </c>
      <c r="N102" s="337">
        <v>250</v>
      </c>
      <c r="O102" s="368" t="s">
        <v>604</v>
      </c>
      <c r="P102" s="369">
        <v>44228</v>
      </c>
      <c r="Q102" s="254"/>
      <c r="R102" s="255" t="s">
        <v>592</v>
      </c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</row>
    <row r="103" spans="1:38" s="252" customFormat="1" ht="12.75" customHeight="1">
      <c r="A103" s="485">
        <v>5</v>
      </c>
      <c r="B103" s="487">
        <v>44593</v>
      </c>
      <c r="C103" s="292"/>
      <c r="D103" s="371" t="s">
        <v>886</v>
      </c>
      <c r="E103" s="291" t="s">
        <v>593</v>
      </c>
      <c r="F103" s="291">
        <v>202.5</v>
      </c>
      <c r="G103" s="291"/>
      <c r="H103" s="291">
        <v>335</v>
      </c>
      <c r="I103" s="372"/>
      <c r="J103" s="489" t="s">
        <v>888</v>
      </c>
      <c r="K103" s="373">
        <f>H103-F103</f>
        <v>132.5</v>
      </c>
      <c r="L103" s="374">
        <v>100</v>
      </c>
      <c r="M103" s="489">
        <v>4300</v>
      </c>
      <c r="N103" s="489">
        <v>50</v>
      </c>
      <c r="O103" s="491" t="s">
        <v>591</v>
      </c>
      <c r="P103" s="493">
        <v>44593</v>
      </c>
      <c r="Q103" s="254"/>
      <c r="R103" s="255" t="s">
        <v>592</v>
      </c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</row>
    <row r="104" spans="1:38" s="252" customFormat="1" ht="12.75" customHeight="1">
      <c r="A104" s="486"/>
      <c r="B104" s="488"/>
      <c r="C104" s="292"/>
      <c r="D104" s="371" t="s">
        <v>887</v>
      </c>
      <c r="E104" s="291" t="s">
        <v>857</v>
      </c>
      <c r="F104" s="291">
        <v>102.5</v>
      </c>
      <c r="G104" s="291"/>
      <c r="H104" s="291">
        <v>145</v>
      </c>
      <c r="I104" s="372"/>
      <c r="J104" s="490"/>
      <c r="K104" s="373">
        <f>F104-H104</f>
        <v>-42.5</v>
      </c>
      <c r="L104" s="374">
        <v>100</v>
      </c>
      <c r="M104" s="490"/>
      <c r="N104" s="490"/>
      <c r="O104" s="492"/>
      <c r="P104" s="494"/>
      <c r="Q104" s="254"/>
      <c r="R104" s="255" t="s">
        <v>592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</row>
    <row r="105" spans="1:38" s="252" customFormat="1" ht="12.75" customHeight="1">
      <c r="A105" s="333">
        <v>6</v>
      </c>
      <c r="B105" s="334">
        <v>44594</v>
      </c>
      <c r="C105" s="335"/>
      <c r="D105" s="336" t="s">
        <v>896</v>
      </c>
      <c r="E105" s="333" t="s">
        <v>593</v>
      </c>
      <c r="F105" s="333">
        <v>90</v>
      </c>
      <c r="G105" s="333">
        <v>45</v>
      </c>
      <c r="H105" s="333">
        <v>45</v>
      </c>
      <c r="I105" s="337" t="s">
        <v>897</v>
      </c>
      <c r="J105" s="348" t="s">
        <v>898</v>
      </c>
      <c r="K105" s="337">
        <f t="shared" ref="K105" si="97">H105-F105</f>
        <v>-45</v>
      </c>
      <c r="L105" s="366">
        <v>100</v>
      </c>
      <c r="M105" s="367">
        <f t="shared" ref="M105" si="98">(K105*N105)-L105</f>
        <v>-2350</v>
      </c>
      <c r="N105" s="337">
        <v>50</v>
      </c>
      <c r="O105" s="368" t="s">
        <v>604</v>
      </c>
      <c r="P105" s="427">
        <v>44229</v>
      </c>
      <c r="Q105" s="254"/>
      <c r="R105" s="255" t="s">
        <v>592</v>
      </c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</row>
    <row r="106" spans="1:38" s="252" customFormat="1" ht="12.75" customHeight="1">
      <c r="A106" s="333">
        <v>7</v>
      </c>
      <c r="B106" s="334">
        <v>44595</v>
      </c>
      <c r="C106" s="335"/>
      <c r="D106" s="336" t="s">
        <v>912</v>
      </c>
      <c r="E106" s="333" t="s">
        <v>593</v>
      </c>
      <c r="F106" s="333">
        <v>65</v>
      </c>
      <c r="G106" s="333">
        <v>0</v>
      </c>
      <c r="H106" s="333">
        <v>0</v>
      </c>
      <c r="I106" s="337" t="s">
        <v>913</v>
      </c>
      <c r="J106" s="348" t="s">
        <v>914</v>
      </c>
      <c r="K106" s="337">
        <f t="shared" ref="K106:K108" si="99">H106-F106</f>
        <v>-65</v>
      </c>
      <c r="L106" s="366">
        <v>100</v>
      </c>
      <c r="M106" s="367">
        <f t="shared" ref="M106:M108" si="100">(K106*N106)-L106</f>
        <v>-1725</v>
      </c>
      <c r="N106" s="337">
        <v>25</v>
      </c>
      <c r="O106" s="368" t="s">
        <v>604</v>
      </c>
      <c r="P106" s="427">
        <v>44230</v>
      </c>
      <c r="Q106" s="254"/>
      <c r="R106" s="255" t="s">
        <v>595</v>
      </c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</row>
    <row r="107" spans="1:38" s="252" customFormat="1" ht="12.75" customHeight="1">
      <c r="A107" s="291">
        <v>8</v>
      </c>
      <c r="B107" s="250">
        <v>44596</v>
      </c>
      <c r="C107" s="292"/>
      <c r="D107" s="371" t="s">
        <v>916</v>
      </c>
      <c r="E107" s="291" t="s">
        <v>593</v>
      </c>
      <c r="F107" s="291">
        <v>110</v>
      </c>
      <c r="G107" s="291">
        <v>65</v>
      </c>
      <c r="H107" s="291">
        <v>135</v>
      </c>
      <c r="I107" s="372" t="s">
        <v>917</v>
      </c>
      <c r="J107" s="415" t="s">
        <v>613</v>
      </c>
      <c r="K107" s="372">
        <f t="shared" si="99"/>
        <v>25</v>
      </c>
      <c r="L107" s="416">
        <v>100</v>
      </c>
      <c r="M107" s="417">
        <f t="shared" si="100"/>
        <v>1150</v>
      </c>
      <c r="N107" s="372">
        <v>50</v>
      </c>
      <c r="O107" s="418" t="s">
        <v>591</v>
      </c>
      <c r="P107" s="426">
        <v>44231</v>
      </c>
      <c r="Q107" s="254"/>
      <c r="R107" s="255" t="s">
        <v>595</v>
      </c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</row>
    <row r="108" spans="1:38" s="252" customFormat="1" ht="12.75" customHeight="1">
      <c r="A108" s="333">
        <v>9</v>
      </c>
      <c r="B108" s="334">
        <v>44599</v>
      </c>
      <c r="C108" s="335"/>
      <c r="D108" s="336" t="s">
        <v>928</v>
      </c>
      <c r="E108" s="333" t="s">
        <v>593</v>
      </c>
      <c r="F108" s="333">
        <v>83</v>
      </c>
      <c r="G108" s="333">
        <v>40</v>
      </c>
      <c r="H108" s="333">
        <v>40</v>
      </c>
      <c r="I108" s="337" t="s">
        <v>929</v>
      </c>
      <c r="J108" s="348" t="s">
        <v>930</v>
      </c>
      <c r="K108" s="337">
        <f t="shared" si="99"/>
        <v>-43</v>
      </c>
      <c r="L108" s="366">
        <v>100</v>
      </c>
      <c r="M108" s="367">
        <f t="shared" si="100"/>
        <v>-2250</v>
      </c>
      <c r="N108" s="337">
        <v>50</v>
      </c>
      <c r="O108" s="368" t="s">
        <v>604</v>
      </c>
      <c r="P108" s="427">
        <v>44234</v>
      </c>
      <c r="Q108" s="254"/>
      <c r="R108" s="255" t="s">
        <v>595</v>
      </c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</row>
    <row r="109" spans="1:38" s="252" customFormat="1" ht="12.75" customHeight="1">
      <c r="A109" s="333">
        <v>10</v>
      </c>
      <c r="B109" s="334">
        <v>44599</v>
      </c>
      <c r="C109" s="335"/>
      <c r="D109" s="336" t="s">
        <v>934</v>
      </c>
      <c r="E109" s="333" t="s">
        <v>593</v>
      </c>
      <c r="F109" s="333">
        <v>180</v>
      </c>
      <c r="G109" s="333">
        <v>90</v>
      </c>
      <c r="H109" s="333">
        <v>90</v>
      </c>
      <c r="I109" s="337" t="s">
        <v>935</v>
      </c>
      <c r="J109" s="348" t="s">
        <v>940</v>
      </c>
      <c r="K109" s="337">
        <f t="shared" ref="K109:K110" si="101">H109-F109</f>
        <v>-90</v>
      </c>
      <c r="L109" s="366">
        <v>100</v>
      </c>
      <c r="M109" s="367">
        <f t="shared" ref="M109:M110" si="102">(K109*N109)-L109</f>
        <v>-2350</v>
      </c>
      <c r="N109" s="337">
        <v>25</v>
      </c>
      <c r="O109" s="368" t="s">
        <v>604</v>
      </c>
      <c r="P109" s="369">
        <v>44235</v>
      </c>
      <c r="Q109" s="254"/>
      <c r="R109" s="255" t="s">
        <v>592</v>
      </c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</row>
    <row r="110" spans="1:38" s="252" customFormat="1" ht="12.75" customHeight="1">
      <c r="A110" s="291">
        <v>11</v>
      </c>
      <c r="B110" s="443">
        <v>44606</v>
      </c>
      <c r="C110" s="292"/>
      <c r="D110" s="371" t="s">
        <v>979</v>
      </c>
      <c r="E110" s="291" t="s">
        <v>593</v>
      </c>
      <c r="F110" s="291">
        <v>14.5</v>
      </c>
      <c r="G110" s="291">
        <v>7</v>
      </c>
      <c r="H110" s="291">
        <v>18.25</v>
      </c>
      <c r="I110" s="372" t="s">
        <v>980</v>
      </c>
      <c r="J110" s="415" t="s">
        <v>899</v>
      </c>
      <c r="K110" s="372">
        <f t="shared" si="101"/>
        <v>3.75</v>
      </c>
      <c r="L110" s="416">
        <v>100</v>
      </c>
      <c r="M110" s="417">
        <f t="shared" si="102"/>
        <v>2618.75</v>
      </c>
      <c r="N110" s="372">
        <v>725</v>
      </c>
      <c r="O110" s="418" t="s">
        <v>591</v>
      </c>
      <c r="P110" s="419">
        <v>44242</v>
      </c>
      <c r="Q110" s="254"/>
      <c r="R110" s="255" t="s">
        <v>592</v>
      </c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</row>
    <row r="111" spans="1:38" s="252" customFormat="1" ht="12.75" customHeight="1">
      <c r="A111" s="333">
        <v>12</v>
      </c>
      <c r="B111" s="444">
        <v>44606</v>
      </c>
      <c r="C111" s="335"/>
      <c r="D111" s="336" t="s">
        <v>981</v>
      </c>
      <c r="E111" s="333" t="s">
        <v>593</v>
      </c>
      <c r="F111" s="333">
        <v>76</v>
      </c>
      <c r="G111" s="333">
        <v>38</v>
      </c>
      <c r="H111" s="333">
        <v>38</v>
      </c>
      <c r="I111" s="337" t="s">
        <v>982</v>
      </c>
      <c r="J111" s="348" t="s">
        <v>1003</v>
      </c>
      <c r="K111" s="337">
        <f t="shared" ref="K111:K114" si="103">H111-F111</f>
        <v>-38</v>
      </c>
      <c r="L111" s="366">
        <v>100</v>
      </c>
      <c r="M111" s="367">
        <f t="shared" ref="M111:M114" si="104">(K111*N111)-L111</f>
        <v>-2000</v>
      </c>
      <c r="N111" s="337">
        <v>50</v>
      </c>
      <c r="O111" s="368" t="s">
        <v>604</v>
      </c>
      <c r="P111" s="369">
        <v>44242</v>
      </c>
      <c r="Q111" s="254"/>
      <c r="R111" s="255" t="s">
        <v>592</v>
      </c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</row>
    <row r="112" spans="1:38" s="252" customFormat="1" ht="12.75" customHeight="1">
      <c r="A112" s="291">
        <v>13</v>
      </c>
      <c r="B112" s="250">
        <v>44607</v>
      </c>
      <c r="C112" s="442"/>
      <c r="D112" s="371" t="s">
        <v>993</v>
      </c>
      <c r="E112" s="291" t="s">
        <v>593</v>
      </c>
      <c r="F112" s="291">
        <v>37</v>
      </c>
      <c r="G112" s="291">
        <v>18</v>
      </c>
      <c r="H112" s="291">
        <v>49</v>
      </c>
      <c r="I112" s="372" t="s">
        <v>989</v>
      </c>
      <c r="J112" s="415" t="s">
        <v>995</v>
      </c>
      <c r="K112" s="372">
        <f t="shared" si="103"/>
        <v>12</v>
      </c>
      <c r="L112" s="416">
        <v>100</v>
      </c>
      <c r="M112" s="417">
        <f t="shared" si="104"/>
        <v>2900</v>
      </c>
      <c r="N112" s="372">
        <v>250</v>
      </c>
      <c r="O112" s="418" t="s">
        <v>591</v>
      </c>
      <c r="P112" s="426">
        <v>44242</v>
      </c>
      <c r="Q112" s="254"/>
      <c r="R112" s="255" t="s">
        <v>592</v>
      </c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</row>
    <row r="113" spans="1:38" s="252" customFormat="1" ht="12.75" customHeight="1">
      <c r="A113" s="291">
        <v>14</v>
      </c>
      <c r="B113" s="250">
        <v>44607</v>
      </c>
      <c r="C113" s="442"/>
      <c r="D113" s="371" t="s">
        <v>990</v>
      </c>
      <c r="E113" s="291" t="s">
        <v>593</v>
      </c>
      <c r="F113" s="291">
        <v>41</v>
      </c>
      <c r="G113" s="291">
        <v>20</v>
      </c>
      <c r="H113" s="291">
        <v>49</v>
      </c>
      <c r="I113" s="372" t="s">
        <v>989</v>
      </c>
      <c r="J113" s="415" t="s">
        <v>996</v>
      </c>
      <c r="K113" s="372">
        <f t="shared" si="103"/>
        <v>8</v>
      </c>
      <c r="L113" s="416">
        <v>100</v>
      </c>
      <c r="M113" s="417">
        <f t="shared" si="104"/>
        <v>1900</v>
      </c>
      <c r="N113" s="372">
        <v>250</v>
      </c>
      <c r="O113" s="418" t="s">
        <v>591</v>
      </c>
      <c r="P113" s="426">
        <v>44242</v>
      </c>
      <c r="Q113" s="254"/>
      <c r="R113" s="255" t="s">
        <v>592</v>
      </c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</row>
    <row r="114" spans="1:38" s="252" customFormat="1" ht="12.75" customHeight="1">
      <c r="A114" s="291">
        <v>15</v>
      </c>
      <c r="B114" s="250">
        <v>44607</v>
      </c>
      <c r="C114" s="442"/>
      <c r="D114" s="371" t="s">
        <v>991</v>
      </c>
      <c r="E114" s="291" t="s">
        <v>593</v>
      </c>
      <c r="F114" s="291">
        <v>36</v>
      </c>
      <c r="G114" s="291">
        <v>20</v>
      </c>
      <c r="H114" s="291">
        <v>47.5</v>
      </c>
      <c r="I114" s="372" t="s">
        <v>992</v>
      </c>
      <c r="J114" s="415" t="s">
        <v>997</v>
      </c>
      <c r="K114" s="372">
        <f t="shared" si="103"/>
        <v>11.5</v>
      </c>
      <c r="L114" s="416">
        <v>100</v>
      </c>
      <c r="M114" s="417">
        <f t="shared" si="104"/>
        <v>3350</v>
      </c>
      <c r="N114" s="372">
        <v>300</v>
      </c>
      <c r="O114" s="418" t="s">
        <v>591</v>
      </c>
      <c r="P114" s="426">
        <v>44242</v>
      </c>
      <c r="Q114" s="254"/>
      <c r="R114" s="255" t="s">
        <v>592</v>
      </c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</row>
    <row r="115" spans="1:38" s="252" customFormat="1" ht="12.75" customHeight="1">
      <c r="A115" s="291">
        <v>16</v>
      </c>
      <c r="B115" s="250">
        <v>44608</v>
      </c>
      <c r="C115" s="442"/>
      <c r="D115" s="371" t="s">
        <v>1010</v>
      </c>
      <c r="E115" s="291" t="s">
        <v>593</v>
      </c>
      <c r="F115" s="291">
        <v>64</v>
      </c>
      <c r="G115" s="291">
        <v>28</v>
      </c>
      <c r="H115" s="291">
        <v>85</v>
      </c>
      <c r="I115" s="372" t="s">
        <v>982</v>
      </c>
      <c r="J115" s="415" t="s">
        <v>605</v>
      </c>
      <c r="K115" s="372">
        <f t="shared" ref="K115:K118" si="105">H115-F115</f>
        <v>21</v>
      </c>
      <c r="L115" s="416">
        <v>100</v>
      </c>
      <c r="M115" s="417">
        <f t="shared" ref="M115:M118" si="106">(K115*N115)-L115</f>
        <v>950</v>
      </c>
      <c r="N115" s="372">
        <v>50</v>
      </c>
      <c r="O115" s="418" t="s">
        <v>591</v>
      </c>
      <c r="P115" s="448">
        <v>44608</v>
      </c>
      <c r="Q115" s="254"/>
      <c r="R115" s="255" t="s">
        <v>595</v>
      </c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</row>
    <row r="116" spans="1:38" s="252" customFormat="1" ht="12.75" customHeight="1">
      <c r="A116" s="291">
        <v>17</v>
      </c>
      <c r="B116" s="250">
        <v>44608</v>
      </c>
      <c r="C116" s="442"/>
      <c r="D116" s="371" t="s">
        <v>1011</v>
      </c>
      <c r="E116" s="291" t="s">
        <v>593</v>
      </c>
      <c r="F116" s="291">
        <v>35</v>
      </c>
      <c r="G116" s="291">
        <v>18</v>
      </c>
      <c r="H116" s="291">
        <v>45.5</v>
      </c>
      <c r="I116" s="372" t="s">
        <v>1012</v>
      </c>
      <c r="J116" s="415" t="s">
        <v>938</v>
      </c>
      <c r="K116" s="372">
        <f t="shared" si="105"/>
        <v>10.5</v>
      </c>
      <c r="L116" s="416">
        <v>100</v>
      </c>
      <c r="M116" s="417">
        <f t="shared" si="106"/>
        <v>3050</v>
      </c>
      <c r="N116" s="372">
        <v>300</v>
      </c>
      <c r="O116" s="418" t="s">
        <v>591</v>
      </c>
      <c r="P116" s="448">
        <v>44608</v>
      </c>
      <c r="Q116" s="254"/>
      <c r="R116" s="255" t="s">
        <v>595</v>
      </c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</row>
    <row r="117" spans="1:38" s="252" customFormat="1" ht="12.75" customHeight="1">
      <c r="A117" s="291">
        <v>18</v>
      </c>
      <c r="B117" s="250">
        <v>44608</v>
      </c>
      <c r="C117" s="442"/>
      <c r="D117" s="371" t="s">
        <v>1013</v>
      </c>
      <c r="E117" s="291" t="s">
        <v>593</v>
      </c>
      <c r="F117" s="291">
        <v>240</v>
      </c>
      <c r="G117" s="291">
        <v>150</v>
      </c>
      <c r="H117" s="291">
        <v>290</v>
      </c>
      <c r="I117" s="372" t="s">
        <v>1015</v>
      </c>
      <c r="J117" s="415" t="s">
        <v>920</v>
      </c>
      <c r="K117" s="372">
        <f t="shared" si="105"/>
        <v>50</v>
      </c>
      <c r="L117" s="416">
        <v>100</v>
      </c>
      <c r="M117" s="417">
        <f t="shared" si="106"/>
        <v>1150</v>
      </c>
      <c r="N117" s="372">
        <v>25</v>
      </c>
      <c r="O117" s="418" t="s">
        <v>591</v>
      </c>
      <c r="P117" s="448">
        <v>44608</v>
      </c>
      <c r="Q117" s="254"/>
      <c r="R117" s="255" t="s">
        <v>592</v>
      </c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</row>
    <row r="118" spans="1:38" s="252" customFormat="1" ht="12.75" customHeight="1">
      <c r="A118" s="291">
        <v>19</v>
      </c>
      <c r="B118" s="250">
        <v>44608</v>
      </c>
      <c r="C118" s="442"/>
      <c r="D118" s="371" t="s">
        <v>1014</v>
      </c>
      <c r="E118" s="291" t="s">
        <v>593</v>
      </c>
      <c r="F118" s="291">
        <v>39.5</v>
      </c>
      <c r="G118" s="291">
        <v>20</v>
      </c>
      <c r="H118" s="291">
        <v>47.5</v>
      </c>
      <c r="I118" s="372" t="s">
        <v>989</v>
      </c>
      <c r="J118" s="415" t="s">
        <v>996</v>
      </c>
      <c r="K118" s="372">
        <f t="shared" si="105"/>
        <v>8</v>
      </c>
      <c r="L118" s="416">
        <v>100</v>
      </c>
      <c r="M118" s="417">
        <f t="shared" si="106"/>
        <v>1900</v>
      </c>
      <c r="N118" s="372">
        <v>250</v>
      </c>
      <c r="O118" s="418" t="s">
        <v>591</v>
      </c>
      <c r="P118" s="448">
        <v>44608</v>
      </c>
      <c r="Q118" s="254"/>
      <c r="R118" s="255" t="s">
        <v>592</v>
      </c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</row>
    <row r="119" spans="1:38" s="252" customFormat="1" ht="12.75" customHeight="1">
      <c r="A119" s="291">
        <v>20</v>
      </c>
      <c r="B119" s="250">
        <v>44609</v>
      </c>
      <c r="C119" s="442"/>
      <c r="D119" s="371" t="s">
        <v>1020</v>
      </c>
      <c r="E119" s="291" t="s">
        <v>593</v>
      </c>
      <c r="F119" s="291">
        <v>52</v>
      </c>
      <c r="G119" s="291">
        <v>8</v>
      </c>
      <c r="H119" s="291">
        <v>72</v>
      </c>
      <c r="I119" s="372" t="s">
        <v>861</v>
      </c>
      <c r="J119" s="415" t="s">
        <v>1030</v>
      </c>
      <c r="K119" s="372">
        <f t="shared" ref="K119" si="107">H119-F119</f>
        <v>20</v>
      </c>
      <c r="L119" s="416">
        <v>100</v>
      </c>
      <c r="M119" s="417">
        <f t="shared" ref="M119" si="108">(K119*N119)-L119</f>
        <v>900</v>
      </c>
      <c r="N119" s="372">
        <v>50</v>
      </c>
      <c r="O119" s="418" t="s">
        <v>591</v>
      </c>
      <c r="P119" s="448">
        <v>44609</v>
      </c>
      <c r="Q119" s="254"/>
      <c r="R119" s="255" t="s">
        <v>595</v>
      </c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</row>
    <row r="120" spans="1:38" s="252" customFormat="1" ht="12.75" customHeight="1">
      <c r="A120" s="291">
        <v>21</v>
      </c>
      <c r="B120" s="443">
        <v>44609</v>
      </c>
      <c r="C120" s="442"/>
      <c r="D120" s="371" t="s">
        <v>1011</v>
      </c>
      <c r="E120" s="291" t="s">
        <v>593</v>
      </c>
      <c r="F120" s="291">
        <v>35</v>
      </c>
      <c r="G120" s="291">
        <v>18</v>
      </c>
      <c r="H120" s="291">
        <v>44.5</v>
      </c>
      <c r="I120" s="372" t="s">
        <v>1012</v>
      </c>
      <c r="J120" s="415" t="s">
        <v>1029</v>
      </c>
      <c r="K120" s="372">
        <f t="shared" ref="K120:K122" si="109">H120-F120</f>
        <v>9.5</v>
      </c>
      <c r="L120" s="416">
        <v>100</v>
      </c>
      <c r="M120" s="417">
        <f t="shared" ref="M120:M122" si="110">(K120*N120)-L120</f>
        <v>2750</v>
      </c>
      <c r="N120" s="372">
        <v>300</v>
      </c>
      <c r="O120" s="418" t="s">
        <v>591</v>
      </c>
      <c r="P120" s="448">
        <v>44609</v>
      </c>
      <c r="Q120" s="254"/>
      <c r="R120" s="255" t="s">
        <v>592</v>
      </c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</row>
    <row r="121" spans="1:38" s="252" customFormat="1" ht="12.75" customHeight="1">
      <c r="A121" s="333">
        <v>22</v>
      </c>
      <c r="B121" s="444">
        <v>44609</v>
      </c>
      <c r="C121" s="335"/>
      <c r="D121" s="336" t="s">
        <v>1025</v>
      </c>
      <c r="E121" s="333" t="s">
        <v>593</v>
      </c>
      <c r="F121" s="333">
        <v>180</v>
      </c>
      <c r="G121" s="333">
        <v>70</v>
      </c>
      <c r="H121" s="333">
        <v>105</v>
      </c>
      <c r="I121" s="337" t="s">
        <v>1026</v>
      </c>
      <c r="J121" s="348" t="s">
        <v>1032</v>
      </c>
      <c r="K121" s="337">
        <f t="shared" si="109"/>
        <v>-75</v>
      </c>
      <c r="L121" s="366">
        <v>100</v>
      </c>
      <c r="M121" s="367">
        <f t="shared" si="110"/>
        <v>-1975</v>
      </c>
      <c r="N121" s="337">
        <v>25</v>
      </c>
      <c r="O121" s="368" t="s">
        <v>604</v>
      </c>
      <c r="P121" s="427">
        <v>44244</v>
      </c>
      <c r="Q121" s="254"/>
      <c r="R121" s="255" t="s">
        <v>592</v>
      </c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</row>
    <row r="122" spans="1:38" s="252" customFormat="1" ht="12.75" customHeight="1">
      <c r="A122" s="333">
        <v>23</v>
      </c>
      <c r="B122" s="444">
        <v>44609</v>
      </c>
      <c r="C122" s="335"/>
      <c r="D122" s="336" t="s">
        <v>1010</v>
      </c>
      <c r="E122" s="333" t="s">
        <v>593</v>
      </c>
      <c r="F122" s="333">
        <v>36.5</v>
      </c>
      <c r="G122" s="333">
        <v>0</v>
      </c>
      <c r="H122" s="333">
        <v>0</v>
      </c>
      <c r="I122" s="337" t="s">
        <v>1027</v>
      </c>
      <c r="J122" s="348" t="s">
        <v>1031</v>
      </c>
      <c r="K122" s="337">
        <f t="shared" si="109"/>
        <v>-36.5</v>
      </c>
      <c r="L122" s="366">
        <v>100</v>
      </c>
      <c r="M122" s="367">
        <f t="shared" si="110"/>
        <v>-1925</v>
      </c>
      <c r="N122" s="337">
        <v>50</v>
      </c>
      <c r="O122" s="368" t="s">
        <v>604</v>
      </c>
      <c r="P122" s="427">
        <v>44244</v>
      </c>
      <c r="Q122" s="254"/>
      <c r="R122" s="255" t="s">
        <v>595</v>
      </c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</row>
    <row r="123" spans="1:38" s="252" customFormat="1" ht="12.75" customHeight="1">
      <c r="A123" s="291">
        <v>24</v>
      </c>
      <c r="B123" s="443">
        <v>44610</v>
      </c>
      <c r="C123" s="442"/>
      <c r="D123" s="371" t="s">
        <v>1043</v>
      </c>
      <c r="E123" s="291" t="s">
        <v>857</v>
      </c>
      <c r="F123" s="291">
        <v>120</v>
      </c>
      <c r="G123" s="291">
        <v>160</v>
      </c>
      <c r="H123" s="291">
        <v>100</v>
      </c>
      <c r="I123" s="372" t="s">
        <v>1044</v>
      </c>
      <c r="J123" s="415" t="s">
        <v>1030</v>
      </c>
      <c r="K123" s="372">
        <f>F123-H123</f>
        <v>20</v>
      </c>
      <c r="L123" s="416">
        <v>100</v>
      </c>
      <c r="M123" s="417">
        <f t="shared" ref="M123:M124" si="111">(K123*N123)-L123</f>
        <v>900</v>
      </c>
      <c r="N123" s="372">
        <v>50</v>
      </c>
      <c r="O123" s="418" t="s">
        <v>591</v>
      </c>
      <c r="P123" s="448">
        <v>44610</v>
      </c>
      <c r="Q123" s="254"/>
      <c r="R123" s="255" t="s">
        <v>592</v>
      </c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</row>
    <row r="124" spans="1:38" s="252" customFormat="1" ht="12.75" customHeight="1">
      <c r="A124" s="291">
        <v>25</v>
      </c>
      <c r="B124" s="443">
        <v>44613</v>
      </c>
      <c r="C124" s="442"/>
      <c r="D124" s="371" t="s">
        <v>1014</v>
      </c>
      <c r="E124" s="291" t="s">
        <v>593</v>
      </c>
      <c r="F124" s="291">
        <v>24.5</v>
      </c>
      <c r="G124" s="291">
        <v>5</v>
      </c>
      <c r="H124" s="291">
        <v>33.5</v>
      </c>
      <c r="I124" s="372" t="s">
        <v>1058</v>
      </c>
      <c r="J124" s="415" t="s">
        <v>800</v>
      </c>
      <c r="K124" s="372">
        <f t="shared" ref="K124" si="112">H124-F124</f>
        <v>9</v>
      </c>
      <c r="L124" s="416">
        <v>100</v>
      </c>
      <c r="M124" s="417">
        <f t="shared" si="111"/>
        <v>2150</v>
      </c>
      <c r="N124" s="372">
        <v>250</v>
      </c>
      <c r="O124" s="418" t="s">
        <v>591</v>
      </c>
      <c r="P124" s="448">
        <v>44613</v>
      </c>
      <c r="Q124" s="254"/>
      <c r="R124" s="255" t="s">
        <v>592</v>
      </c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</row>
    <row r="125" spans="1:38" s="252" customFormat="1" ht="12.75" customHeight="1">
      <c r="A125" s="291">
        <v>26</v>
      </c>
      <c r="B125" s="443">
        <v>44613</v>
      </c>
      <c r="C125" s="442"/>
      <c r="D125" s="371" t="s">
        <v>1059</v>
      </c>
      <c r="E125" s="291" t="s">
        <v>593</v>
      </c>
      <c r="F125" s="291">
        <v>23.5</v>
      </c>
      <c r="G125" s="291">
        <v>10</v>
      </c>
      <c r="H125" s="291">
        <v>31.5</v>
      </c>
      <c r="I125" s="372" t="s">
        <v>1058</v>
      </c>
      <c r="J125" s="415" t="s">
        <v>996</v>
      </c>
      <c r="K125" s="372">
        <f t="shared" ref="K125:K126" si="113">H125-F125</f>
        <v>8</v>
      </c>
      <c r="L125" s="416">
        <v>100</v>
      </c>
      <c r="M125" s="417">
        <f t="shared" ref="M125:M126" si="114">(K125*N125)-L125</f>
        <v>2300</v>
      </c>
      <c r="N125" s="372">
        <v>300</v>
      </c>
      <c r="O125" s="418" t="s">
        <v>591</v>
      </c>
      <c r="P125" s="448">
        <v>44613</v>
      </c>
      <c r="Q125" s="254"/>
      <c r="R125" s="255" t="s">
        <v>592</v>
      </c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</row>
    <row r="126" spans="1:38" s="252" customFormat="1" ht="12.75" customHeight="1">
      <c r="A126" s="291">
        <v>27</v>
      </c>
      <c r="B126" s="443">
        <v>44613</v>
      </c>
      <c r="C126" s="442"/>
      <c r="D126" s="371" t="s">
        <v>1060</v>
      </c>
      <c r="E126" s="291" t="s">
        <v>593</v>
      </c>
      <c r="F126" s="291">
        <v>14</v>
      </c>
      <c r="G126" s="291">
        <v>4</v>
      </c>
      <c r="H126" s="291">
        <v>19</v>
      </c>
      <c r="I126" s="372" t="s">
        <v>1061</v>
      </c>
      <c r="J126" s="415" t="s">
        <v>1062</v>
      </c>
      <c r="K126" s="372">
        <f t="shared" si="113"/>
        <v>5</v>
      </c>
      <c r="L126" s="416">
        <v>100</v>
      </c>
      <c r="M126" s="417">
        <f t="shared" si="114"/>
        <v>1900</v>
      </c>
      <c r="N126" s="372">
        <v>400</v>
      </c>
      <c r="O126" s="418" t="s">
        <v>591</v>
      </c>
      <c r="P126" s="448">
        <v>44613</v>
      </c>
      <c r="Q126" s="254"/>
      <c r="R126" s="255" t="s">
        <v>592</v>
      </c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</row>
    <row r="127" spans="1:38" s="252" customFormat="1" ht="12.75" customHeight="1">
      <c r="A127" s="464">
        <v>28</v>
      </c>
      <c r="B127" s="443">
        <v>44614</v>
      </c>
      <c r="C127" s="442"/>
      <c r="D127" s="371" t="s">
        <v>993</v>
      </c>
      <c r="E127" s="291" t="s">
        <v>593</v>
      </c>
      <c r="F127" s="291">
        <v>24.5</v>
      </c>
      <c r="G127" s="291">
        <v>5</v>
      </c>
      <c r="H127" s="291">
        <v>31.5</v>
      </c>
      <c r="I127" s="372" t="s">
        <v>1077</v>
      </c>
      <c r="J127" s="415" t="s">
        <v>1082</v>
      </c>
      <c r="K127" s="372">
        <f t="shared" ref="K127" si="115">H127-F127</f>
        <v>7</v>
      </c>
      <c r="L127" s="416">
        <v>100</v>
      </c>
      <c r="M127" s="417">
        <f t="shared" ref="M127" si="116">(K127*N127)-L127</f>
        <v>2000</v>
      </c>
      <c r="N127" s="372">
        <v>300</v>
      </c>
      <c r="O127" s="418" t="s">
        <v>591</v>
      </c>
      <c r="P127" s="448">
        <v>44614</v>
      </c>
      <c r="Q127" s="254"/>
      <c r="R127" s="255" t="s">
        <v>592</v>
      </c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</row>
    <row r="128" spans="1:38" s="252" customFormat="1" ht="12.75" customHeight="1">
      <c r="A128" s="291">
        <v>29</v>
      </c>
      <c r="B128" s="443">
        <v>44614</v>
      </c>
      <c r="C128" s="315"/>
      <c r="D128" s="371" t="s">
        <v>1078</v>
      </c>
      <c r="E128" s="291" t="s">
        <v>593</v>
      </c>
      <c r="F128" s="291">
        <v>14</v>
      </c>
      <c r="G128" s="291">
        <v>4</v>
      </c>
      <c r="H128" s="291">
        <v>15.5</v>
      </c>
      <c r="I128" s="372" t="s">
        <v>1061</v>
      </c>
      <c r="J128" s="415" t="s">
        <v>1083</v>
      </c>
      <c r="K128" s="372">
        <f t="shared" ref="K128:K133" si="117">H128-F128</f>
        <v>1.5</v>
      </c>
      <c r="L128" s="416">
        <v>100</v>
      </c>
      <c r="M128" s="417">
        <f t="shared" ref="M128:M133" si="118">(K128*N128)-L128</f>
        <v>537.5</v>
      </c>
      <c r="N128" s="372">
        <v>425</v>
      </c>
      <c r="O128" s="418" t="s">
        <v>591</v>
      </c>
      <c r="P128" s="448">
        <v>44614</v>
      </c>
      <c r="Q128" s="254"/>
      <c r="R128" s="255" t="s">
        <v>592</v>
      </c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</row>
    <row r="129" spans="1:38" s="252" customFormat="1" ht="12.75" customHeight="1">
      <c r="A129" s="464">
        <v>30</v>
      </c>
      <c r="B129" s="443">
        <v>44614</v>
      </c>
      <c r="C129" s="315"/>
      <c r="D129" s="371" t="s">
        <v>1079</v>
      </c>
      <c r="E129" s="291" t="s">
        <v>593</v>
      </c>
      <c r="F129" s="291">
        <v>100</v>
      </c>
      <c r="G129" s="291">
        <v>68</v>
      </c>
      <c r="H129" s="291">
        <v>122</v>
      </c>
      <c r="I129" s="372" t="s">
        <v>897</v>
      </c>
      <c r="J129" s="415" t="s">
        <v>1084</v>
      </c>
      <c r="K129" s="372">
        <f t="shared" si="117"/>
        <v>22</v>
      </c>
      <c r="L129" s="416">
        <v>100</v>
      </c>
      <c r="M129" s="417">
        <f t="shared" si="118"/>
        <v>1000</v>
      </c>
      <c r="N129" s="372">
        <v>50</v>
      </c>
      <c r="O129" s="418" t="s">
        <v>591</v>
      </c>
      <c r="P129" s="448">
        <v>44614</v>
      </c>
      <c r="Q129" s="254"/>
      <c r="R129" s="255" t="s">
        <v>592</v>
      </c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</row>
    <row r="130" spans="1:38" s="252" customFormat="1" ht="12.75" customHeight="1">
      <c r="A130" s="291">
        <v>31</v>
      </c>
      <c r="B130" s="443">
        <v>44614</v>
      </c>
      <c r="C130" s="315"/>
      <c r="D130" s="371" t="s">
        <v>990</v>
      </c>
      <c r="E130" s="291" t="s">
        <v>593</v>
      </c>
      <c r="F130" s="291">
        <v>21</v>
      </c>
      <c r="G130" s="291">
        <v>5</v>
      </c>
      <c r="H130" s="291">
        <v>27.5</v>
      </c>
      <c r="I130" s="372" t="s">
        <v>1077</v>
      </c>
      <c r="J130" s="415" t="s">
        <v>905</v>
      </c>
      <c r="K130" s="372">
        <f t="shared" si="117"/>
        <v>6.5</v>
      </c>
      <c r="L130" s="416">
        <v>100</v>
      </c>
      <c r="M130" s="417">
        <f t="shared" si="118"/>
        <v>1525</v>
      </c>
      <c r="N130" s="372">
        <v>250</v>
      </c>
      <c r="O130" s="418" t="s">
        <v>591</v>
      </c>
      <c r="P130" s="448">
        <v>44614</v>
      </c>
      <c r="Q130" s="254"/>
      <c r="R130" s="255" t="s">
        <v>595</v>
      </c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  <c r="AF130" s="251"/>
      <c r="AG130" s="251"/>
      <c r="AH130" s="251"/>
      <c r="AI130" s="251"/>
      <c r="AJ130" s="251"/>
      <c r="AK130" s="251"/>
      <c r="AL130" s="251"/>
    </row>
    <row r="131" spans="1:38" s="252" customFormat="1" ht="12.75" customHeight="1">
      <c r="A131" s="464">
        <v>32</v>
      </c>
      <c r="B131" s="443">
        <v>44614</v>
      </c>
      <c r="C131" s="315"/>
      <c r="D131" s="371" t="s">
        <v>1086</v>
      </c>
      <c r="E131" s="291" t="s">
        <v>593</v>
      </c>
      <c r="F131" s="291">
        <v>20</v>
      </c>
      <c r="G131" s="291">
        <v>5</v>
      </c>
      <c r="H131" s="291">
        <v>26.5</v>
      </c>
      <c r="I131" s="372" t="s">
        <v>1077</v>
      </c>
      <c r="J131" s="415" t="s">
        <v>905</v>
      </c>
      <c r="K131" s="372">
        <f t="shared" si="117"/>
        <v>6.5</v>
      </c>
      <c r="L131" s="416">
        <v>100</v>
      </c>
      <c r="M131" s="417">
        <f t="shared" si="118"/>
        <v>1850</v>
      </c>
      <c r="N131" s="372">
        <v>300</v>
      </c>
      <c r="O131" s="418" t="s">
        <v>591</v>
      </c>
      <c r="P131" s="448">
        <v>44614</v>
      </c>
      <c r="Q131" s="254"/>
      <c r="R131" s="255" t="s">
        <v>592</v>
      </c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  <c r="AF131" s="251"/>
      <c r="AG131" s="251"/>
      <c r="AH131" s="251"/>
      <c r="AI131" s="251"/>
      <c r="AJ131" s="251"/>
      <c r="AK131" s="251"/>
      <c r="AL131" s="251"/>
    </row>
    <row r="132" spans="1:38" s="252" customFormat="1" ht="12.75" customHeight="1">
      <c r="A132" s="291">
        <v>33</v>
      </c>
      <c r="B132" s="443">
        <v>44614</v>
      </c>
      <c r="C132" s="315"/>
      <c r="D132" s="371" t="s">
        <v>1080</v>
      </c>
      <c r="E132" s="291" t="s">
        <v>593</v>
      </c>
      <c r="F132" s="291">
        <v>12</v>
      </c>
      <c r="G132" s="291">
        <v>5</v>
      </c>
      <c r="H132" s="291">
        <v>14.5</v>
      </c>
      <c r="I132" s="372" t="s">
        <v>1081</v>
      </c>
      <c r="J132" s="415" t="s">
        <v>1085</v>
      </c>
      <c r="K132" s="372">
        <f t="shared" si="117"/>
        <v>2.5</v>
      </c>
      <c r="L132" s="416">
        <v>100</v>
      </c>
      <c r="M132" s="417">
        <f t="shared" si="118"/>
        <v>1337.5</v>
      </c>
      <c r="N132" s="372">
        <v>575</v>
      </c>
      <c r="O132" s="418" t="s">
        <v>591</v>
      </c>
      <c r="P132" s="448">
        <v>44614</v>
      </c>
      <c r="Q132" s="254"/>
      <c r="R132" s="255" t="s">
        <v>592</v>
      </c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</row>
    <row r="133" spans="1:38" s="252" customFormat="1" ht="12.75" customHeight="1">
      <c r="A133" s="333">
        <v>34</v>
      </c>
      <c r="B133" s="444">
        <v>44615</v>
      </c>
      <c r="C133" s="335"/>
      <c r="D133" s="336" t="s">
        <v>1101</v>
      </c>
      <c r="E133" s="333" t="s">
        <v>593</v>
      </c>
      <c r="F133" s="333">
        <v>60</v>
      </c>
      <c r="G133" s="333">
        <v>37</v>
      </c>
      <c r="H133" s="333">
        <v>37</v>
      </c>
      <c r="I133" s="337" t="s">
        <v>1102</v>
      </c>
      <c r="J133" s="348" t="s">
        <v>1105</v>
      </c>
      <c r="K133" s="337">
        <f t="shared" si="117"/>
        <v>-23</v>
      </c>
      <c r="L133" s="366">
        <v>100</v>
      </c>
      <c r="M133" s="367">
        <f t="shared" si="118"/>
        <v>-1250</v>
      </c>
      <c r="N133" s="337">
        <v>50</v>
      </c>
      <c r="O133" s="368" t="s">
        <v>604</v>
      </c>
      <c r="P133" s="427">
        <v>44250</v>
      </c>
      <c r="Q133" s="254"/>
      <c r="R133" s="255" t="s">
        <v>592</v>
      </c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51"/>
      <c r="AD133" s="251"/>
      <c r="AE133" s="251"/>
      <c r="AF133" s="251"/>
      <c r="AG133" s="251"/>
      <c r="AH133" s="251"/>
      <c r="AI133" s="251"/>
      <c r="AJ133" s="251"/>
      <c r="AK133" s="251"/>
      <c r="AL133" s="251"/>
    </row>
    <row r="134" spans="1:38" s="252" customFormat="1" ht="12.75" customHeight="1">
      <c r="A134" s="256">
        <v>35</v>
      </c>
      <c r="B134" s="375">
        <v>44615</v>
      </c>
      <c r="C134" s="383"/>
      <c r="D134" s="465" t="s">
        <v>1103</v>
      </c>
      <c r="E134" s="256" t="s">
        <v>593</v>
      </c>
      <c r="F134" s="256" t="s">
        <v>1104</v>
      </c>
      <c r="G134" s="256">
        <v>95</v>
      </c>
      <c r="H134" s="257"/>
      <c r="I134" s="323" t="s">
        <v>1026</v>
      </c>
      <c r="J134" s="375" t="s">
        <v>594</v>
      </c>
      <c r="K134" s="383"/>
      <c r="L134" s="383"/>
      <c r="M134" s="383"/>
      <c r="N134" s="383"/>
      <c r="O134" s="383"/>
      <c r="P134" s="383"/>
      <c r="Q134" s="254"/>
      <c r="R134" s="255" t="s">
        <v>595</v>
      </c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</row>
    <row r="135" spans="1:38" s="319" customFormat="1" ht="12.75" customHeight="1">
      <c r="A135" s="313"/>
      <c r="B135" s="314"/>
      <c r="C135" s="315"/>
      <c r="D135" s="383"/>
      <c r="E135" s="383"/>
      <c r="F135" s="383"/>
      <c r="G135" s="383"/>
      <c r="H135" s="383"/>
      <c r="I135" s="383"/>
      <c r="J135" s="383"/>
      <c r="K135" s="383"/>
      <c r="L135" s="383"/>
      <c r="M135" s="383"/>
      <c r="N135" s="383"/>
      <c r="O135" s="383"/>
      <c r="P135" s="383"/>
      <c r="Q135" s="316"/>
      <c r="R135" s="317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6"/>
      <c r="AF135" s="318"/>
      <c r="AG135" s="318"/>
      <c r="AH135" s="318"/>
      <c r="AI135" s="318"/>
      <c r="AJ135" s="318"/>
      <c r="AK135" s="318"/>
      <c r="AL135" s="318"/>
    </row>
    <row r="136" spans="1:38" ht="14.25" customHeight="1">
      <c r="A136" s="155"/>
      <c r="B136" s="160"/>
      <c r="C136" s="160"/>
      <c r="D136" s="161"/>
      <c r="E136" s="155"/>
      <c r="F136" s="162"/>
      <c r="G136" s="155"/>
      <c r="H136" s="155"/>
      <c r="I136" s="155"/>
      <c r="J136" s="160"/>
      <c r="K136" s="163"/>
      <c r="L136" s="155"/>
      <c r="M136" s="155"/>
      <c r="N136" s="155"/>
      <c r="O136" s="164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>
      <c r="A137" s="94" t="s">
        <v>616</v>
      </c>
      <c r="B137" s="165"/>
      <c r="C137" s="165"/>
      <c r="D137" s="166"/>
      <c r="E137" s="139"/>
      <c r="F137" s="6"/>
      <c r="G137" s="6"/>
      <c r="H137" s="140"/>
      <c r="I137" s="167"/>
      <c r="J137" s="1"/>
      <c r="K137" s="6"/>
      <c r="L137" s="6"/>
      <c r="M137" s="6"/>
      <c r="N137" s="1"/>
      <c r="O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38.25" customHeight="1">
      <c r="A138" s="95" t="s">
        <v>16</v>
      </c>
      <c r="B138" s="96" t="s">
        <v>568</v>
      </c>
      <c r="C138" s="96"/>
      <c r="D138" s="97" t="s">
        <v>579</v>
      </c>
      <c r="E138" s="96" t="s">
        <v>580</v>
      </c>
      <c r="F138" s="96" t="s">
        <v>581</v>
      </c>
      <c r="G138" s="96" t="s">
        <v>582</v>
      </c>
      <c r="H138" s="96" t="s">
        <v>583</v>
      </c>
      <c r="I138" s="96" t="s">
        <v>584</v>
      </c>
      <c r="J138" s="95" t="s">
        <v>585</v>
      </c>
      <c r="K138" s="143" t="s">
        <v>603</v>
      </c>
      <c r="L138" s="144" t="s">
        <v>587</v>
      </c>
      <c r="M138" s="98" t="s">
        <v>588</v>
      </c>
      <c r="N138" s="96" t="s">
        <v>589</v>
      </c>
      <c r="O138" s="97" t="s">
        <v>590</v>
      </c>
      <c r="P138" s="96" t="s">
        <v>823</v>
      </c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s="252" customFormat="1" ht="14.25" customHeight="1">
      <c r="A139" s="277">
        <v>1</v>
      </c>
      <c r="B139" s="278">
        <v>44488</v>
      </c>
      <c r="C139" s="279"/>
      <c r="D139" s="280" t="s">
        <v>138</v>
      </c>
      <c r="E139" s="281" t="s">
        <v>593</v>
      </c>
      <c r="F139" s="282" t="s">
        <v>831</v>
      </c>
      <c r="G139" s="282">
        <v>198</v>
      </c>
      <c r="H139" s="281"/>
      <c r="I139" s="283" t="s">
        <v>828</v>
      </c>
      <c r="J139" s="284" t="s">
        <v>594</v>
      </c>
      <c r="K139" s="284"/>
      <c r="L139" s="285"/>
      <c r="M139" s="286"/>
      <c r="N139" s="284"/>
      <c r="O139" s="287"/>
      <c r="P139" s="284"/>
      <c r="Q139" s="251"/>
      <c r="R139" s="1" t="s">
        <v>592</v>
      </c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  <c r="AF139" s="251"/>
      <c r="AG139" s="251"/>
      <c r="AH139" s="251"/>
      <c r="AI139" s="251"/>
      <c r="AJ139" s="251"/>
      <c r="AK139" s="251"/>
      <c r="AL139" s="251"/>
    </row>
    <row r="140" spans="1:38" s="252" customFormat="1" ht="14.25" customHeight="1">
      <c r="A140" s="277">
        <v>2</v>
      </c>
      <c r="B140" s="278">
        <v>44599</v>
      </c>
      <c r="C140" s="279"/>
      <c r="D140" s="280" t="s">
        <v>71</v>
      </c>
      <c r="E140" s="281" t="s">
        <v>593</v>
      </c>
      <c r="F140" s="282" t="s">
        <v>921</v>
      </c>
      <c r="G140" s="282">
        <v>183</v>
      </c>
      <c r="H140" s="281"/>
      <c r="I140" s="283" t="s">
        <v>922</v>
      </c>
      <c r="J140" s="284" t="s">
        <v>594</v>
      </c>
      <c r="K140" s="284"/>
      <c r="L140" s="285"/>
      <c r="M140" s="286"/>
      <c r="N140" s="284"/>
      <c r="O140" s="287"/>
      <c r="P140" s="284"/>
      <c r="Q140" s="251"/>
      <c r="R140" s="1" t="s">
        <v>592</v>
      </c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  <c r="AF140" s="251"/>
      <c r="AG140" s="251"/>
      <c r="AH140" s="251"/>
      <c r="AI140" s="251"/>
      <c r="AJ140" s="251"/>
      <c r="AK140" s="251"/>
      <c r="AL140" s="251"/>
    </row>
    <row r="141" spans="1:38" ht="14.25" customHeight="1">
      <c r="A141" s="168"/>
      <c r="B141" s="145"/>
      <c r="C141" s="169"/>
      <c r="D141" s="104"/>
      <c r="E141" s="170"/>
      <c r="F141" s="170"/>
      <c r="G141" s="170"/>
      <c r="H141" s="170"/>
      <c r="I141" s="170"/>
      <c r="J141" s="170"/>
      <c r="K141" s="171"/>
      <c r="L141" s="172"/>
      <c r="M141" s="170"/>
      <c r="N141" s="173"/>
      <c r="O141" s="174"/>
      <c r="P141" s="174"/>
      <c r="R141" s="6"/>
      <c r="S141" s="41"/>
      <c r="T141" s="1"/>
      <c r="U141" s="1"/>
      <c r="V141" s="1"/>
      <c r="W141" s="1"/>
      <c r="X141" s="1"/>
      <c r="Y141" s="1"/>
      <c r="Z141" s="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</row>
    <row r="142" spans="1:38" ht="12.75" customHeight="1">
      <c r="A142" s="123" t="s">
        <v>596</v>
      </c>
      <c r="B142" s="123"/>
      <c r="C142" s="123"/>
      <c r="D142" s="123"/>
      <c r="E142" s="41"/>
      <c r="F142" s="131" t="s">
        <v>598</v>
      </c>
      <c r="G142" s="56"/>
      <c r="H142" s="56"/>
      <c r="I142" s="56"/>
      <c r="J142" s="6"/>
      <c r="K142" s="149"/>
      <c r="L142" s="150"/>
      <c r="M142" s="6"/>
      <c r="N142" s="113"/>
      <c r="O142" s="175"/>
      <c r="P142" s="1"/>
      <c r="Q142" s="1"/>
      <c r="R142" s="6"/>
      <c r="S142" s="1"/>
      <c r="T142" s="1"/>
      <c r="U142" s="1"/>
      <c r="V142" s="1"/>
      <c r="W142" s="1"/>
      <c r="X142" s="1"/>
      <c r="Y142" s="1"/>
    </row>
    <row r="143" spans="1:38" ht="12.75" customHeight="1">
      <c r="A143" s="130" t="s">
        <v>597</v>
      </c>
      <c r="B143" s="123"/>
      <c r="C143" s="123"/>
      <c r="D143" s="123"/>
      <c r="E143" s="6"/>
      <c r="F143" s="131" t="s">
        <v>600</v>
      </c>
      <c r="G143" s="6"/>
      <c r="H143" s="6" t="s">
        <v>819</v>
      </c>
      <c r="I143" s="6"/>
      <c r="J143" s="1"/>
      <c r="K143" s="6"/>
      <c r="L143" s="6"/>
      <c r="M143" s="6"/>
      <c r="N143" s="1"/>
      <c r="O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30"/>
      <c r="B144" s="123"/>
      <c r="C144" s="123"/>
      <c r="D144" s="123"/>
      <c r="E144" s="6"/>
      <c r="F144" s="131"/>
      <c r="G144" s="6"/>
      <c r="H144" s="6"/>
      <c r="I144" s="6"/>
      <c r="J144" s="1"/>
      <c r="K144" s="6"/>
      <c r="L144" s="6"/>
      <c r="M144" s="6"/>
      <c r="N144" s="1"/>
      <c r="O144" s="1"/>
      <c r="Q144" s="1"/>
      <c r="R144" s="56"/>
      <c r="S144" s="1"/>
      <c r="T144" s="1"/>
      <c r="U144" s="1"/>
      <c r="V144" s="1"/>
      <c r="W144" s="1"/>
      <c r="X144" s="1"/>
      <c r="Y144" s="1"/>
      <c r="Z144" s="1"/>
    </row>
    <row r="145" spans="1:38" ht="12.75" customHeight="1">
      <c r="A145" s="1"/>
      <c r="B145" s="138" t="s">
        <v>617</v>
      </c>
      <c r="C145" s="138"/>
      <c r="D145" s="138"/>
      <c r="E145" s="138"/>
      <c r="F145" s="139"/>
      <c r="G145" s="6"/>
      <c r="H145" s="6"/>
      <c r="I145" s="140"/>
      <c r="J145" s="141"/>
      <c r="K145" s="142"/>
      <c r="L145" s="141"/>
      <c r="M145" s="6"/>
      <c r="N145" s="1"/>
      <c r="O145" s="1"/>
      <c r="Q145" s="1"/>
      <c r="R145" s="56"/>
      <c r="S145" s="1"/>
      <c r="T145" s="1"/>
      <c r="U145" s="1"/>
      <c r="V145" s="1"/>
      <c r="W145" s="1"/>
      <c r="X145" s="1"/>
      <c r="Y145" s="1"/>
      <c r="Z145" s="1"/>
    </row>
    <row r="146" spans="1:38" ht="38.25" customHeight="1">
      <c r="A146" s="95" t="s">
        <v>16</v>
      </c>
      <c r="B146" s="96" t="s">
        <v>568</v>
      </c>
      <c r="C146" s="96"/>
      <c r="D146" s="97" t="s">
        <v>579</v>
      </c>
      <c r="E146" s="96" t="s">
        <v>580</v>
      </c>
      <c r="F146" s="96" t="s">
        <v>581</v>
      </c>
      <c r="G146" s="96" t="s">
        <v>602</v>
      </c>
      <c r="H146" s="96" t="s">
        <v>583</v>
      </c>
      <c r="I146" s="96" t="s">
        <v>584</v>
      </c>
      <c r="J146" s="176" t="s">
        <v>585</v>
      </c>
      <c r="K146" s="143" t="s">
        <v>603</v>
      </c>
      <c r="L146" s="153" t="s">
        <v>611</v>
      </c>
      <c r="M146" s="96" t="s">
        <v>612</v>
      </c>
      <c r="N146" s="144" t="s">
        <v>587</v>
      </c>
      <c r="O146" s="98" t="s">
        <v>588</v>
      </c>
      <c r="P146" s="96" t="s">
        <v>589</v>
      </c>
      <c r="Q146" s="97" t="s">
        <v>590</v>
      </c>
      <c r="R146" s="56"/>
      <c r="S146" s="1"/>
      <c r="T146" s="1"/>
      <c r="U146" s="1"/>
      <c r="V146" s="1"/>
      <c r="W146" s="1"/>
      <c r="X146" s="1"/>
      <c r="Y146" s="1"/>
      <c r="Z146" s="1"/>
    </row>
    <row r="147" spans="1:38" ht="14.25" customHeight="1">
      <c r="A147" s="105"/>
      <c r="B147" s="106"/>
      <c r="C147" s="177"/>
      <c r="D147" s="107"/>
      <c r="E147" s="108"/>
      <c r="F147" s="178"/>
      <c r="G147" s="105"/>
      <c r="H147" s="108"/>
      <c r="I147" s="109"/>
      <c r="J147" s="179"/>
      <c r="K147" s="179"/>
      <c r="L147" s="180"/>
      <c r="M147" s="103"/>
      <c r="N147" s="180"/>
      <c r="O147" s="181"/>
      <c r="P147" s="182"/>
      <c r="Q147" s="183"/>
      <c r="R147" s="148"/>
      <c r="S147" s="117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38" ht="14.25" customHeight="1">
      <c r="A148" s="105"/>
      <c r="B148" s="106"/>
      <c r="C148" s="177"/>
      <c r="D148" s="107"/>
      <c r="E148" s="108"/>
      <c r="F148" s="178"/>
      <c r="G148" s="105"/>
      <c r="H148" s="108"/>
      <c r="I148" s="109"/>
      <c r="J148" s="179"/>
      <c r="K148" s="179"/>
      <c r="L148" s="180"/>
      <c r="M148" s="103"/>
      <c r="N148" s="180"/>
      <c r="O148" s="181"/>
      <c r="P148" s="182"/>
      <c r="Q148" s="183"/>
      <c r="R148" s="148"/>
      <c r="S148" s="117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38" ht="14.25" customHeight="1">
      <c r="A149" s="105"/>
      <c r="B149" s="106"/>
      <c r="C149" s="177"/>
      <c r="D149" s="107"/>
      <c r="E149" s="108"/>
      <c r="F149" s="178"/>
      <c r="G149" s="105"/>
      <c r="H149" s="108"/>
      <c r="I149" s="109"/>
      <c r="J149" s="179"/>
      <c r="K149" s="179"/>
      <c r="L149" s="180"/>
      <c r="M149" s="103"/>
      <c r="N149" s="180"/>
      <c r="O149" s="181"/>
      <c r="P149" s="182"/>
      <c r="Q149" s="183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05"/>
      <c r="B150" s="106"/>
      <c r="C150" s="177"/>
      <c r="D150" s="107"/>
      <c r="E150" s="108"/>
      <c r="F150" s="179"/>
      <c r="G150" s="105"/>
      <c r="H150" s="108"/>
      <c r="I150" s="109"/>
      <c r="J150" s="179"/>
      <c r="K150" s="179"/>
      <c r="L150" s="180"/>
      <c r="M150" s="103"/>
      <c r="N150" s="180"/>
      <c r="O150" s="181"/>
      <c r="P150" s="182"/>
      <c r="Q150" s="183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05"/>
      <c r="B151" s="106"/>
      <c r="C151" s="177"/>
      <c r="D151" s="107"/>
      <c r="E151" s="108"/>
      <c r="F151" s="179"/>
      <c r="G151" s="105"/>
      <c r="H151" s="108"/>
      <c r="I151" s="109"/>
      <c r="J151" s="179"/>
      <c r="K151" s="179"/>
      <c r="L151" s="180"/>
      <c r="M151" s="103"/>
      <c r="N151" s="180"/>
      <c r="O151" s="181"/>
      <c r="P151" s="182"/>
      <c r="Q151" s="183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05"/>
      <c r="B152" s="106"/>
      <c r="C152" s="177"/>
      <c r="D152" s="107"/>
      <c r="E152" s="108"/>
      <c r="F152" s="178"/>
      <c r="G152" s="105"/>
      <c r="H152" s="108"/>
      <c r="I152" s="109"/>
      <c r="J152" s="179"/>
      <c r="K152" s="179"/>
      <c r="L152" s="180"/>
      <c r="M152" s="103"/>
      <c r="N152" s="180"/>
      <c r="O152" s="181"/>
      <c r="P152" s="182"/>
      <c r="Q152" s="183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05"/>
      <c r="B153" s="106"/>
      <c r="C153" s="177"/>
      <c r="D153" s="107"/>
      <c r="E153" s="108"/>
      <c r="F153" s="178"/>
      <c r="G153" s="105"/>
      <c r="H153" s="108"/>
      <c r="I153" s="109"/>
      <c r="J153" s="179"/>
      <c r="K153" s="179"/>
      <c r="L153" s="179"/>
      <c r="M153" s="179"/>
      <c r="N153" s="180"/>
      <c r="O153" s="184"/>
      <c r="P153" s="182"/>
      <c r="Q153" s="183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05"/>
      <c r="B154" s="106"/>
      <c r="C154" s="177"/>
      <c r="D154" s="107"/>
      <c r="E154" s="108"/>
      <c r="F154" s="179"/>
      <c r="G154" s="105"/>
      <c r="H154" s="108"/>
      <c r="I154" s="109"/>
      <c r="J154" s="179"/>
      <c r="K154" s="179"/>
      <c r="L154" s="180"/>
      <c r="M154" s="103"/>
      <c r="N154" s="180"/>
      <c r="O154" s="181"/>
      <c r="P154" s="182"/>
      <c r="Q154" s="183"/>
      <c r="R154" s="148"/>
      <c r="S154" s="117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05"/>
      <c r="B155" s="106"/>
      <c r="C155" s="177"/>
      <c r="D155" s="107"/>
      <c r="E155" s="108"/>
      <c r="F155" s="178"/>
      <c r="G155" s="105"/>
      <c r="H155" s="108"/>
      <c r="I155" s="109"/>
      <c r="J155" s="185"/>
      <c r="K155" s="185"/>
      <c r="L155" s="185"/>
      <c r="M155" s="185"/>
      <c r="N155" s="186"/>
      <c r="O155" s="181"/>
      <c r="P155" s="110"/>
      <c r="Q155" s="183"/>
      <c r="R155" s="148"/>
      <c r="S155" s="117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>
      <c r="A156" s="130"/>
      <c r="B156" s="123"/>
      <c r="C156" s="123"/>
      <c r="D156" s="123"/>
      <c r="E156" s="6"/>
      <c r="F156" s="131"/>
      <c r="G156" s="6"/>
      <c r="H156" s="6"/>
      <c r="I156" s="6"/>
      <c r="J156" s="1"/>
      <c r="K156" s="6"/>
      <c r="L156" s="6"/>
      <c r="M156" s="6"/>
      <c r="N156" s="1"/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30"/>
      <c r="B157" s="123"/>
      <c r="C157" s="123"/>
      <c r="D157" s="123"/>
      <c r="E157" s="6"/>
      <c r="F157" s="131"/>
      <c r="G157" s="56"/>
      <c r="H157" s="41"/>
      <c r="I157" s="56"/>
      <c r="J157" s="6"/>
      <c r="K157" s="149"/>
      <c r="L157" s="150"/>
      <c r="M157" s="6"/>
      <c r="N157" s="113"/>
      <c r="O157" s="15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56"/>
      <c r="B158" s="112"/>
      <c r="C158" s="112"/>
      <c r="D158" s="41"/>
      <c r="E158" s="56"/>
      <c r="F158" s="56"/>
      <c r="G158" s="56"/>
      <c r="H158" s="41"/>
      <c r="I158" s="56"/>
      <c r="J158" s="6"/>
      <c r="K158" s="149"/>
      <c r="L158" s="150"/>
      <c r="M158" s="6"/>
      <c r="N158" s="113"/>
      <c r="O158" s="15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41"/>
      <c r="B159" s="187" t="s">
        <v>618</v>
      </c>
      <c r="C159" s="187"/>
      <c r="D159" s="187"/>
      <c r="E159" s="187"/>
      <c r="F159" s="6"/>
      <c r="G159" s="6"/>
      <c r="H159" s="141"/>
      <c r="I159" s="6"/>
      <c r="J159" s="141"/>
      <c r="K159" s="142"/>
      <c r="L159" s="6"/>
      <c r="M159" s="6"/>
      <c r="N159" s="1"/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38.25" customHeight="1">
      <c r="A160" s="95" t="s">
        <v>16</v>
      </c>
      <c r="B160" s="96" t="s">
        <v>568</v>
      </c>
      <c r="C160" s="96"/>
      <c r="D160" s="97" t="s">
        <v>579</v>
      </c>
      <c r="E160" s="96" t="s">
        <v>580</v>
      </c>
      <c r="F160" s="96" t="s">
        <v>581</v>
      </c>
      <c r="G160" s="96" t="s">
        <v>619</v>
      </c>
      <c r="H160" s="96" t="s">
        <v>620</v>
      </c>
      <c r="I160" s="96" t="s">
        <v>584</v>
      </c>
      <c r="J160" s="188" t="s">
        <v>585</v>
      </c>
      <c r="K160" s="96" t="s">
        <v>586</v>
      </c>
      <c r="L160" s="96" t="s">
        <v>621</v>
      </c>
      <c r="M160" s="96" t="s">
        <v>589</v>
      </c>
      <c r="N160" s="97" t="s">
        <v>590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1</v>
      </c>
      <c r="B161" s="190">
        <v>41579</v>
      </c>
      <c r="C161" s="190"/>
      <c r="D161" s="191" t="s">
        <v>622</v>
      </c>
      <c r="E161" s="192" t="s">
        <v>623</v>
      </c>
      <c r="F161" s="193">
        <v>82</v>
      </c>
      <c r="G161" s="192" t="s">
        <v>624</v>
      </c>
      <c r="H161" s="192">
        <v>100</v>
      </c>
      <c r="I161" s="194">
        <v>100</v>
      </c>
      <c r="J161" s="195" t="s">
        <v>625</v>
      </c>
      <c r="K161" s="196">
        <f t="shared" ref="K161:K213" si="119">H161-F161</f>
        <v>18</v>
      </c>
      <c r="L161" s="197">
        <f t="shared" ref="L161:L213" si="120">K161/F161</f>
        <v>0.21951219512195122</v>
      </c>
      <c r="M161" s="192" t="s">
        <v>591</v>
      </c>
      <c r="N161" s="198">
        <v>42657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2</v>
      </c>
      <c r="B162" s="190">
        <v>41794</v>
      </c>
      <c r="C162" s="190"/>
      <c r="D162" s="191" t="s">
        <v>626</v>
      </c>
      <c r="E162" s="192" t="s">
        <v>593</v>
      </c>
      <c r="F162" s="193">
        <v>257</v>
      </c>
      <c r="G162" s="192" t="s">
        <v>624</v>
      </c>
      <c r="H162" s="192">
        <v>300</v>
      </c>
      <c r="I162" s="194">
        <v>300</v>
      </c>
      <c r="J162" s="195" t="s">
        <v>625</v>
      </c>
      <c r="K162" s="196">
        <f t="shared" si="119"/>
        <v>43</v>
      </c>
      <c r="L162" s="197">
        <f t="shared" si="120"/>
        <v>0.16731517509727625</v>
      </c>
      <c r="M162" s="192" t="s">
        <v>591</v>
      </c>
      <c r="N162" s="198">
        <v>41822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3</v>
      </c>
      <c r="B163" s="190">
        <v>41828</v>
      </c>
      <c r="C163" s="190"/>
      <c r="D163" s="191" t="s">
        <v>627</v>
      </c>
      <c r="E163" s="192" t="s">
        <v>593</v>
      </c>
      <c r="F163" s="193">
        <v>393</v>
      </c>
      <c r="G163" s="192" t="s">
        <v>624</v>
      </c>
      <c r="H163" s="192">
        <v>468</v>
      </c>
      <c r="I163" s="194">
        <v>468</v>
      </c>
      <c r="J163" s="195" t="s">
        <v>625</v>
      </c>
      <c r="K163" s="196">
        <f t="shared" si="119"/>
        <v>75</v>
      </c>
      <c r="L163" s="197">
        <f t="shared" si="120"/>
        <v>0.19083969465648856</v>
      </c>
      <c r="M163" s="192" t="s">
        <v>591</v>
      </c>
      <c r="N163" s="198">
        <v>41863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4</v>
      </c>
      <c r="B164" s="190">
        <v>41857</v>
      </c>
      <c r="C164" s="190"/>
      <c r="D164" s="191" t="s">
        <v>628</v>
      </c>
      <c r="E164" s="192" t="s">
        <v>593</v>
      </c>
      <c r="F164" s="193">
        <v>205</v>
      </c>
      <c r="G164" s="192" t="s">
        <v>624</v>
      </c>
      <c r="H164" s="192">
        <v>275</v>
      </c>
      <c r="I164" s="194">
        <v>250</v>
      </c>
      <c r="J164" s="195" t="s">
        <v>625</v>
      </c>
      <c r="K164" s="196">
        <f t="shared" si="119"/>
        <v>70</v>
      </c>
      <c r="L164" s="197">
        <f t="shared" si="120"/>
        <v>0.34146341463414637</v>
      </c>
      <c r="M164" s="192" t="s">
        <v>591</v>
      </c>
      <c r="N164" s="198">
        <v>41962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5</v>
      </c>
      <c r="B165" s="190">
        <v>41886</v>
      </c>
      <c r="C165" s="190"/>
      <c r="D165" s="191" t="s">
        <v>629</v>
      </c>
      <c r="E165" s="192" t="s">
        <v>593</v>
      </c>
      <c r="F165" s="193">
        <v>162</v>
      </c>
      <c r="G165" s="192" t="s">
        <v>624</v>
      </c>
      <c r="H165" s="192">
        <v>190</v>
      </c>
      <c r="I165" s="194">
        <v>190</v>
      </c>
      <c r="J165" s="195" t="s">
        <v>625</v>
      </c>
      <c r="K165" s="196">
        <f t="shared" si="119"/>
        <v>28</v>
      </c>
      <c r="L165" s="197">
        <f t="shared" si="120"/>
        <v>0.1728395061728395</v>
      </c>
      <c r="M165" s="192" t="s">
        <v>591</v>
      </c>
      <c r="N165" s="198">
        <v>42006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6</v>
      </c>
      <c r="B166" s="190">
        <v>41886</v>
      </c>
      <c r="C166" s="190"/>
      <c r="D166" s="191" t="s">
        <v>630</v>
      </c>
      <c r="E166" s="192" t="s">
        <v>593</v>
      </c>
      <c r="F166" s="193">
        <v>75</v>
      </c>
      <c r="G166" s="192" t="s">
        <v>624</v>
      </c>
      <c r="H166" s="192">
        <v>91.5</v>
      </c>
      <c r="I166" s="194" t="s">
        <v>631</v>
      </c>
      <c r="J166" s="195" t="s">
        <v>632</v>
      </c>
      <c r="K166" s="196">
        <f t="shared" si="119"/>
        <v>16.5</v>
      </c>
      <c r="L166" s="197">
        <f t="shared" si="120"/>
        <v>0.22</v>
      </c>
      <c r="M166" s="192" t="s">
        <v>591</v>
      </c>
      <c r="N166" s="198">
        <v>41954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7</v>
      </c>
      <c r="B167" s="190">
        <v>41913</v>
      </c>
      <c r="C167" s="190"/>
      <c r="D167" s="191" t="s">
        <v>633</v>
      </c>
      <c r="E167" s="192" t="s">
        <v>593</v>
      </c>
      <c r="F167" s="193">
        <v>850</v>
      </c>
      <c r="G167" s="192" t="s">
        <v>624</v>
      </c>
      <c r="H167" s="192">
        <v>982.5</v>
      </c>
      <c r="I167" s="194">
        <v>1050</v>
      </c>
      <c r="J167" s="195" t="s">
        <v>634</v>
      </c>
      <c r="K167" s="196">
        <f t="shared" si="119"/>
        <v>132.5</v>
      </c>
      <c r="L167" s="197">
        <f t="shared" si="120"/>
        <v>0.15588235294117647</v>
      </c>
      <c r="M167" s="192" t="s">
        <v>591</v>
      </c>
      <c r="N167" s="198">
        <v>42039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8</v>
      </c>
      <c r="B168" s="190">
        <v>41913</v>
      </c>
      <c r="C168" s="190"/>
      <c r="D168" s="191" t="s">
        <v>635</v>
      </c>
      <c r="E168" s="192" t="s">
        <v>593</v>
      </c>
      <c r="F168" s="193">
        <v>475</v>
      </c>
      <c r="G168" s="192" t="s">
        <v>624</v>
      </c>
      <c r="H168" s="192">
        <v>515</v>
      </c>
      <c r="I168" s="194">
        <v>600</v>
      </c>
      <c r="J168" s="195" t="s">
        <v>636</v>
      </c>
      <c r="K168" s="196">
        <f t="shared" si="119"/>
        <v>40</v>
      </c>
      <c r="L168" s="197">
        <f t="shared" si="120"/>
        <v>8.4210526315789472E-2</v>
      </c>
      <c r="M168" s="192" t="s">
        <v>591</v>
      </c>
      <c r="N168" s="198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9</v>
      </c>
      <c r="B169" s="190">
        <v>41913</v>
      </c>
      <c r="C169" s="190"/>
      <c r="D169" s="191" t="s">
        <v>637</v>
      </c>
      <c r="E169" s="192" t="s">
        <v>593</v>
      </c>
      <c r="F169" s="193">
        <v>86</v>
      </c>
      <c r="G169" s="192" t="s">
        <v>624</v>
      </c>
      <c r="H169" s="192">
        <v>99</v>
      </c>
      <c r="I169" s="194">
        <v>140</v>
      </c>
      <c r="J169" s="195" t="s">
        <v>638</v>
      </c>
      <c r="K169" s="196">
        <f t="shared" si="119"/>
        <v>13</v>
      </c>
      <c r="L169" s="197">
        <f t="shared" si="120"/>
        <v>0.15116279069767441</v>
      </c>
      <c r="M169" s="192" t="s">
        <v>591</v>
      </c>
      <c r="N169" s="198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10</v>
      </c>
      <c r="B170" s="190">
        <v>41926</v>
      </c>
      <c r="C170" s="190"/>
      <c r="D170" s="191" t="s">
        <v>639</v>
      </c>
      <c r="E170" s="192" t="s">
        <v>593</v>
      </c>
      <c r="F170" s="193">
        <v>496.6</v>
      </c>
      <c r="G170" s="192" t="s">
        <v>624</v>
      </c>
      <c r="H170" s="192">
        <v>621</v>
      </c>
      <c r="I170" s="194">
        <v>580</v>
      </c>
      <c r="J170" s="195" t="s">
        <v>625</v>
      </c>
      <c r="K170" s="196">
        <f t="shared" si="119"/>
        <v>124.39999999999998</v>
      </c>
      <c r="L170" s="197">
        <f t="shared" si="120"/>
        <v>0.25050342327829234</v>
      </c>
      <c r="M170" s="192" t="s">
        <v>591</v>
      </c>
      <c r="N170" s="198">
        <v>42605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11</v>
      </c>
      <c r="B171" s="190">
        <v>41926</v>
      </c>
      <c r="C171" s="190"/>
      <c r="D171" s="191" t="s">
        <v>640</v>
      </c>
      <c r="E171" s="192" t="s">
        <v>593</v>
      </c>
      <c r="F171" s="193">
        <v>2481.9</v>
      </c>
      <c r="G171" s="192" t="s">
        <v>624</v>
      </c>
      <c r="H171" s="192">
        <v>2840</v>
      </c>
      <c r="I171" s="194">
        <v>2870</v>
      </c>
      <c r="J171" s="195" t="s">
        <v>641</v>
      </c>
      <c r="K171" s="196">
        <f t="shared" si="119"/>
        <v>358.09999999999991</v>
      </c>
      <c r="L171" s="197">
        <f t="shared" si="120"/>
        <v>0.14428462065353154</v>
      </c>
      <c r="M171" s="192" t="s">
        <v>591</v>
      </c>
      <c r="N171" s="198">
        <v>42017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12</v>
      </c>
      <c r="B172" s="190">
        <v>41928</v>
      </c>
      <c r="C172" s="190"/>
      <c r="D172" s="191" t="s">
        <v>642</v>
      </c>
      <c r="E172" s="192" t="s">
        <v>593</v>
      </c>
      <c r="F172" s="193">
        <v>84.5</v>
      </c>
      <c r="G172" s="192" t="s">
        <v>624</v>
      </c>
      <c r="H172" s="192">
        <v>93</v>
      </c>
      <c r="I172" s="194">
        <v>110</v>
      </c>
      <c r="J172" s="195" t="s">
        <v>643</v>
      </c>
      <c r="K172" s="196">
        <f t="shared" si="119"/>
        <v>8.5</v>
      </c>
      <c r="L172" s="197">
        <f t="shared" si="120"/>
        <v>0.10059171597633136</v>
      </c>
      <c r="M172" s="192" t="s">
        <v>591</v>
      </c>
      <c r="N172" s="198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13</v>
      </c>
      <c r="B173" s="190">
        <v>41928</v>
      </c>
      <c r="C173" s="190"/>
      <c r="D173" s="191" t="s">
        <v>644</v>
      </c>
      <c r="E173" s="192" t="s">
        <v>593</v>
      </c>
      <c r="F173" s="193">
        <v>401</v>
      </c>
      <c r="G173" s="192" t="s">
        <v>624</v>
      </c>
      <c r="H173" s="192">
        <v>428</v>
      </c>
      <c r="I173" s="194">
        <v>450</v>
      </c>
      <c r="J173" s="195" t="s">
        <v>645</v>
      </c>
      <c r="K173" s="196">
        <f t="shared" si="119"/>
        <v>27</v>
      </c>
      <c r="L173" s="197">
        <f t="shared" si="120"/>
        <v>6.7331670822942641E-2</v>
      </c>
      <c r="M173" s="192" t="s">
        <v>591</v>
      </c>
      <c r="N173" s="198">
        <v>42020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14</v>
      </c>
      <c r="B174" s="190">
        <v>41928</v>
      </c>
      <c r="C174" s="190"/>
      <c r="D174" s="191" t="s">
        <v>646</v>
      </c>
      <c r="E174" s="192" t="s">
        <v>593</v>
      </c>
      <c r="F174" s="193">
        <v>101</v>
      </c>
      <c r="G174" s="192" t="s">
        <v>624</v>
      </c>
      <c r="H174" s="192">
        <v>112</v>
      </c>
      <c r="I174" s="194">
        <v>120</v>
      </c>
      <c r="J174" s="195" t="s">
        <v>647</v>
      </c>
      <c r="K174" s="196">
        <f t="shared" si="119"/>
        <v>11</v>
      </c>
      <c r="L174" s="197">
        <f t="shared" si="120"/>
        <v>0.10891089108910891</v>
      </c>
      <c r="M174" s="192" t="s">
        <v>591</v>
      </c>
      <c r="N174" s="198">
        <v>41939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15</v>
      </c>
      <c r="B175" s="190">
        <v>41954</v>
      </c>
      <c r="C175" s="190"/>
      <c r="D175" s="191" t="s">
        <v>648</v>
      </c>
      <c r="E175" s="192" t="s">
        <v>593</v>
      </c>
      <c r="F175" s="193">
        <v>59</v>
      </c>
      <c r="G175" s="192" t="s">
        <v>624</v>
      </c>
      <c r="H175" s="192">
        <v>76</v>
      </c>
      <c r="I175" s="194">
        <v>76</v>
      </c>
      <c r="J175" s="195" t="s">
        <v>625</v>
      </c>
      <c r="K175" s="196">
        <f t="shared" si="119"/>
        <v>17</v>
      </c>
      <c r="L175" s="197">
        <f t="shared" si="120"/>
        <v>0.28813559322033899</v>
      </c>
      <c r="M175" s="192" t="s">
        <v>591</v>
      </c>
      <c r="N175" s="198">
        <v>43032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16</v>
      </c>
      <c r="B176" s="190">
        <v>41954</v>
      </c>
      <c r="C176" s="190"/>
      <c r="D176" s="191" t="s">
        <v>637</v>
      </c>
      <c r="E176" s="192" t="s">
        <v>593</v>
      </c>
      <c r="F176" s="193">
        <v>99</v>
      </c>
      <c r="G176" s="192" t="s">
        <v>624</v>
      </c>
      <c r="H176" s="192">
        <v>120</v>
      </c>
      <c r="I176" s="194">
        <v>120</v>
      </c>
      <c r="J176" s="195" t="s">
        <v>605</v>
      </c>
      <c r="K176" s="196">
        <f t="shared" si="119"/>
        <v>21</v>
      </c>
      <c r="L176" s="197">
        <f t="shared" si="120"/>
        <v>0.21212121212121213</v>
      </c>
      <c r="M176" s="192" t="s">
        <v>591</v>
      </c>
      <c r="N176" s="198">
        <v>41960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17</v>
      </c>
      <c r="B177" s="190">
        <v>41956</v>
      </c>
      <c r="C177" s="190"/>
      <c r="D177" s="191" t="s">
        <v>649</v>
      </c>
      <c r="E177" s="192" t="s">
        <v>593</v>
      </c>
      <c r="F177" s="193">
        <v>22</v>
      </c>
      <c r="G177" s="192" t="s">
        <v>624</v>
      </c>
      <c r="H177" s="192">
        <v>33.549999999999997</v>
      </c>
      <c r="I177" s="194">
        <v>32</v>
      </c>
      <c r="J177" s="195" t="s">
        <v>650</v>
      </c>
      <c r="K177" s="196">
        <f t="shared" si="119"/>
        <v>11.549999999999997</v>
      </c>
      <c r="L177" s="197">
        <f t="shared" si="120"/>
        <v>0.52499999999999991</v>
      </c>
      <c r="M177" s="192" t="s">
        <v>591</v>
      </c>
      <c r="N177" s="198">
        <v>42188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18</v>
      </c>
      <c r="B178" s="190">
        <v>41976</v>
      </c>
      <c r="C178" s="190"/>
      <c r="D178" s="191" t="s">
        <v>651</v>
      </c>
      <c r="E178" s="192" t="s">
        <v>593</v>
      </c>
      <c r="F178" s="193">
        <v>440</v>
      </c>
      <c r="G178" s="192" t="s">
        <v>624</v>
      </c>
      <c r="H178" s="192">
        <v>520</v>
      </c>
      <c r="I178" s="194">
        <v>520</v>
      </c>
      <c r="J178" s="195" t="s">
        <v>652</v>
      </c>
      <c r="K178" s="196">
        <f t="shared" si="119"/>
        <v>80</v>
      </c>
      <c r="L178" s="197">
        <f t="shared" si="120"/>
        <v>0.18181818181818182</v>
      </c>
      <c r="M178" s="192" t="s">
        <v>591</v>
      </c>
      <c r="N178" s="198">
        <v>42208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19</v>
      </c>
      <c r="B179" s="190">
        <v>41976</v>
      </c>
      <c r="C179" s="190"/>
      <c r="D179" s="191" t="s">
        <v>653</v>
      </c>
      <c r="E179" s="192" t="s">
        <v>593</v>
      </c>
      <c r="F179" s="193">
        <v>360</v>
      </c>
      <c r="G179" s="192" t="s">
        <v>624</v>
      </c>
      <c r="H179" s="192">
        <v>427</v>
      </c>
      <c r="I179" s="194">
        <v>425</v>
      </c>
      <c r="J179" s="195" t="s">
        <v>654</v>
      </c>
      <c r="K179" s="196">
        <f t="shared" si="119"/>
        <v>67</v>
      </c>
      <c r="L179" s="197">
        <f t="shared" si="120"/>
        <v>0.18611111111111112</v>
      </c>
      <c r="M179" s="192" t="s">
        <v>591</v>
      </c>
      <c r="N179" s="198">
        <v>42058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20</v>
      </c>
      <c r="B180" s="190">
        <v>42012</v>
      </c>
      <c r="C180" s="190"/>
      <c r="D180" s="191" t="s">
        <v>655</v>
      </c>
      <c r="E180" s="192" t="s">
        <v>593</v>
      </c>
      <c r="F180" s="193">
        <v>360</v>
      </c>
      <c r="G180" s="192" t="s">
        <v>624</v>
      </c>
      <c r="H180" s="192">
        <v>455</v>
      </c>
      <c r="I180" s="194">
        <v>420</v>
      </c>
      <c r="J180" s="195" t="s">
        <v>656</v>
      </c>
      <c r="K180" s="196">
        <f t="shared" si="119"/>
        <v>95</v>
      </c>
      <c r="L180" s="197">
        <f t="shared" si="120"/>
        <v>0.2638888888888889</v>
      </c>
      <c r="M180" s="192" t="s">
        <v>591</v>
      </c>
      <c r="N180" s="198">
        <v>42024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21</v>
      </c>
      <c r="B181" s="190">
        <v>42012</v>
      </c>
      <c r="C181" s="190"/>
      <c r="D181" s="191" t="s">
        <v>657</v>
      </c>
      <c r="E181" s="192" t="s">
        <v>593</v>
      </c>
      <c r="F181" s="193">
        <v>130</v>
      </c>
      <c r="G181" s="192"/>
      <c r="H181" s="192">
        <v>175.5</v>
      </c>
      <c r="I181" s="194">
        <v>165</v>
      </c>
      <c r="J181" s="195" t="s">
        <v>658</v>
      </c>
      <c r="K181" s="196">
        <f t="shared" si="119"/>
        <v>45.5</v>
      </c>
      <c r="L181" s="197">
        <f t="shared" si="120"/>
        <v>0.35</v>
      </c>
      <c r="M181" s="192" t="s">
        <v>591</v>
      </c>
      <c r="N181" s="198">
        <v>43088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22</v>
      </c>
      <c r="B182" s="190">
        <v>42040</v>
      </c>
      <c r="C182" s="190"/>
      <c r="D182" s="191" t="s">
        <v>383</v>
      </c>
      <c r="E182" s="192" t="s">
        <v>623</v>
      </c>
      <c r="F182" s="193">
        <v>98</v>
      </c>
      <c r="G182" s="192"/>
      <c r="H182" s="192">
        <v>120</v>
      </c>
      <c r="I182" s="194">
        <v>120</v>
      </c>
      <c r="J182" s="195" t="s">
        <v>625</v>
      </c>
      <c r="K182" s="196">
        <f t="shared" si="119"/>
        <v>22</v>
      </c>
      <c r="L182" s="197">
        <f t="shared" si="120"/>
        <v>0.22448979591836735</v>
      </c>
      <c r="M182" s="192" t="s">
        <v>591</v>
      </c>
      <c r="N182" s="198">
        <v>42753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23</v>
      </c>
      <c r="B183" s="190">
        <v>42040</v>
      </c>
      <c r="C183" s="190"/>
      <c r="D183" s="191" t="s">
        <v>659</v>
      </c>
      <c r="E183" s="192" t="s">
        <v>623</v>
      </c>
      <c r="F183" s="193">
        <v>196</v>
      </c>
      <c r="G183" s="192"/>
      <c r="H183" s="192">
        <v>262</v>
      </c>
      <c r="I183" s="194">
        <v>255</v>
      </c>
      <c r="J183" s="195" t="s">
        <v>625</v>
      </c>
      <c r="K183" s="196">
        <f t="shared" si="119"/>
        <v>66</v>
      </c>
      <c r="L183" s="197">
        <f t="shared" si="120"/>
        <v>0.33673469387755101</v>
      </c>
      <c r="M183" s="192" t="s">
        <v>591</v>
      </c>
      <c r="N183" s="198">
        <v>42599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9">
        <v>24</v>
      </c>
      <c r="B184" s="200">
        <v>42067</v>
      </c>
      <c r="C184" s="200"/>
      <c r="D184" s="201" t="s">
        <v>382</v>
      </c>
      <c r="E184" s="202" t="s">
        <v>623</v>
      </c>
      <c r="F184" s="203">
        <v>235</v>
      </c>
      <c r="G184" s="203"/>
      <c r="H184" s="204">
        <v>77</v>
      </c>
      <c r="I184" s="204" t="s">
        <v>660</v>
      </c>
      <c r="J184" s="205" t="s">
        <v>661</v>
      </c>
      <c r="K184" s="206">
        <f t="shared" si="119"/>
        <v>-158</v>
      </c>
      <c r="L184" s="207">
        <f t="shared" si="120"/>
        <v>-0.67234042553191486</v>
      </c>
      <c r="M184" s="203" t="s">
        <v>604</v>
      </c>
      <c r="N184" s="200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25</v>
      </c>
      <c r="B185" s="190">
        <v>42067</v>
      </c>
      <c r="C185" s="190"/>
      <c r="D185" s="191" t="s">
        <v>662</v>
      </c>
      <c r="E185" s="192" t="s">
        <v>623</v>
      </c>
      <c r="F185" s="193">
        <v>185</v>
      </c>
      <c r="G185" s="192"/>
      <c r="H185" s="192">
        <v>224</v>
      </c>
      <c r="I185" s="194" t="s">
        <v>663</v>
      </c>
      <c r="J185" s="195" t="s">
        <v>625</v>
      </c>
      <c r="K185" s="196">
        <f t="shared" si="119"/>
        <v>39</v>
      </c>
      <c r="L185" s="197">
        <f t="shared" si="120"/>
        <v>0.21081081081081082</v>
      </c>
      <c r="M185" s="192" t="s">
        <v>591</v>
      </c>
      <c r="N185" s="198">
        <v>42647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9">
        <v>26</v>
      </c>
      <c r="B186" s="200">
        <v>42090</v>
      </c>
      <c r="C186" s="200"/>
      <c r="D186" s="208" t="s">
        <v>664</v>
      </c>
      <c r="E186" s="203" t="s">
        <v>623</v>
      </c>
      <c r="F186" s="203">
        <v>49.5</v>
      </c>
      <c r="G186" s="204"/>
      <c r="H186" s="204">
        <v>15.85</v>
      </c>
      <c r="I186" s="204">
        <v>67</v>
      </c>
      <c r="J186" s="205" t="s">
        <v>665</v>
      </c>
      <c r="K186" s="204">
        <f t="shared" si="119"/>
        <v>-33.65</v>
      </c>
      <c r="L186" s="209">
        <f t="shared" si="120"/>
        <v>-0.67979797979797973</v>
      </c>
      <c r="M186" s="203" t="s">
        <v>604</v>
      </c>
      <c r="N186" s="210">
        <v>43627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27</v>
      </c>
      <c r="B187" s="190">
        <v>42093</v>
      </c>
      <c r="C187" s="190"/>
      <c r="D187" s="191" t="s">
        <v>666</v>
      </c>
      <c r="E187" s="192" t="s">
        <v>623</v>
      </c>
      <c r="F187" s="193">
        <v>183.5</v>
      </c>
      <c r="G187" s="192"/>
      <c r="H187" s="192">
        <v>219</v>
      </c>
      <c r="I187" s="194">
        <v>218</v>
      </c>
      <c r="J187" s="195" t="s">
        <v>667</v>
      </c>
      <c r="K187" s="196">
        <f t="shared" si="119"/>
        <v>35.5</v>
      </c>
      <c r="L187" s="197">
        <f t="shared" si="120"/>
        <v>0.19346049046321526</v>
      </c>
      <c r="M187" s="192" t="s">
        <v>591</v>
      </c>
      <c r="N187" s="198">
        <v>42103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28</v>
      </c>
      <c r="B188" s="190">
        <v>42114</v>
      </c>
      <c r="C188" s="190"/>
      <c r="D188" s="191" t="s">
        <v>668</v>
      </c>
      <c r="E188" s="192" t="s">
        <v>623</v>
      </c>
      <c r="F188" s="193">
        <f>(227+237)/2</f>
        <v>232</v>
      </c>
      <c r="G188" s="192"/>
      <c r="H188" s="192">
        <v>298</v>
      </c>
      <c r="I188" s="194">
        <v>298</v>
      </c>
      <c r="J188" s="195" t="s">
        <v>625</v>
      </c>
      <c r="K188" s="196">
        <f t="shared" si="119"/>
        <v>66</v>
      </c>
      <c r="L188" s="197">
        <f t="shared" si="120"/>
        <v>0.28448275862068967</v>
      </c>
      <c r="M188" s="192" t="s">
        <v>591</v>
      </c>
      <c r="N188" s="198">
        <v>42823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29</v>
      </c>
      <c r="B189" s="190">
        <v>42128</v>
      </c>
      <c r="C189" s="190"/>
      <c r="D189" s="191" t="s">
        <v>669</v>
      </c>
      <c r="E189" s="192" t="s">
        <v>593</v>
      </c>
      <c r="F189" s="193">
        <v>385</v>
      </c>
      <c r="G189" s="192"/>
      <c r="H189" s="192">
        <f>212.5+331</f>
        <v>543.5</v>
      </c>
      <c r="I189" s="194">
        <v>510</v>
      </c>
      <c r="J189" s="195" t="s">
        <v>670</v>
      </c>
      <c r="K189" s="196">
        <f t="shared" si="119"/>
        <v>158.5</v>
      </c>
      <c r="L189" s="197">
        <f t="shared" si="120"/>
        <v>0.41168831168831171</v>
      </c>
      <c r="M189" s="192" t="s">
        <v>591</v>
      </c>
      <c r="N189" s="198">
        <v>42235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30</v>
      </c>
      <c r="B190" s="190">
        <v>42128</v>
      </c>
      <c r="C190" s="190"/>
      <c r="D190" s="191" t="s">
        <v>671</v>
      </c>
      <c r="E190" s="192" t="s">
        <v>593</v>
      </c>
      <c r="F190" s="193">
        <v>115.5</v>
      </c>
      <c r="G190" s="192"/>
      <c r="H190" s="192">
        <v>146</v>
      </c>
      <c r="I190" s="194">
        <v>142</v>
      </c>
      <c r="J190" s="195" t="s">
        <v>672</v>
      </c>
      <c r="K190" s="196">
        <f t="shared" si="119"/>
        <v>30.5</v>
      </c>
      <c r="L190" s="197">
        <f t="shared" si="120"/>
        <v>0.26406926406926406</v>
      </c>
      <c r="M190" s="192" t="s">
        <v>591</v>
      </c>
      <c r="N190" s="198">
        <v>42202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31</v>
      </c>
      <c r="B191" s="190">
        <v>42151</v>
      </c>
      <c r="C191" s="190"/>
      <c r="D191" s="191" t="s">
        <v>673</v>
      </c>
      <c r="E191" s="192" t="s">
        <v>593</v>
      </c>
      <c r="F191" s="193">
        <v>237.5</v>
      </c>
      <c r="G191" s="192"/>
      <c r="H191" s="192">
        <v>279.5</v>
      </c>
      <c r="I191" s="194">
        <v>278</v>
      </c>
      <c r="J191" s="195" t="s">
        <v>625</v>
      </c>
      <c r="K191" s="196">
        <f t="shared" si="119"/>
        <v>42</v>
      </c>
      <c r="L191" s="197">
        <f t="shared" si="120"/>
        <v>0.17684210526315788</v>
      </c>
      <c r="M191" s="192" t="s">
        <v>591</v>
      </c>
      <c r="N191" s="198">
        <v>42222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32</v>
      </c>
      <c r="B192" s="190">
        <v>42174</v>
      </c>
      <c r="C192" s="190"/>
      <c r="D192" s="191" t="s">
        <v>644</v>
      </c>
      <c r="E192" s="192" t="s">
        <v>623</v>
      </c>
      <c r="F192" s="193">
        <v>340</v>
      </c>
      <c r="G192" s="192"/>
      <c r="H192" s="192">
        <v>448</v>
      </c>
      <c r="I192" s="194">
        <v>448</v>
      </c>
      <c r="J192" s="195" t="s">
        <v>625</v>
      </c>
      <c r="K192" s="196">
        <f t="shared" si="119"/>
        <v>108</v>
      </c>
      <c r="L192" s="197">
        <f t="shared" si="120"/>
        <v>0.31764705882352939</v>
      </c>
      <c r="M192" s="192" t="s">
        <v>591</v>
      </c>
      <c r="N192" s="198">
        <v>43018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33</v>
      </c>
      <c r="B193" s="190">
        <v>42191</v>
      </c>
      <c r="C193" s="190"/>
      <c r="D193" s="191" t="s">
        <v>674</v>
      </c>
      <c r="E193" s="192" t="s">
        <v>623</v>
      </c>
      <c r="F193" s="193">
        <v>390</v>
      </c>
      <c r="G193" s="192"/>
      <c r="H193" s="192">
        <v>460</v>
      </c>
      <c r="I193" s="194">
        <v>460</v>
      </c>
      <c r="J193" s="195" t="s">
        <v>625</v>
      </c>
      <c r="K193" s="196">
        <f t="shared" si="119"/>
        <v>70</v>
      </c>
      <c r="L193" s="197">
        <f t="shared" si="120"/>
        <v>0.17948717948717949</v>
      </c>
      <c r="M193" s="192" t="s">
        <v>591</v>
      </c>
      <c r="N193" s="198">
        <v>42478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9">
        <v>34</v>
      </c>
      <c r="B194" s="200">
        <v>42195</v>
      </c>
      <c r="C194" s="200"/>
      <c r="D194" s="201" t="s">
        <v>675</v>
      </c>
      <c r="E194" s="202" t="s">
        <v>623</v>
      </c>
      <c r="F194" s="203">
        <v>122.5</v>
      </c>
      <c r="G194" s="203"/>
      <c r="H194" s="204">
        <v>61</v>
      </c>
      <c r="I194" s="204">
        <v>172</v>
      </c>
      <c r="J194" s="205" t="s">
        <v>676</v>
      </c>
      <c r="K194" s="206">
        <f t="shared" si="119"/>
        <v>-61.5</v>
      </c>
      <c r="L194" s="207">
        <f t="shared" si="120"/>
        <v>-0.50204081632653064</v>
      </c>
      <c r="M194" s="203" t="s">
        <v>604</v>
      </c>
      <c r="N194" s="200">
        <v>43333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35</v>
      </c>
      <c r="B195" s="190">
        <v>42219</v>
      </c>
      <c r="C195" s="190"/>
      <c r="D195" s="191" t="s">
        <v>677</v>
      </c>
      <c r="E195" s="192" t="s">
        <v>623</v>
      </c>
      <c r="F195" s="193">
        <v>297.5</v>
      </c>
      <c r="G195" s="192"/>
      <c r="H195" s="192">
        <v>350</v>
      </c>
      <c r="I195" s="194">
        <v>360</v>
      </c>
      <c r="J195" s="195" t="s">
        <v>678</v>
      </c>
      <c r="K195" s="196">
        <f t="shared" si="119"/>
        <v>52.5</v>
      </c>
      <c r="L195" s="197">
        <f t="shared" si="120"/>
        <v>0.17647058823529413</v>
      </c>
      <c r="M195" s="192" t="s">
        <v>591</v>
      </c>
      <c r="N195" s="198">
        <v>42232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36</v>
      </c>
      <c r="B196" s="190">
        <v>42219</v>
      </c>
      <c r="C196" s="190"/>
      <c r="D196" s="191" t="s">
        <v>679</v>
      </c>
      <c r="E196" s="192" t="s">
        <v>623</v>
      </c>
      <c r="F196" s="193">
        <v>115.5</v>
      </c>
      <c r="G196" s="192"/>
      <c r="H196" s="192">
        <v>149</v>
      </c>
      <c r="I196" s="194">
        <v>140</v>
      </c>
      <c r="J196" s="195" t="s">
        <v>680</v>
      </c>
      <c r="K196" s="196">
        <f t="shared" si="119"/>
        <v>33.5</v>
      </c>
      <c r="L196" s="197">
        <f t="shared" si="120"/>
        <v>0.29004329004329005</v>
      </c>
      <c r="M196" s="192" t="s">
        <v>591</v>
      </c>
      <c r="N196" s="198">
        <v>42740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37</v>
      </c>
      <c r="B197" s="190">
        <v>42251</v>
      </c>
      <c r="C197" s="190"/>
      <c r="D197" s="191" t="s">
        <v>673</v>
      </c>
      <c r="E197" s="192" t="s">
        <v>623</v>
      </c>
      <c r="F197" s="193">
        <v>226</v>
      </c>
      <c r="G197" s="192"/>
      <c r="H197" s="192">
        <v>292</v>
      </c>
      <c r="I197" s="194">
        <v>292</v>
      </c>
      <c r="J197" s="195" t="s">
        <v>681</v>
      </c>
      <c r="K197" s="196">
        <f t="shared" si="119"/>
        <v>66</v>
      </c>
      <c r="L197" s="197">
        <f t="shared" si="120"/>
        <v>0.29203539823008851</v>
      </c>
      <c r="M197" s="192" t="s">
        <v>591</v>
      </c>
      <c r="N197" s="198">
        <v>42286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38</v>
      </c>
      <c r="B198" s="190">
        <v>42254</v>
      </c>
      <c r="C198" s="190"/>
      <c r="D198" s="191" t="s">
        <v>668</v>
      </c>
      <c r="E198" s="192" t="s">
        <v>623</v>
      </c>
      <c r="F198" s="193">
        <v>232.5</v>
      </c>
      <c r="G198" s="192"/>
      <c r="H198" s="192">
        <v>312.5</v>
      </c>
      <c r="I198" s="194">
        <v>310</v>
      </c>
      <c r="J198" s="195" t="s">
        <v>625</v>
      </c>
      <c r="K198" s="196">
        <f t="shared" si="119"/>
        <v>80</v>
      </c>
      <c r="L198" s="197">
        <f t="shared" si="120"/>
        <v>0.34408602150537637</v>
      </c>
      <c r="M198" s="192" t="s">
        <v>591</v>
      </c>
      <c r="N198" s="198">
        <v>42823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39</v>
      </c>
      <c r="B199" s="190">
        <v>42268</v>
      </c>
      <c r="C199" s="190"/>
      <c r="D199" s="191" t="s">
        <v>682</v>
      </c>
      <c r="E199" s="192" t="s">
        <v>623</v>
      </c>
      <c r="F199" s="193">
        <v>196.5</v>
      </c>
      <c r="G199" s="192"/>
      <c r="H199" s="192">
        <v>238</v>
      </c>
      <c r="I199" s="194">
        <v>238</v>
      </c>
      <c r="J199" s="195" t="s">
        <v>681</v>
      </c>
      <c r="K199" s="196">
        <f t="shared" si="119"/>
        <v>41.5</v>
      </c>
      <c r="L199" s="197">
        <f t="shared" si="120"/>
        <v>0.21119592875318066</v>
      </c>
      <c r="M199" s="192" t="s">
        <v>591</v>
      </c>
      <c r="N199" s="198">
        <v>42291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40</v>
      </c>
      <c r="B200" s="190">
        <v>42271</v>
      </c>
      <c r="C200" s="190"/>
      <c r="D200" s="191" t="s">
        <v>622</v>
      </c>
      <c r="E200" s="192" t="s">
        <v>623</v>
      </c>
      <c r="F200" s="193">
        <v>65</v>
      </c>
      <c r="G200" s="192"/>
      <c r="H200" s="192">
        <v>82</v>
      </c>
      <c r="I200" s="194">
        <v>82</v>
      </c>
      <c r="J200" s="195" t="s">
        <v>681</v>
      </c>
      <c r="K200" s="196">
        <f t="shared" si="119"/>
        <v>17</v>
      </c>
      <c r="L200" s="197">
        <f t="shared" si="120"/>
        <v>0.26153846153846155</v>
      </c>
      <c r="M200" s="192" t="s">
        <v>591</v>
      </c>
      <c r="N200" s="198">
        <v>42578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41</v>
      </c>
      <c r="B201" s="190">
        <v>42291</v>
      </c>
      <c r="C201" s="190"/>
      <c r="D201" s="191" t="s">
        <v>683</v>
      </c>
      <c r="E201" s="192" t="s">
        <v>623</v>
      </c>
      <c r="F201" s="193">
        <v>144</v>
      </c>
      <c r="G201" s="192"/>
      <c r="H201" s="192">
        <v>182.5</v>
      </c>
      <c r="I201" s="194">
        <v>181</v>
      </c>
      <c r="J201" s="195" t="s">
        <v>681</v>
      </c>
      <c r="K201" s="196">
        <f t="shared" si="119"/>
        <v>38.5</v>
      </c>
      <c r="L201" s="197">
        <f t="shared" si="120"/>
        <v>0.2673611111111111</v>
      </c>
      <c r="M201" s="192" t="s">
        <v>591</v>
      </c>
      <c r="N201" s="198">
        <v>42817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42</v>
      </c>
      <c r="B202" s="190">
        <v>42291</v>
      </c>
      <c r="C202" s="190"/>
      <c r="D202" s="191" t="s">
        <v>684</v>
      </c>
      <c r="E202" s="192" t="s">
        <v>623</v>
      </c>
      <c r="F202" s="193">
        <v>264</v>
      </c>
      <c r="G202" s="192"/>
      <c r="H202" s="192">
        <v>311</v>
      </c>
      <c r="I202" s="194">
        <v>311</v>
      </c>
      <c r="J202" s="195" t="s">
        <v>681</v>
      </c>
      <c r="K202" s="196">
        <f t="shared" si="119"/>
        <v>47</v>
      </c>
      <c r="L202" s="197">
        <f t="shared" si="120"/>
        <v>0.17803030303030304</v>
      </c>
      <c r="M202" s="192" t="s">
        <v>591</v>
      </c>
      <c r="N202" s="198">
        <v>42604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43</v>
      </c>
      <c r="B203" s="190">
        <v>42318</v>
      </c>
      <c r="C203" s="190"/>
      <c r="D203" s="191" t="s">
        <v>685</v>
      </c>
      <c r="E203" s="192" t="s">
        <v>593</v>
      </c>
      <c r="F203" s="193">
        <v>549.5</v>
      </c>
      <c r="G203" s="192"/>
      <c r="H203" s="192">
        <v>630</v>
      </c>
      <c r="I203" s="194">
        <v>630</v>
      </c>
      <c r="J203" s="195" t="s">
        <v>681</v>
      </c>
      <c r="K203" s="196">
        <f t="shared" si="119"/>
        <v>80.5</v>
      </c>
      <c r="L203" s="197">
        <f t="shared" si="120"/>
        <v>0.1464968152866242</v>
      </c>
      <c r="M203" s="192" t="s">
        <v>591</v>
      </c>
      <c r="N203" s="198">
        <v>42419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44</v>
      </c>
      <c r="B204" s="190">
        <v>42342</v>
      </c>
      <c r="C204" s="190"/>
      <c r="D204" s="191" t="s">
        <v>686</v>
      </c>
      <c r="E204" s="192" t="s">
        <v>623</v>
      </c>
      <c r="F204" s="193">
        <v>1027.5</v>
      </c>
      <c r="G204" s="192"/>
      <c r="H204" s="192">
        <v>1315</v>
      </c>
      <c r="I204" s="194">
        <v>1250</v>
      </c>
      <c r="J204" s="195" t="s">
        <v>681</v>
      </c>
      <c r="K204" s="196">
        <f t="shared" si="119"/>
        <v>287.5</v>
      </c>
      <c r="L204" s="197">
        <f t="shared" si="120"/>
        <v>0.27980535279805352</v>
      </c>
      <c r="M204" s="192" t="s">
        <v>591</v>
      </c>
      <c r="N204" s="198">
        <v>43244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45</v>
      </c>
      <c r="B205" s="190">
        <v>42367</v>
      </c>
      <c r="C205" s="190"/>
      <c r="D205" s="191" t="s">
        <v>687</v>
      </c>
      <c r="E205" s="192" t="s">
        <v>623</v>
      </c>
      <c r="F205" s="193">
        <v>465</v>
      </c>
      <c r="G205" s="192"/>
      <c r="H205" s="192">
        <v>540</v>
      </c>
      <c r="I205" s="194">
        <v>540</v>
      </c>
      <c r="J205" s="195" t="s">
        <v>681</v>
      </c>
      <c r="K205" s="196">
        <f t="shared" si="119"/>
        <v>75</v>
      </c>
      <c r="L205" s="197">
        <f t="shared" si="120"/>
        <v>0.16129032258064516</v>
      </c>
      <c r="M205" s="192" t="s">
        <v>591</v>
      </c>
      <c r="N205" s="198">
        <v>42530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46</v>
      </c>
      <c r="B206" s="190">
        <v>42380</v>
      </c>
      <c r="C206" s="190"/>
      <c r="D206" s="191" t="s">
        <v>383</v>
      </c>
      <c r="E206" s="192" t="s">
        <v>593</v>
      </c>
      <c r="F206" s="193">
        <v>81</v>
      </c>
      <c r="G206" s="192"/>
      <c r="H206" s="192">
        <v>110</v>
      </c>
      <c r="I206" s="194">
        <v>110</v>
      </c>
      <c r="J206" s="195" t="s">
        <v>681</v>
      </c>
      <c r="K206" s="196">
        <f t="shared" si="119"/>
        <v>29</v>
      </c>
      <c r="L206" s="197">
        <f t="shared" si="120"/>
        <v>0.35802469135802467</v>
      </c>
      <c r="M206" s="192" t="s">
        <v>591</v>
      </c>
      <c r="N206" s="198">
        <v>42745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47</v>
      </c>
      <c r="B207" s="190">
        <v>42382</v>
      </c>
      <c r="C207" s="190"/>
      <c r="D207" s="191" t="s">
        <v>688</v>
      </c>
      <c r="E207" s="192" t="s">
        <v>593</v>
      </c>
      <c r="F207" s="193">
        <v>417.5</v>
      </c>
      <c r="G207" s="192"/>
      <c r="H207" s="192">
        <v>547</v>
      </c>
      <c r="I207" s="194">
        <v>535</v>
      </c>
      <c r="J207" s="195" t="s">
        <v>681</v>
      </c>
      <c r="K207" s="196">
        <f t="shared" si="119"/>
        <v>129.5</v>
      </c>
      <c r="L207" s="197">
        <f t="shared" si="120"/>
        <v>0.31017964071856285</v>
      </c>
      <c r="M207" s="192" t="s">
        <v>591</v>
      </c>
      <c r="N207" s="198">
        <v>42578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48</v>
      </c>
      <c r="B208" s="190">
        <v>42408</v>
      </c>
      <c r="C208" s="190"/>
      <c r="D208" s="191" t="s">
        <v>689</v>
      </c>
      <c r="E208" s="192" t="s">
        <v>623</v>
      </c>
      <c r="F208" s="193">
        <v>650</v>
      </c>
      <c r="G208" s="192"/>
      <c r="H208" s="192">
        <v>800</v>
      </c>
      <c r="I208" s="194">
        <v>800</v>
      </c>
      <c r="J208" s="195" t="s">
        <v>681</v>
      </c>
      <c r="K208" s="196">
        <f t="shared" si="119"/>
        <v>150</v>
      </c>
      <c r="L208" s="197">
        <f t="shared" si="120"/>
        <v>0.23076923076923078</v>
      </c>
      <c r="M208" s="192" t="s">
        <v>591</v>
      </c>
      <c r="N208" s="198">
        <v>43154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49</v>
      </c>
      <c r="B209" s="190">
        <v>42433</v>
      </c>
      <c r="C209" s="190"/>
      <c r="D209" s="191" t="s">
        <v>211</v>
      </c>
      <c r="E209" s="192" t="s">
        <v>623</v>
      </c>
      <c r="F209" s="193">
        <v>437.5</v>
      </c>
      <c r="G209" s="192"/>
      <c r="H209" s="192">
        <v>504.5</v>
      </c>
      <c r="I209" s="194">
        <v>522</v>
      </c>
      <c r="J209" s="195" t="s">
        <v>690</v>
      </c>
      <c r="K209" s="196">
        <f t="shared" si="119"/>
        <v>67</v>
      </c>
      <c r="L209" s="197">
        <f t="shared" si="120"/>
        <v>0.15314285714285714</v>
      </c>
      <c r="M209" s="192" t="s">
        <v>591</v>
      </c>
      <c r="N209" s="198">
        <v>42480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50</v>
      </c>
      <c r="B210" s="190">
        <v>42438</v>
      </c>
      <c r="C210" s="190"/>
      <c r="D210" s="191" t="s">
        <v>691</v>
      </c>
      <c r="E210" s="192" t="s">
        <v>623</v>
      </c>
      <c r="F210" s="193">
        <v>189.5</v>
      </c>
      <c r="G210" s="192"/>
      <c r="H210" s="192">
        <v>218</v>
      </c>
      <c r="I210" s="194">
        <v>218</v>
      </c>
      <c r="J210" s="195" t="s">
        <v>681</v>
      </c>
      <c r="K210" s="196">
        <f t="shared" si="119"/>
        <v>28.5</v>
      </c>
      <c r="L210" s="197">
        <f t="shared" si="120"/>
        <v>0.15039577836411611</v>
      </c>
      <c r="M210" s="192" t="s">
        <v>591</v>
      </c>
      <c r="N210" s="198">
        <v>43034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9">
        <v>51</v>
      </c>
      <c r="B211" s="200">
        <v>42471</v>
      </c>
      <c r="C211" s="200"/>
      <c r="D211" s="208" t="s">
        <v>692</v>
      </c>
      <c r="E211" s="203" t="s">
        <v>623</v>
      </c>
      <c r="F211" s="203">
        <v>36.5</v>
      </c>
      <c r="G211" s="204"/>
      <c r="H211" s="204">
        <v>15.85</v>
      </c>
      <c r="I211" s="204">
        <v>60</v>
      </c>
      <c r="J211" s="205" t="s">
        <v>693</v>
      </c>
      <c r="K211" s="206">
        <f t="shared" si="119"/>
        <v>-20.65</v>
      </c>
      <c r="L211" s="207">
        <f t="shared" si="120"/>
        <v>-0.5657534246575342</v>
      </c>
      <c r="M211" s="203" t="s">
        <v>604</v>
      </c>
      <c r="N211" s="211">
        <v>43627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52</v>
      </c>
      <c r="B212" s="190">
        <v>42472</v>
      </c>
      <c r="C212" s="190"/>
      <c r="D212" s="191" t="s">
        <v>694</v>
      </c>
      <c r="E212" s="192" t="s">
        <v>623</v>
      </c>
      <c r="F212" s="193">
        <v>93</v>
      </c>
      <c r="G212" s="192"/>
      <c r="H212" s="192">
        <v>149</v>
      </c>
      <c r="I212" s="194">
        <v>140</v>
      </c>
      <c r="J212" s="195" t="s">
        <v>695</v>
      </c>
      <c r="K212" s="196">
        <f t="shared" si="119"/>
        <v>56</v>
      </c>
      <c r="L212" s="197">
        <f t="shared" si="120"/>
        <v>0.60215053763440862</v>
      </c>
      <c r="M212" s="192" t="s">
        <v>591</v>
      </c>
      <c r="N212" s="198">
        <v>42740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53</v>
      </c>
      <c r="B213" s="190">
        <v>42472</v>
      </c>
      <c r="C213" s="190"/>
      <c r="D213" s="191" t="s">
        <v>696</v>
      </c>
      <c r="E213" s="192" t="s">
        <v>623</v>
      </c>
      <c r="F213" s="193">
        <v>130</v>
      </c>
      <c r="G213" s="192"/>
      <c r="H213" s="192">
        <v>150</v>
      </c>
      <c r="I213" s="194" t="s">
        <v>697</v>
      </c>
      <c r="J213" s="195" t="s">
        <v>681</v>
      </c>
      <c r="K213" s="196">
        <f t="shared" si="119"/>
        <v>20</v>
      </c>
      <c r="L213" s="197">
        <f t="shared" si="120"/>
        <v>0.15384615384615385</v>
      </c>
      <c r="M213" s="192" t="s">
        <v>591</v>
      </c>
      <c r="N213" s="198">
        <v>42564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54</v>
      </c>
      <c r="B214" s="190">
        <v>42473</v>
      </c>
      <c r="C214" s="190"/>
      <c r="D214" s="191" t="s">
        <v>698</v>
      </c>
      <c r="E214" s="192" t="s">
        <v>623</v>
      </c>
      <c r="F214" s="193">
        <v>196</v>
      </c>
      <c r="G214" s="192"/>
      <c r="H214" s="192">
        <v>299</v>
      </c>
      <c r="I214" s="194">
        <v>299</v>
      </c>
      <c r="J214" s="195" t="s">
        <v>681</v>
      </c>
      <c r="K214" s="196">
        <v>103</v>
      </c>
      <c r="L214" s="197">
        <v>0.52551020408163296</v>
      </c>
      <c r="M214" s="192" t="s">
        <v>591</v>
      </c>
      <c r="N214" s="198">
        <v>42620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55</v>
      </c>
      <c r="B215" s="190">
        <v>42473</v>
      </c>
      <c r="C215" s="190"/>
      <c r="D215" s="191" t="s">
        <v>699</v>
      </c>
      <c r="E215" s="192" t="s">
        <v>623</v>
      </c>
      <c r="F215" s="193">
        <v>88</v>
      </c>
      <c r="G215" s="192"/>
      <c r="H215" s="192">
        <v>103</v>
      </c>
      <c r="I215" s="194">
        <v>103</v>
      </c>
      <c r="J215" s="195" t="s">
        <v>681</v>
      </c>
      <c r="K215" s="196">
        <v>15</v>
      </c>
      <c r="L215" s="197">
        <v>0.170454545454545</v>
      </c>
      <c r="M215" s="192" t="s">
        <v>591</v>
      </c>
      <c r="N215" s="198">
        <v>42530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56</v>
      </c>
      <c r="B216" s="190">
        <v>42492</v>
      </c>
      <c r="C216" s="190"/>
      <c r="D216" s="191" t="s">
        <v>700</v>
      </c>
      <c r="E216" s="192" t="s">
        <v>623</v>
      </c>
      <c r="F216" s="193">
        <v>127.5</v>
      </c>
      <c r="G216" s="192"/>
      <c r="H216" s="192">
        <v>148</v>
      </c>
      <c r="I216" s="194" t="s">
        <v>701</v>
      </c>
      <c r="J216" s="195" t="s">
        <v>681</v>
      </c>
      <c r="K216" s="196">
        <f t="shared" ref="K216:K220" si="121">H216-F216</f>
        <v>20.5</v>
      </c>
      <c r="L216" s="197">
        <f t="shared" ref="L216:L220" si="122">K216/F216</f>
        <v>0.16078431372549021</v>
      </c>
      <c r="M216" s="192" t="s">
        <v>591</v>
      </c>
      <c r="N216" s="198">
        <v>42564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57</v>
      </c>
      <c r="B217" s="190">
        <v>42493</v>
      </c>
      <c r="C217" s="190"/>
      <c r="D217" s="191" t="s">
        <v>702</v>
      </c>
      <c r="E217" s="192" t="s">
        <v>623</v>
      </c>
      <c r="F217" s="193">
        <v>675</v>
      </c>
      <c r="G217" s="192"/>
      <c r="H217" s="192">
        <v>815</v>
      </c>
      <c r="I217" s="194" t="s">
        <v>703</v>
      </c>
      <c r="J217" s="195" t="s">
        <v>681</v>
      </c>
      <c r="K217" s="196">
        <f t="shared" si="121"/>
        <v>140</v>
      </c>
      <c r="L217" s="197">
        <f t="shared" si="122"/>
        <v>0.2074074074074074</v>
      </c>
      <c r="M217" s="192" t="s">
        <v>591</v>
      </c>
      <c r="N217" s="198">
        <v>43154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9">
        <v>58</v>
      </c>
      <c r="B218" s="200">
        <v>42522</v>
      </c>
      <c r="C218" s="200"/>
      <c r="D218" s="201" t="s">
        <v>704</v>
      </c>
      <c r="E218" s="202" t="s">
        <v>623</v>
      </c>
      <c r="F218" s="203">
        <v>500</v>
      </c>
      <c r="G218" s="203"/>
      <c r="H218" s="204">
        <v>232.5</v>
      </c>
      <c r="I218" s="204" t="s">
        <v>705</v>
      </c>
      <c r="J218" s="205" t="s">
        <v>706</v>
      </c>
      <c r="K218" s="206">
        <f t="shared" si="121"/>
        <v>-267.5</v>
      </c>
      <c r="L218" s="207">
        <f t="shared" si="122"/>
        <v>-0.53500000000000003</v>
      </c>
      <c r="M218" s="203" t="s">
        <v>604</v>
      </c>
      <c r="N218" s="200">
        <v>43735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59</v>
      </c>
      <c r="B219" s="190">
        <v>42527</v>
      </c>
      <c r="C219" s="190"/>
      <c r="D219" s="191" t="s">
        <v>542</v>
      </c>
      <c r="E219" s="192" t="s">
        <v>623</v>
      </c>
      <c r="F219" s="193">
        <v>110</v>
      </c>
      <c r="G219" s="192"/>
      <c r="H219" s="192">
        <v>126.5</v>
      </c>
      <c r="I219" s="194">
        <v>125</v>
      </c>
      <c r="J219" s="195" t="s">
        <v>632</v>
      </c>
      <c r="K219" s="196">
        <f t="shared" si="121"/>
        <v>16.5</v>
      </c>
      <c r="L219" s="197">
        <f t="shared" si="122"/>
        <v>0.15</v>
      </c>
      <c r="M219" s="192" t="s">
        <v>591</v>
      </c>
      <c r="N219" s="198">
        <v>42552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60</v>
      </c>
      <c r="B220" s="190">
        <v>42538</v>
      </c>
      <c r="C220" s="190"/>
      <c r="D220" s="191" t="s">
        <v>707</v>
      </c>
      <c r="E220" s="192" t="s">
        <v>623</v>
      </c>
      <c r="F220" s="193">
        <v>44</v>
      </c>
      <c r="G220" s="192"/>
      <c r="H220" s="192">
        <v>69.5</v>
      </c>
      <c r="I220" s="194">
        <v>69.5</v>
      </c>
      <c r="J220" s="195" t="s">
        <v>708</v>
      </c>
      <c r="K220" s="196">
        <f t="shared" si="121"/>
        <v>25.5</v>
      </c>
      <c r="L220" s="197">
        <f t="shared" si="122"/>
        <v>0.57954545454545459</v>
      </c>
      <c r="M220" s="192" t="s">
        <v>591</v>
      </c>
      <c r="N220" s="198">
        <v>42977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61</v>
      </c>
      <c r="B221" s="190">
        <v>42549</v>
      </c>
      <c r="C221" s="190"/>
      <c r="D221" s="191" t="s">
        <v>709</v>
      </c>
      <c r="E221" s="192" t="s">
        <v>623</v>
      </c>
      <c r="F221" s="193">
        <v>262.5</v>
      </c>
      <c r="G221" s="192"/>
      <c r="H221" s="192">
        <v>340</v>
      </c>
      <c r="I221" s="194">
        <v>333</v>
      </c>
      <c r="J221" s="195" t="s">
        <v>710</v>
      </c>
      <c r="K221" s="196">
        <v>77.5</v>
      </c>
      <c r="L221" s="197">
        <v>0.29523809523809502</v>
      </c>
      <c r="M221" s="192" t="s">
        <v>591</v>
      </c>
      <c r="N221" s="198">
        <v>43017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62</v>
      </c>
      <c r="B222" s="190">
        <v>42549</v>
      </c>
      <c r="C222" s="190"/>
      <c r="D222" s="191" t="s">
        <v>711</v>
      </c>
      <c r="E222" s="192" t="s">
        <v>623</v>
      </c>
      <c r="F222" s="193">
        <v>840</v>
      </c>
      <c r="G222" s="192"/>
      <c r="H222" s="192">
        <v>1230</v>
      </c>
      <c r="I222" s="194">
        <v>1230</v>
      </c>
      <c r="J222" s="195" t="s">
        <v>681</v>
      </c>
      <c r="K222" s="196">
        <v>390</v>
      </c>
      <c r="L222" s="197">
        <v>0.46428571428571402</v>
      </c>
      <c r="M222" s="192" t="s">
        <v>591</v>
      </c>
      <c r="N222" s="198">
        <v>42649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2">
        <v>63</v>
      </c>
      <c r="B223" s="213">
        <v>42556</v>
      </c>
      <c r="C223" s="213"/>
      <c r="D223" s="214" t="s">
        <v>712</v>
      </c>
      <c r="E223" s="215" t="s">
        <v>623</v>
      </c>
      <c r="F223" s="215">
        <v>395</v>
      </c>
      <c r="G223" s="216"/>
      <c r="H223" s="216">
        <f>(468.5+342.5)/2</f>
        <v>405.5</v>
      </c>
      <c r="I223" s="216">
        <v>510</v>
      </c>
      <c r="J223" s="217" t="s">
        <v>713</v>
      </c>
      <c r="K223" s="218">
        <f t="shared" ref="K223:K229" si="123">H223-F223</f>
        <v>10.5</v>
      </c>
      <c r="L223" s="219">
        <f t="shared" ref="L223:L229" si="124">K223/F223</f>
        <v>2.6582278481012658E-2</v>
      </c>
      <c r="M223" s="215" t="s">
        <v>714</v>
      </c>
      <c r="N223" s="213">
        <v>43606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9">
        <v>64</v>
      </c>
      <c r="B224" s="200">
        <v>42584</v>
      </c>
      <c r="C224" s="200"/>
      <c r="D224" s="201" t="s">
        <v>715</v>
      </c>
      <c r="E224" s="202" t="s">
        <v>593</v>
      </c>
      <c r="F224" s="203">
        <f>169.5-12.8</f>
        <v>156.69999999999999</v>
      </c>
      <c r="G224" s="203"/>
      <c r="H224" s="204">
        <v>77</v>
      </c>
      <c r="I224" s="204" t="s">
        <v>716</v>
      </c>
      <c r="J224" s="205" t="s">
        <v>717</v>
      </c>
      <c r="K224" s="206">
        <f t="shared" si="123"/>
        <v>-79.699999999999989</v>
      </c>
      <c r="L224" s="207">
        <f t="shared" si="124"/>
        <v>-0.50861518825781749</v>
      </c>
      <c r="M224" s="203" t="s">
        <v>604</v>
      </c>
      <c r="N224" s="200">
        <v>43522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9">
        <v>65</v>
      </c>
      <c r="B225" s="200">
        <v>42586</v>
      </c>
      <c r="C225" s="200"/>
      <c r="D225" s="201" t="s">
        <v>718</v>
      </c>
      <c r="E225" s="202" t="s">
        <v>623</v>
      </c>
      <c r="F225" s="203">
        <v>400</v>
      </c>
      <c r="G225" s="203"/>
      <c r="H225" s="204">
        <v>305</v>
      </c>
      <c r="I225" s="204">
        <v>475</v>
      </c>
      <c r="J225" s="205" t="s">
        <v>719</v>
      </c>
      <c r="K225" s="206">
        <f t="shared" si="123"/>
        <v>-95</v>
      </c>
      <c r="L225" s="207">
        <f t="shared" si="124"/>
        <v>-0.23749999999999999</v>
      </c>
      <c r="M225" s="203" t="s">
        <v>604</v>
      </c>
      <c r="N225" s="200">
        <v>43606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66</v>
      </c>
      <c r="B226" s="190">
        <v>42593</v>
      </c>
      <c r="C226" s="190"/>
      <c r="D226" s="191" t="s">
        <v>720</v>
      </c>
      <c r="E226" s="192" t="s">
        <v>623</v>
      </c>
      <c r="F226" s="193">
        <v>86.5</v>
      </c>
      <c r="G226" s="192"/>
      <c r="H226" s="192">
        <v>130</v>
      </c>
      <c r="I226" s="194">
        <v>130</v>
      </c>
      <c r="J226" s="195" t="s">
        <v>721</v>
      </c>
      <c r="K226" s="196">
        <f t="shared" si="123"/>
        <v>43.5</v>
      </c>
      <c r="L226" s="197">
        <f t="shared" si="124"/>
        <v>0.50289017341040465</v>
      </c>
      <c r="M226" s="192" t="s">
        <v>591</v>
      </c>
      <c r="N226" s="198">
        <v>43091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9">
        <v>67</v>
      </c>
      <c r="B227" s="200">
        <v>42600</v>
      </c>
      <c r="C227" s="200"/>
      <c r="D227" s="201" t="s">
        <v>110</v>
      </c>
      <c r="E227" s="202" t="s">
        <v>623</v>
      </c>
      <c r="F227" s="203">
        <v>133.5</v>
      </c>
      <c r="G227" s="203"/>
      <c r="H227" s="204">
        <v>126.5</v>
      </c>
      <c r="I227" s="204">
        <v>178</v>
      </c>
      <c r="J227" s="205" t="s">
        <v>722</v>
      </c>
      <c r="K227" s="206">
        <f t="shared" si="123"/>
        <v>-7</v>
      </c>
      <c r="L227" s="207">
        <f t="shared" si="124"/>
        <v>-5.2434456928838954E-2</v>
      </c>
      <c r="M227" s="203" t="s">
        <v>604</v>
      </c>
      <c r="N227" s="200">
        <v>42615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68</v>
      </c>
      <c r="B228" s="190">
        <v>42613</v>
      </c>
      <c r="C228" s="190"/>
      <c r="D228" s="191" t="s">
        <v>723</v>
      </c>
      <c r="E228" s="192" t="s">
        <v>623</v>
      </c>
      <c r="F228" s="193">
        <v>560</v>
      </c>
      <c r="G228" s="192"/>
      <c r="H228" s="192">
        <v>725</v>
      </c>
      <c r="I228" s="194">
        <v>725</v>
      </c>
      <c r="J228" s="195" t="s">
        <v>625</v>
      </c>
      <c r="K228" s="196">
        <f t="shared" si="123"/>
        <v>165</v>
      </c>
      <c r="L228" s="197">
        <f t="shared" si="124"/>
        <v>0.29464285714285715</v>
      </c>
      <c r="M228" s="192" t="s">
        <v>591</v>
      </c>
      <c r="N228" s="198">
        <v>42456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69</v>
      </c>
      <c r="B229" s="190">
        <v>42614</v>
      </c>
      <c r="C229" s="190"/>
      <c r="D229" s="191" t="s">
        <v>724</v>
      </c>
      <c r="E229" s="192" t="s">
        <v>623</v>
      </c>
      <c r="F229" s="193">
        <v>160.5</v>
      </c>
      <c r="G229" s="192"/>
      <c r="H229" s="192">
        <v>210</v>
      </c>
      <c r="I229" s="194">
        <v>210</v>
      </c>
      <c r="J229" s="195" t="s">
        <v>625</v>
      </c>
      <c r="K229" s="196">
        <f t="shared" si="123"/>
        <v>49.5</v>
      </c>
      <c r="L229" s="197">
        <f t="shared" si="124"/>
        <v>0.30841121495327101</v>
      </c>
      <c r="M229" s="192" t="s">
        <v>591</v>
      </c>
      <c r="N229" s="198">
        <v>42871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70</v>
      </c>
      <c r="B230" s="190">
        <v>42646</v>
      </c>
      <c r="C230" s="190"/>
      <c r="D230" s="191" t="s">
        <v>397</v>
      </c>
      <c r="E230" s="192" t="s">
        <v>623</v>
      </c>
      <c r="F230" s="193">
        <v>430</v>
      </c>
      <c r="G230" s="192"/>
      <c r="H230" s="192">
        <v>596</v>
      </c>
      <c r="I230" s="194">
        <v>575</v>
      </c>
      <c r="J230" s="195" t="s">
        <v>725</v>
      </c>
      <c r="K230" s="196">
        <v>166</v>
      </c>
      <c r="L230" s="197">
        <v>0.38604651162790699</v>
      </c>
      <c r="M230" s="192" t="s">
        <v>591</v>
      </c>
      <c r="N230" s="198">
        <v>42769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71</v>
      </c>
      <c r="B231" s="190">
        <v>42657</v>
      </c>
      <c r="C231" s="190"/>
      <c r="D231" s="191" t="s">
        <v>726</v>
      </c>
      <c r="E231" s="192" t="s">
        <v>623</v>
      </c>
      <c r="F231" s="193">
        <v>280</v>
      </c>
      <c r="G231" s="192"/>
      <c r="H231" s="192">
        <v>345</v>
      </c>
      <c r="I231" s="194">
        <v>345</v>
      </c>
      <c r="J231" s="195" t="s">
        <v>625</v>
      </c>
      <c r="K231" s="196">
        <f t="shared" ref="K231:K236" si="125">H231-F231</f>
        <v>65</v>
      </c>
      <c r="L231" s="197">
        <f t="shared" ref="L231:L232" si="126">K231/F231</f>
        <v>0.23214285714285715</v>
      </c>
      <c r="M231" s="192" t="s">
        <v>591</v>
      </c>
      <c r="N231" s="198">
        <v>42814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72</v>
      </c>
      <c r="B232" s="190">
        <v>42657</v>
      </c>
      <c r="C232" s="190"/>
      <c r="D232" s="191" t="s">
        <v>727</v>
      </c>
      <c r="E232" s="192" t="s">
        <v>623</v>
      </c>
      <c r="F232" s="193">
        <v>245</v>
      </c>
      <c r="G232" s="192"/>
      <c r="H232" s="192">
        <v>325.5</v>
      </c>
      <c r="I232" s="194">
        <v>330</v>
      </c>
      <c r="J232" s="195" t="s">
        <v>728</v>
      </c>
      <c r="K232" s="196">
        <f t="shared" si="125"/>
        <v>80.5</v>
      </c>
      <c r="L232" s="197">
        <f t="shared" si="126"/>
        <v>0.32857142857142857</v>
      </c>
      <c r="M232" s="192" t="s">
        <v>591</v>
      </c>
      <c r="N232" s="198">
        <v>42769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73</v>
      </c>
      <c r="B233" s="190">
        <v>42660</v>
      </c>
      <c r="C233" s="190"/>
      <c r="D233" s="191" t="s">
        <v>347</v>
      </c>
      <c r="E233" s="192" t="s">
        <v>623</v>
      </c>
      <c r="F233" s="193">
        <v>125</v>
      </c>
      <c r="G233" s="192"/>
      <c r="H233" s="192">
        <v>160</v>
      </c>
      <c r="I233" s="194">
        <v>160</v>
      </c>
      <c r="J233" s="195" t="s">
        <v>681</v>
      </c>
      <c r="K233" s="196">
        <f t="shared" si="125"/>
        <v>35</v>
      </c>
      <c r="L233" s="197">
        <v>0.28000000000000003</v>
      </c>
      <c r="M233" s="192" t="s">
        <v>591</v>
      </c>
      <c r="N233" s="198">
        <v>42803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74</v>
      </c>
      <c r="B234" s="190">
        <v>42660</v>
      </c>
      <c r="C234" s="190"/>
      <c r="D234" s="191" t="s">
        <v>470</v>
      </c>
      <c r="E234" s="192" t="s">
        <v>623</v>
      </c>
      <c r="F234" s="193">
        <v>114</v>
      </c>
      <c r="G234" s="192"/>
      <c r="H234" s="192">
        <v>145</v>
      </c>
      <c r="I234" s="194">
        <v>145</v>
      </c>
      <c r="J234" s="195" t="s">
        <v>681</v>
      </c>
      <c r="K234" s="196">
        <f t="shared" si="125"/>
        <v>31</v>
      </c>
      <c r="L234" s="197">
        <f t="shared" ref="L234:L236" si="127">K234/F234</f>
        <v>0.27192982456140352</v>
      </c>
      <c r="M234" s="192" t="s">
        <v>591</v>
      </c>
      <c r="N234" s="198">
        <v>42859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75</v>
      </c>
      <c r="B235" s="190">
        <v>42660</v>
      </c>
      <c r="C235" s="190"/>
      <c r="D235" s="191" t="s">
        <v>729</v>
      </c>
      <c r="E235" s="192" t="s">
        <v>623</v>
      </c>
      <c r="F235" s="193">
        <v>212</v>
      </c>
      <c r="G235" s="192"/>
      <c r="H235" s="192">
        <v>280</v>
      </c>
      <c r="I235" s="194">
        <v>276</v>
      </c>
      <c r="J235" s="195" t="s">
        <v>730</v>
      </c>
      <c r="K235" s="196">
        <f t="shared" si="125"/>
        <v>68</v>
      </c>
      <c r="L235" s="197">
        <f t="shared" si="127"/>
        <v>0.32075471698113206</v>
      </c>
      <c r="M235" s="192" t="s">
        <v>591</v>
      </c>
      <c r="N235" s="198">
        <v>42858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76</v>
      </c>
      <c r="B236" s="190">
        <v>42678</v>
      </c>
      <c r="C236" s="190"/>
      <c r="D236" s="191" t="s">
        <v>458</v>
      </c>
      <c r="E236" s="192" t="s">
        <v>623</v>
      </c>
      <c r="F236" s="193">
        <v>155</v>
      </c>
      <c r="G236" s="192"/>
      <c r="H236" s="192">
        <v>210</v>
      </c>
      <c r="I236" s="194">
        <v>210</v>
      </c>
      <c r="J236" s="195" t="s">
        <v>731</v>
      </c>
      <c r="K236" s="196">
        <f t="shared" si="125"/>
        <v>55</v>
      </c>
      <c r="L236" s="197">
        <f t="shared" si="127"/>
        <v>0.35483870967741937</v>
      </c>
      <c r="M236" s="192" t="s">
        <v>591</v>
      </c>
      <c r="N236" s="198">
        <v>42944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9">
        <v>77</v>
      </c>
      <c r="B237" s="200">
        <v>42710</v>
      </c>
      <c r="C237" s="200"/>
      <c r="D237" s="201" t="s">
        <v>732</v>
      </c>
      <c r="E237" s="202" t="s">
        <v>623</v>
      </c>
      <c r="F237" s="203">
        <v>150.5</v>
      </c>
      <c r="G237" s="203"/>
      <c r="H237" s="204">
        <v>72.5</v>
      </c>
      <c r="I237" s="204">
        <v>174</v>
      </c>
      <c r="J237" s="205" t="s">
        <v>733</v>
      </c>
      <c r="K237" s="206">
        <v>-78</v>
      </c>
      <c r="L237" s="207">
        <v>-0.51827242524916906</v>
      </c>
      <c r="M237" s="203" t="s">
        <v>604</v>
      </c>
      <c r="N237" s="200">
        <v>43333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78</v>
      </c>
      <c r="B238" s="190">
        <v>42712</v>
      </c>
      <c r="C238" s="190"/>
      <c r="D238" s="191" t="s">
        <v>734</v>
      </c>
      <c r="E238" s="192" t="s">
        <v>623</v>
      </c>
      <c r="F238" s="193">
        <v>380</v>
      </c>
      <c r="G238" s="192"/>
      <c r="H238" s="192">
        <v>478</v>
      </c>
      <c r="I238" s="194">
        <v>468</v>
      </c>
      <c r="J238" s="195" t="s">
        <v>681</v>
      </c>
      <c r="K238" s="196">
        <f t="shared" ref="K238:K240" si="128">H238-F238</f>
        <v>98</v>
      </c>
      <c r="L238" s="197">
        <f t="shared" ref="L238:L240" si="129">K238/F238</f>
        <v>0.25789473684210529</v>
      </c>
      <c r="M238" s="192" t="s">
        <v>591</v>
      </c>
      <c r="N238" s="198">
        <v>43025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79</v>
      </c>
      <c r="B239" s="190">
        <v>42734</v>
      </c>
      <c r="C239" s="190"/>
      <c r="D239" s="191" t="s">
        <v>109</v>
      </c>
      <c r="E239" s="192" t="s">
        <v>623</v>
      </c>
      <c r="F239" s="193">
        <v>305</v>
      </c>
      <c r="G239" s="192"/>
      <c r="H239" s="192">
        <v>375</v>
      </c>
      <c r="I239" s="194">
        <v>375</v>
      </c>
      <c r="J239" s="195" t="s">
        <v>681</v>
      </c>
      <c r="K239" s="196">
        <f t="shared" si="128"/>
        <v>70</v>
      </c>
      <c r="L239" s="197">
        <f t="shared" si="129"/>
        <v>0.22950819672131148</v>
      </c>
      <c r="M239" s="192" t="s">
        <v>591</v>
      </c>
      <c r="N239" s="198">
        <v>42768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80</v>
      </c>
      <c r="B240" s="190">
        <v>42739</v>
      </c>
      <c r="C240" s="190"/>
      <c r="D240" s="191" t="s">
        <v>95</v>
      </c>
      <c r="E240" s="192" t="s">
        <v>623</v>
      </c>
      <c r="F240" s="193">
        <v>99.5</v>
      </c>
      <c r="G240" s="192"/>
      <c r="H240" s="192">
        <v>158</v>
      </c>
      <c r="I240" s="194">
        <v>158</v>
      </c>
      <c r="J240" s="195" t="s">
        <v>681</v>
      </c>
      <c r="K240" s="196">
        <f t="shared" si="128"/>
        <v>58.5</v>
      </c>
      <c r="L240" s="197">
        <f t="shared" si="129"/>
        <v>0.5879396984924623</v>
      </c>
      <c r="M240" s="192" t="s">
        <v>591</v>
      </c>
      <c r="N240" s="198">
        <v>42898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81</v>
      </c>
      <c r="B241" s="190">
        <v>42739</v>
      </c>
      <c r="C241" s="190"/>
      <c r="D241" s="191" t="s">
        <v>95</v>
      </c>
      <c r="E241" s="192" t="s">
        <v>623</v>
      </c>
      <c r="F241" s="193">
        <v>99.5</v>
      </c>
      <c r="G241" s="192"/>
      <c r="H241" s="192">
        <v>158</v>
      </c>
      <c r="I241" s="194">
        <v>158</v>
      </c>
      <c r="J241" s="195" t="s">
        <v>681</v>
      </c>
      <c r="K241" s="196">
        <v>58.5</v>
      </c>
      <c r="L241" s="197">
        <v>0.58793969849246197</v>
      </c>
      <c r="M241" s="192" t="s">
        <v>591</v>
      </c>
      <c r="N241" s="198">
        <v>42898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82</v>
      </c>
      <c r="B242" s="190">
        <v>42786</v>
      </c>
      <c r="C242" s="190"/>
      <c r="D242" s="191" t="s">
        <v>186</v>
      </c>
      <c r="E242" s="192" t="s">
        <v>623</v>
      </c>
      <c r="F242" s="193">
        <v>140.5</v>
      </c>
      <c r="G242" s="192"/>
      <c r="H242" s="192">
        <v>220</v>
      </c>
      <c r="I242" s="194">
        <v>220</v>
      </c>
      <c r="J242" s="195" t="s">
        <v>681</v>
      </c>
      <c r="K242" s="196">
        <f>H242-F242</f>
        <v>79.5</v>
      </c>
      <c r="L242" s="197">
        <f>K242/F242</f>
        <v>0.5658362989323843</v>
      </c>
      <c r="M242" s="192" t="s">
        <v>591</v>
      </c>
      <c r="N242" s="198">
        <v>42864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83</v>
      </c>
      <c r="B243" s="190">
        <v>42786</v>
      </c>
      <c r="C243" s="190"/>
      <c r="D243" s="191" t="s">
        <v>735</v>
      </c>
      <c r="E243" s="192" t="s">
        <v>623</v>
      </c>
      <c r="F243" s="193">
        <v>202.5</v>
      </c>
      <c r="G243" s="192"/>
      <c r="H243" s="192">
        <v>234</v>
      </c>
      <c r="I243" s="194">
        <v>234</v>
      </c>
      <c r="J243" s="195" t="s">
        <v>681</v>
      </c>
      <c r="K243" s="196">
        <v>31.5</v>
      </c>
      <c r="L243" s="197">
        <v>0.155555555555556</v>
      </c>
      <c r="M243" s="192" t="s">
        <v>591</v>
      </c>
      <c r="N243" s="198">
        <v>42836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84</v>
      </c>
      <c r="B244" s="190">
        <v>42818</v>
      </c>
      <c r="C244" s="190"/>
      <c r="D244" s="191" t="s">
        <v>736</v>
      </c>
      <c r="E244" s="192" t="s">
        <v>623</v>
      </c>
      <c r="F244" s="193">
        <v>300.5</v>
      </c>
      <c r="G244" s="192"/>
      <c r="H244" s="192">
        <v>417.5</v>
      </c>
      <c r="I244" s="194">
        <v>420</v>
      </c>
      <c r="J244" s="195" t="s">
        <v>737</v>
      </c>
      <c r="K244" s="196">
        <f>H244-F244</f>
        <v>117</v>
      </c>
      <c r="L244" s="197">
        <f>K244/F244</f>
        <v>0.38935108153078202</v>
      </c>
      <c r="M244" s="192" t="s">
        <v>591</v>
      </c>
      <c r="N244" s="198">
        <v>43070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85</v>
      </c>
      <c r="B245" s="190">
        <v>42818</v>
      </c>
      <c r="C245" s="190"/>
      <c r="D245" s="191" t="s">
        <v>711</v>
      </c>
      <c r="E245" s="192" t="s">
        <v>623</v>
      </c>
      <c r="F245" s="193">
        <v>850</v>
      </c>
      <c r="G245" s="192"/>
      <c r="H245" s="192">
        <v>1042.5</v>
      </c>
      <c r="I245" s="194">
        <v>1023</v>
      </c>
      <c r="J245" s="195" t="s">
        <v>738</v>
      </c>
      <c r="K245" s="196">
        <v>192.5</v>
      </c>
      <c r="L245" s="197">
        <v>0.22647058823529401</v>
      </c>
      <c r="M245" s="192" t="s">
        <v>591</v>
      </c>
      <c r="N245" s="198">
        <v>42830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86</v>
      </c>
      <c r="B246" s="190">
        <v>42830</v>
      </c>
      <c r="C246" s="190"/>
      <c r="D246" s="191" t="s">
        <v>489</v>
      </c>
      <c r="E246" s="192" t="s">
        <v>623</v>
      </c>
      <c r="F246" s="193">
        <v>785</v>
      </c>
      <c r="G246" s="192"/>
      <c r="H246" s="192">
        <v>930</v>
      </c>
      <c r="I246" s="194">
        <v>920</v>
      </c>
      <c r="J246" s="195" t="s">
        <v>739</v>
      </c>
      <c r="K246" s="196">
        <f>H246-F246</f>
        <v>145</v>
      </c>
      <c r="L246" s="197">
        <f>K246/F246</f>
        <v>0.18471337579617833</v>
      </c>
      <c r="M246" s="192" t="s">
        <v>591</v>
      </c>
      <c r="N246" s="198">
        <v>42976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9">
        <v>87</v>
      </c>
      <c r="B247" s="200">
        <v>42831</v>
      </c>
      <c r="C247" s="200"/>
      <c r="D247" s="201" t="s">
        <v>740</v>
      </c>
      <c r="E247" s="202" t="s">
        <v>623</v>
      </c>
      <c r="F247" s="203">
        <v>40</v>
      </c>
      <c r="G247" s="203"/>
      <c r="H247" s="204">
        <v>13.1</v>
      </c>
      <c r="I247" s="204">
        <v>60</v>
      </c>
      <c r="J247" s="205" t="s">
        <v>741</v>
      </c>
      <c r="K247" s="206">
        <v>-26.9</v>
      </c>
      <c r="L247" s="207">
        <v>-0.67249999999999999</v>
      </c>
      <c r="M247" s="203" t="s">
        <v>604</v>
      </c>
      <c r="N247" s="200">
        <v>43138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88</v>
      </c>
      <c r="B248" s="190">
        <v>42837</v>
      </c>
      <c r="C248" s="190"/>
      <c r="D248" s="191" t="s">
        <v>94</v>
      </c>
      <c r="E248" s="192" t="s">
        <v>623</v>
      </c>
      <c r="F248" s="193">
        <v>289.5</v>
      </c>
      <c r="G248" s="192"/>
      <c r="H248" s="192">
        <v>354</v>
      </c>
      <c r="I248" s="194">
        <v>360</v>
      </c>
      <c r="J248" s="195" t="s">
        <v>742</v>
      </c>
      <c r="K248" s="196">
        <f t="shared" ref="K248:K256" si="130">H248-F248</f>
        <v>64.5</v>
      </c>
      <c r="L248" s="197">
        <f t="shared" ref="L248:L256" si="131">K248/F248</f>
        <v>0.22279792746113988</v>
      </c>
      <c r="M248" s="192" t="s">
        <v>591</v>
      </c>
      <c r="N248" s="198">
        <v>43040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89</v>
      </c>
      <c r="B249" s="190">
        <v>42845</v>
      </c>
      <c r="C249" s="190"/>
      <c r="D249" s="191" t="s">
        <v>428</v>
      </c>
      <c r="E249" s="192" t="s">
        <v>623</v>
      </c>
      <c r="F249" s="193">
        <v>700</v>
      </c>
      <c r="G249" s="192"/>
      <c r="H249" s="192">
        <v>840</v>
      </c>
      <c r="I249" s="194">
        <v>840</v>
      </c>
      <c r="J249" s="195" t="s">
        <v>743</v>
      </c>
      <c r="K249" s="196">
        <f t="shared" si="130"/>
        <v>140</v>
      </c>
      <c r="L249" s="197">
        <f t="shared" si="131"/>
        <v>0.2</v>
      </c>
      <c r="M249" s="192" t="s">
        <v>591</v>
      </c>
      <c r="N249" s="198">
        <v>42893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90</v>
      </c>
      <c r="B250" s="190">
        <v>42887</v>
      </c>
      <c r="C250" s="190"/>
      <c r="D250" s="191" t="s">
        <v>744</v>
      </c>
      <c r="E250" s="192" t="s">
        <v>623</v>
      </c>
      <c r="F250" s="193">
        <v>130</v>
      </c>
      <c r="G250" s="192"/>
      <c r="H250" s="192">
        <v>144.25</v>
      </c>
      <c r="I250" s="194">
        <v>170</v>
      </c>
      <c r="J250" s="195" t="s">
        <v>745</v>
      </c>
      <c r="K250" s="196">
        <f t="shared" si="130"/>
        <v>14.25</v>
      </c>
      <c r="L250" s="197">
        <f t="shared" si="131"/>
        <v>0.10961538461538461</v>
      </c>
      <c r="M250" s="192" t="s">
        <v>591</v>
      </c>
      <c r="N250" s="198">
        <v>43675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91</v>
      </c>
      <c r="B251" s="190">
        <v>42901</v>
      </c>
      <c r="C251" s="190"/>
      <c r="D251" s="191" t="s">
        <v>746</v>
      </c>
      <c r="E251" s="192" t="s">
        <v>623</v>
      </c>
      <c r="F251" s="193">
        <v>214.5</v>
      </c>
      <c r="G251" s="192"/>
      <c r="H251" s="192">
        <v>262</v>
      </c>
      <c r="I251" s="194">
        <v>262</v>
      </c>
      <c r="J251" s="195" t="s">
        <v>747</v>
      </c>
      <c r="K251" s="196">
        <f t="shared" si="130"/>
        <v>47.5</v>
      </c>
      <c r="L251" s="197">
        <f t="shared" si="131"/>
        <v>0.22144522144522144</v>
      </c>
      <c r="M251" s="192" t="s">
        <v>591</v>
      </c>
      <c r="N251" s="198">
        <v>42977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0">
        <v>92</v>
      </c>
      <c r="B252" s="221">
        <v>42933</v>
      </c>
      <c r="C252" s="221"/>
      <c r="D252" s="222" t="s">
        <v>748</v>
      </c>
      <c r="E252" s="223" t="s">
        <v>623</v>
      </c>
      <c r="F252" s="224">
        <v>370</v>
      </c>
      <c r="G252" s="223"/>
      <c r="H252" s="223">
        <v>447.5</v>
      </c>
      <c r="I252" s="225">
        <v>450</v>
      </c>
      <c r="J252" s="226" t="s">
        <v>681</v>
      </c>
      <c r="K252" s="196">
        <f t="shared" si="130"/>
        <v>77.5</v>
      </c>
      <c r="L252" s="227">
        <f t="shared" si="131"/>
        <v>0.20945945945945946</v>
      </c>
      <c r="M252" s="223" t="s">
        <v>591</v>
      </c>
      <c r="N252" s="228">
        <v>43035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93</v>
      </c>
      <c r="B253" s="221">
        <v>42943</v>
      </c>
      <c r="C253" s="221"/>
      <c r="D253" s="222" t="s">
        <v>184</v>
      </c>
      <c r="E253" s="223" t="s">
        <v>623</v>
      </c>
      <c r="F253" s="224">
        <v>657.5</v>
      </c>
      <c r="G253" s="223"/>
      <c r="H253" s="223">
        <v>825</v>
      </c>
      <c r="I253" s="225">
        <v>820</v>
      </c>
      <c r="J253" s="226" t="s">
        <v>681</v>
      </c>
      <c r="K253" s="196">
        <f t="shared" si="130"/>
        <v>167.5</v>
      </c>
      <c r="L253" s="227">
        <f t="shared" si="131"/>
        <v>0.25475285171102663</v>
      </c>
      <c r="M253" s="223" t="s">
        <v>591</v>
      </c>
      <c r="N253" s="228">
        <v>43090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94</v>
      </c>
      <c r="B254" s="190">
        <v>42964</v>
      </c>
      <c r="C254" s="190"/>
      <c r="D254" s="191" t="s">
        <v>363</v>
      </c>
      <c r="E254" s="192" t="s">
        <v>623</v>
      </c>
      <c r="F254" s="193">
        <v>605</v>
      </c>
      <c r="G254" s="192"/>
      <c r="H254" s="192">
        <v>750</v>
      </c>
      <c r="I254" s="194">
        <v>750</v>
      </c>
      <c r="J254" s="195" t="s">
        <v>739</v>
      </c>
      <c r="K254" s="196">
        <f t="shared" si="130"/>
        <v>145</v>
      </c>
      <c r="L254" s="197">
        <f t="shared" si="131"/>
        <v>0.23966942148760331</v>
      </c>
      <c r="M254" s="192" t="s">
        <v>591</v>
      </c>
      <c r="N254" s="198">
        <v>43027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9">
        <v>95</v>
      </c>
      <c r="B255" s="200">
        <v>42979</v>
      </c>
      <c r="C255" s="200"/>
      <c r="D255" s="208" t="s">
        <v>749</v>
      </c>
      <c r="E255" s="203" t="s">
        <v>623</v>
      </c>
      <c r="F255" s="203">
        <v>255</v>
      </c>
      <c r="G255" s="204"/>
      <c r="H255" s="204">
        <v>217.25</v>
      </c>
      <c r="I255" s="204">
        <v>320</v>
      </c>
      <c r="J255" s="205" t="s">
        <v>750</v>
      </c>
      <c r="K255" s="206">
        <f t="shared" si="130"/>
        <v>-37.75</v>
      </c>
      <c r="L255" s="209">
        <f t="shared" si="131"/>
        <v>-0.14803921568627451</v>
      </c>
      <c r="M255" s="203" t="s">
        <v>604</v>
      </c>
      <c r="N255" s="200">
        <v>43661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96</v>
      </c>
      <c r="B256" s="190">
        <v>42997</v>
      </c>
      <c r="C256" s="190"/>
      <c r="D256" s="191" t="s">
        <v>751</v>
      </c>
      <c r="E256" s="192" t="s">
        <v>623</v>
      </c>
      <c r="F256" s="193">
        <v>215</v>
      </c>
      <c r="G256" s="192"/>
      <c r="H256" s="192">
        <v>258</v>
      </c>
      <c r="I256" s="194">
        <v>258</v>
      </c>
      <c r="J256" s="195" t="s">
        <v>681</v>
      </c>
      <c r="K256" s="196">
        <f t="shared" si="130"/>
        <v>43</v>
      </c>
      <c r="L256" s="197">
        <f t="shared" si="131"/>
        <v>0.2</v>
      </c>
      <c r="M256" s="192" t="s">
        <v>591</v>
      </c>
      <c r="N256" s="198">
        <v>43040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97</v>
      </c>
      <c r="B257" s="190">
        <v>42997</v>
      </c>
      <c r="C257" s="190"/>
      <c r="D257" s="191" t="s">
        <v>751</v>
      </c>
      <c r="E257" s="192" t="s">
        <v>623</v>
      </c>
      <c r="F257" s="193">
        <v>215</v>
      </c>
      <c r="G257" s="192"/>
      <c r="H257" s="192">
        <v>258</v>
      </c>
      <c r="I257" s="194">
        <v>258</v>
      </c>
      <c r="J257" s="226" t="s">
        <v>681</v>
      </c>
      <c r="K257" s="196">
        <v>43</v>
      </c>
      <c r="L257" s="197">
        <v>0.2</v>
      </c>
      <c r="M257" s="192" t="s">
        <v>591</v>
      </c>
      <c r="N257" s="198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98</v>
      </c>
      <c r="B258" s="221">
        <v>42998</v>
      </c>
      <c r="C258" s="221"/>
      <c r="D258" s="222" t="s">
        <v>752</v>
      </c>
      <c r="E258" s="223" t="s">
        <v>623</v>
      </c>
      <c r="F258" s="193">
        <v>75</v>
      </c>
      <c r="G258" s="223"/>
      <c r="H258" s="223">
        <v>90</v>
      </c>
      <c r="I258" s="225">
        <v>90</v>
      </c>
      <c r="J258" s="195" t="s">
        <v>753</v>
      </c>
      <c r="K258" s="196">
        <f t="shared" ref="K258:K263" si="132">H258-F258</f>
        <v>15</v>
      </c>
      <c r="L258" s="197">
        <f t="shared" ref="L258:L263" si="133">K258/F258</f>
        <v>0.2</v>
      </c>
      <c r="M258" s="192" t="s">
        <v>591</v>
      </c>
      <c r="N258" s="198">
        <v>43019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0">
        <v>99</v>
      </c>
      <c r="B259" s="221">
        <v>43011</v>
      </c>
      <c r="C259" s="221"/>
      <c r="D259" s="222" t="s">
        <v>606</v>
      </c>
      <c r="E259" s="223" t="s">
        <v>623</v>
      </c>
      <c r="F259" s="224">
        <v>315</v>
      </c>
      <c r="G259" s="223"/>
      <c r="H259" s="223">
        <v>392</v>
      </c>
      <c r="I259" s="225">
        <v>384</v>
      </c>
      <c r="J259" s="226" t="s">
        <v>754</v>
      </c>
      <c r="K259" s="196">
        <f t="shared" si="132"/>
        <v>77</v>
      </c>
      <c r="L259" s="227">
        <f t="shared" si="133"/>
        <v>0.24444444444444444</v>
      </c>
      <c r="M259" s="223" t="s">
        <v>591</v>
      </c>
      <c r="N259" s="228">
        <v>43017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0">
        <v>100</v>
      </c>
      <c r="B260" s="221">
        <v>43013</v>
      </c>
      <c r="C260" s="221"/>
      <c r="D260" s="222" t="s">
        <v>463</v>
      </c>
      <c r="E260" s="223" t="s">
        <v>623</v>
      </c>
      <c r="F260" s="224">
        <v>145</v>
      </c>
      <c r="G260" s="223"/>
      <c r="H260" s="223">
        <v>179</v>
      </c>
      <c r="I260" s="225">
        <v>180</v>
      </c>
      <c r="J260" s="226" t="s">
        <v>755</v>
      </c>
      <c r="K260" s="196">
        <f t="shared" si="132"/>
        <v>34</v>
      </c>
      <c r="L260" s="227">
        <f t="shared" si="133"/>
        <v>0.23448275862068965</v>
      </c>
      <c r="M260" s="223" t="s">
        <v>591</v>
      </c>
      <c r="N260" s="228">
        <v>43025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101</v>
      </c>
      <c r="B261" s="221">
        <v>43014</v>
      </c>
      <c r="C261" s="221"/>
      <c r="D261" s="222" t="s">
        <v>337</v>
      </c>
      <c r="E261" s="223" t="s">
        <v>623</v>
      </c>
      <c r="F261" s="224">
        <v>256</v>
      </c>
      <c r="G261" s="223"/>
      <c r="H261" s="223">
        <v>323</v>
      </c>
      <c r="I261" s="225">
        <v>320</v>
      </c>
      <c r="J261" s="226" t="s">
        <v>681</v>
      </c>
      <c r="K261" s="196">
        <f t="shared" si="132"/>
        <v>67</v>
      </c>
      <c r="L261" s="227">
        <f t="shared" si="133"/>
        <v>0.26171875</v>
      </c>
      <c r="M261" s="223" t="s">
        <v>591</v>
      </c>
      <c r="N261" s="228">
        <v>43067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0">
        <v>102</v>
      </c>
      <c r="B262" s="221">
        <v>43017</v>
      </c>
      <c r="C262" s="221"/>
      <c r="D262" s="222" t="s">
        <v>353</v>
      </c>
      <c r="E262" s="223" t="s">
        <v>623</v>
      </c>
      <c r="F262" s="224">
        <v>137.5</v>
      </c>
      <c r="G262" s="223"/>
      <c r="H262" s="223">
        <v>184</v>
      </c>
      <c r="I262" s="225">
        <v>183</v>
      </c>
      <c r="J262" s="226" t="s">
        <v>756</v>
      </c>
      <c r="K262" s="196">
        <f t="shared" si="132"/>
        <v>46.5</v>
      </c>
      <c r="L262" s="227">
        <f t="shared" si="133"/>
        <v>0.33818181818181819</v>
      </c>
      <c r="M262" s="223" t="s">
        <v>591</v>
      </c>
      <c r="N262" s="228">
        <v>43108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0">
        <v>103</v>
      </c>
      <c r="B263" s="221">
        <v>43018</v>
      </c>
      <c r="C263" s="221"/>
      <c r="D263" s="222" t="s">
        <v>757</v>
      </c>
      <c r="E263" s="223" t="s">
        <v>623</v>
      </c>
      <c r="F263" s="224">
        <v>125.5</v>
      </c>
      <c r="G263" s="223"/>
      <c r="H263" s="223">
        <v>158</v>
      </c>
      <c r="I263" s="225">
        <v>155</v>
      </c>
      <c r="J263" s="226" t="s">
        <v>758</v>
      </c>
      <c r="K263" s="196">
        <f t="shared" si="132"/>
        <v>32.5</v>
      </c>
      <c r="L263" s="227">
        <f t="shared" si="133"/>
        <v>0.25896414342629481</v>
      </c>
      <c r="M263" s="223" t="s">
        <v>591</v>
      </c>
      <c r="N263" s="228">
        <v>43067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104</v>
      </c>
      <c r="B264" s="221">
        <v>43018</v>
      </c>
      <c r="C264" s="221"/>
      <c r="D264" s="222" t="s">
        <v>759</v>
      </c>
      <c r="E264" s="223" t="s">
        <v>623</v>
      </c>
      <c r="F264" s="224">
        <v>895</v>
      </c>
      <c r="G264" s="223"/>
      <c r="H264" s="223">
        <v>1122.5</v>
      </c>
      <c r="I264" s="225">
        <v>1078</v>
      </c>
      <c r="J264" s="226" t="s">
        <v>760</v>
      </c>
      <c r="K264" s="196">
        <v>227.5</v>
      </c>
      <c r="L264" s="227">
        <v>0.25418994413407803</v>
      </c>
      <c r="M264" s="223" t="s">
        <v>591</v>
      </c>
      <c r="N264" s="228">
        <v>43117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0">
        <v>105</v>
      </c>
      <c r="B265" s="221">
        <v>43020</v>
      </c>
      <c r="C265" s="221"/>
      <c r="D265" s="222" t="s">
        <v>346</v>
      </c>
      <c r="E265" s="223" t="s">
        <v>623</v>
      </c>
      <c r="F265" s="224">
        <v>525</v>
      </c>
      <c r="G265" s="223"/>
      <c r="H265" s="223">
        <v>629</v>
      </c>
      <c r="I265" s="225">
        <v>629</v>
      </c>
      <c r="J265" s="226" t="s">
        <v>681</v>
      </c>
      <c r="K265" s="196">
        <v>104</v>
      </c>
      <c r="L265" s="227">
        <v>0.19809523809523799</v>
      </c>
      <c r="M265" s="223" t="s">
        <v>591</v>
      </c>
      <c r="N265" s="228">
        <v>43119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106</v>
      </c>
      <c r="B266" s="221">
        <v>43046</v>
      </c>
      <c r="C266" s="221"/>
      <c r="D266" s="222" t="s">
        <v>388</v>
      </c>
      <c r="E266" s="223" t="s">
        <v>623</v>
      </c>
      <c r="F266" s="224">
        <v>740</v>
      </c>
      <c r="G266" s="223"/>
      <c r="H266" s="223">
        <v>892.5</v>
      </c>
      <c r="I266" s="225">
        <v>900</v>
      </c>
      <c r="J266" s="226" t="s">
        <v>761</v>
      </c>
      <c r="K266" s="196">
        <f t="shared" ref="K266:K268" si="134">H266-F266</f>
        <v>152.5</v>
      </c>
      <c r="L266" s="227">
        <f t="shared" ref="L266:L268" si="135">K266/F266</f>
        <v>0.20608108108108109</v>
      </c>
      <c r="M266" s="223" t="s">
        <v>591</v>
      </c>
      <c r="N266" s="228">
        <v>43052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107</v>
      </c>
      <c r="B267" s="190">
        <v>43073</v>
      </c>
      <c r="C267" s="190"/>
      <c r="D267" s="191" t="s">
        <v>762</v>
      </c>
      <c r="E267" s="192" t="s">
        <v>623</v>
      </c>
      <c r="F267" s="193">
        <v>118.5</v>
      </c>
      <c r="G267" s="192"/>
      <c r="H267" s="192">
        <v>143.5</v>
      </c>
      <c r="I267" s="194">
        <v>145</v>
      </c>
      <c r="J267" s="195" t="s">
        <v>613</v>
      </c>
      <c r="K267" s="196">
        <f t="shared" si="134"/>
        <v>25</v>
      </c>
      <c r="L267" s="197">
        <f t="shared" si="135"/>
        <v>0.2109704641350211</v>
      </c>
      <c r="M267" s="192" t="s">
        <v>591</v>
      </c>
      <c r="N267" s="198">
        <v>43097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9">
        <v>108</v>
      </c>
      <c r="B268" s="200">
        <v>43090</v>
      </c>
      <c r="C268" s="200"/>
      <c r="D268" s="201" t="s">
        <v>434</v>
      </c>
      <c r="E268" s="202" t="s">
        <v>623</v>
      </c>
      <c r="F268" s="203">
        <v>715</v>
      </c>
      <c r="G268" s="203"/>
      <c r="H268" s="204">
        <v>500</v>
      </c>
      <c r="I268" s="204">
        <v>872</v>
      </c>
      <c r="J268" s="205" t="s">
        <v>763</v>
      </c>
      <c r="K268" s="206">
        <f t="shared" si="134"/>
        <v>-215</v>
      </c>
      <c r="L268" s="207">
        <f t="shared" si="135"/>
        <v>-0.30069930069930068</v>
      </c>
      <c r="M268" s="203" t="s">
        <v>604</v>
      </c>
      <c r="N268" s="200">
        <v>43670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109</v>
      </c>
      <c r="B269" s="190">
        <v>43098</v>
      </c>
      <c r="C269" s="190"/>
      <c r="D269" s="191" t="s">
        <v>606</v>
      </c>
      <c r="E269" s="192" t="s">
        <v>623</v>
      </c>
      <c r="F269" s="193">
        <v>435</v>
      </c>
      <c r="G269" s="192"/>
      <c r="H269" s="192">
        <v>542.5</v>
      </c>
      <c r="I269" s="194">
        <v>539</v>
      </c>
      <c r="J269" s="195" t="s">
        <v>681</v>
      </c>
      <c r="K269" s="196">
        <v>107.5</v>
      </c>
      <c r="L269" s="197">
        <v>0.247126436781609</v>
      </c>
      <c r="M269" s="192" t="s">
        <v>591</v>
      </c>
      <c r="N269" s="198">
        <v>43206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110</v>
      </c>
      <c r="B270" s="190">
        <v>43098</v>
      </c>
      <c r="C270" s="190"/>
      <c r="D270" s="191" t="s">
        <v>563</v>
      </c>
      <c r="E270" s="192" t="s">
        <v>623</v>
      </c>
      <c r="F270" s="193">
        <v>885</v>
      </c>
      <c r="G270" s="192"/>
      <c r="H270" s="192">
        <v>1090</v>
      </c>
      <c r="I270" s="194">
        <v>1084</v>
      </c>
      <c r="J270" s="195" t="s">
        <v>681</v>
      </c>
      <c r="K270" s="196">
        <v>205</v>
      </c>
      <c r="L270" s="197">
        <v>0.23163841807909599</v>
      </c>
      <c r="M270" s="192" t="s">
        <v>591</v>
      </c>
      <c r="N270" s="198">
        <v>43213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111</v>
      </c>
      <c r="B271" s="230">
        <v>43192</v>
      </c>
      <c r="C271" s="230"/>
      <c r="D271" s="208" t="s">
        <v>764</v>
      </c>
      <c r="E271" s="203" t="s">
        <v>623</v>
      </c>
      <c r="F271" s="231">
        <v>478.5</v>
      </c>
      <c r="G271" s="203"/>
      <c r="H271" s="203">
        <v>442</v>
      </c>
      <c r="I271" s="204">
        <v>613</v>
      </c>
      <c r="J271" s="205" t="s">
        <v>765</v>
      </c>
      <c r="K271" s="206">
        <f t="shared" ref="K271:K274" si="136">H271-F271</f>
        <v>-36.5</v>
      </c>
      <c r="L271" s="207">
        <f t="shared" ref="L271:L274" si="137">K271/F271</f>
        <v>-7.6280041797283177E-2</v>
      </c>
      <c r="M271" s="203" t="s">
        <v>604</v>
      </c>
      <c r="N271" s="200">
        <v>43762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9">
        <v>112</v>
      </c>
      <c r="B272" s="200">
        <v>43194</v>
      </c>
      <c r="C272" s="200"/>
      <c r="D272" s="201" t="s">
        <v>766</v>
      </c>
      <c r="E272" s="202" t="s">
        <v>623</v>
      </c>
      <c r="F272" s="203">
        <f>141.5-7.3</f>
        <v>134.19999999999999</v>
      </c>
      <c r="G272" s="203"/>
      <c r="H272" s="204">
        <v>77</v>
      </c>
      <c r="I272" s="204">
        <v>180</v>
      </c>
      <c r="J272" s="205" t="s">
        <v>767</v>
      </c>
      <c r="K272" s="206">
        <f t="shared" si="136"/>
        <v>-57.199999999999989</v>
      </c>
      <c r="L272" s="207">
        <f t="shared" si="137"/>
        <v>-0.42622950819672129</v>
      </c>
      <c r="M272" s="203" t="s">
        <v>604</v>
      </c>
      <c r="N272" s="200">
        <v>43522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9">
        <v>113</v>
      </c>
      <c r="B273" s="200">
        <v>43209</v>
      </c>
      <c r="C273" s="200"/>
      <c r="D273" s="201" t="s">
        <v>768</v>
      </c>
      <c r="E273" s="202" t="s">
        <v>623</v>
      </c>
      <c r="F273" s="203">
        <v>430</v>
      </c>
      <c r="G273" s="203"/>
      <c r="H273" s="204">
        <v>220</v>
      </c>
      <c r="I273" s="204">
        <v>537</v>
      </c>
      <c r="J273" s="205" t="s">
        <v>769</v>
      </c>
      <c r="K273" s="206">
        <f t="shared" si="136"/>
        <v>-210</v>
      </c>
      <c r="L273" s="207">
        <f t="shared" si="137"/>
        <v>-0.48837209302325579</v>
      </c>
      <c r="M273" s="203" t="s">
        <v>604</v>
      </c>
      <c r="N273" s="200">
        <v>43252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114</v>
      </c>
      <c r="B274" s="221">
        <v>43220</v>
      </c>
      <c r="C274" s="221"/>
      <c r="D274" s="222" t="s">
        <v>389</v>
      </c>
      <c r="E274" s="223" t="s">
        <v>623</v>
      </c>
      <c r="F274" s="223">
        <v>153.5</v>
      </c>
      <c r="G274" s="223"/>
      <c r="H274" s="223">
        <v>196</v>
      </c>
      <c r="I274" s="225">
        <v>196</v>
      </c>
      <c r="J274" s="195" t="s">
        <v>770</v>
      </c>
      <c r="K274" s="196">
        <f t="shared" si="136"/>
        <v>42.5</v>
      </c>
      <c r="L274" s="197">
        <f t="shared" si="137"/>
        <v>0.27687296416938112</v>
      </c>
      <c r="M274" s="192" t="s">
        <v>591</v>
      </c>
      <c r="N274" s="198">
        <v>43605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9">
        <v>115</v>
      </c>
      <c r="B275" s="200">
        <v>43306</v>
      </c>
      <c r="C275" s="200"/>
      <c r="D275" s="201" t="s">
        <v>740</v>
      </c>
      <c r="E275" s="202" t="s">
        <v>623</v>
      </c>
      <c r="F275" s="203">
        <v>27.5</v>
      </c>
      <c r="G275" s="203"/>
      <c r="H275" s="204">
        <v>13.1</v>
      </c>
      <c r="I275" s="204">
        <v>60</v>
      </c>
      <c r="J275" s="205" t="s">
        <v>771</v>
      </c>
      <c r="K275" s="206">
        <v>-14.4</v>
      </c>
      <c r="L275" s="207">
        <v>-0.52363636363636401</v>
      </c>
      <c r="M275" s="203" t="s">
        <v>604</v>
      </c>
      <c r="N275" s="200">
        <v>43138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116</v>
      </c>
      <c r="B276" s="230">
        <v>43318</v>
      </c>
      <c r="C276" s="230"/>
      <c r="D276" s="208" t="s">
        <v>772</v>
      </c>
      <c r="E276" s="203" t="s">
        <v>623</v>
      </c>
      <c r="F276" s="203">
        <v>148.5</v>
      </c>
      <c r="G276" s="203"/>
      <c r="H276" s="203">
        <v>102</v>
      </c>
      <c r="I276" s="204">
        <v>182</v>
      </c>
      <c r="J276" s="205" t="s">
        <v>773</v>
      </c>
      <c r="K276" s="206">
        <f>H276-F276</f>
        <v>-46.5</v>
      </c>
      <c r="L276" s="207">
        <f>K276/F276</f>
        <v>-0.31313131313131315</v>
      </c>
      <c r="M276" s="203" t="s">
        <v>604</v>
      </c>
      <c r="N276" s="200">
        <v>43661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9">
        <v>117</v>
      </c>
      <c r="B277" s="190">
        <v>43335</v>
      </c>
      <c r="C277" s="190"/>
      <c r="D277" s="191" t="s">
        <v>774</v>
      </c>
      <c r="E277" s="192" t="s">
        <v>623</v>
      </c>
      <c r="F277" s="223">
        <v>285</v>
      </c>
      <c r="G277" s="192"/>
      <c r="H277" s="192">
        <v>355</v>
      </c>
      <c r="I277" s="194">
        <v>364</v>
      </c>
      <c r="J277" s="195" t="s">
        <v>775</v>
      </c>
      <c r="K277" s="196">
        <v>70</v>
      </c>
      <c r="L277" s="197">
        <v>0.24561403508771901</v>
      </c>
      <c r="M277" s="192" t="s">
        <v>591</v>
      </c>
      <c r="N277" s="198">
        <v>43455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118</v>
      </c>
      <c r="B278" s="190">
        <v>43341</v>
      </c>
      <c r="C278" s="190"/>
      <c r="D278" s="191" t="s">
        <v>377</v>
      </c>
      <c r="E278" s="192" t="s">
        <v>623</v>
      </c>
      <c r="F278" s="223">
        <v>525</v>
      </c>
      <c r="G278" s="192"/>
      <c r="H278" s="192">
        <v>585</v>
      </c>
      <c r="I278" s="194">
        <v>635</v>
      </c>
      <c r="J278" s="195" t="s">
        <v>776</v>
      </c>
      <c r="K278" s="196">
        <f t="shared" ref="K278:K295" si="138">H278-F278</f>
        <v>60</v>
      </c>
      <c r="L278" s="197">
        <f t="shared" ref="L278:L295" si="139">K278/F278</f>
        <v>0.11428571428571428</v>
      </c>
      <c r="M278" s="192" t="s">
        <v>591</v>
      </c>
      <c r="N278" s="198">
        <v>43662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119</v>
      </c>
      <c r="B279" s="190">
        <v>43395</v>
      </c>
      <c r="C279" s="190"/>
      <c r="D279" s="191" t="s">
        <v>363</v>
      </c>
      <c r="E279" s="192" t="s">
        <v>623</v>
      </c>
      <c r="F279" s="223">
        <v>475</v>
      </c>
      <c r="G279" s="192"/>
      <c r="H279" s="192">
        <v>574</v>
      </c>
      <c r="I279" s="194">
        <v>570</v>
      </c>
      <c r="J279" s="195" t="s">
        <v>681</v>
      </c>
      <c r="K279" s="196">
        <f t="shared" si="138"/>
        <v>99</v>
      </c>
      <c r="L279" s="197">
        <f t="shared" si="139"/>
        <v>0.20842105263157895</v>
      </c>
      <c r="M279" s="192" t="s">
        <v>591</v>
      </c>
      <c r="N279" s="198">
        <v>43403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0">
        <v>120</v>
      </c>
      <c r="B280" s="221">
        <v>43397</v>
      </c>
      <c r="C280" s="221"/>
      <c r="D280" s="222" t="s">
        <v>384</v>
      </c>
      <c r="E280" s="223" t="s">
        <v>623</v>
      </c>
      <c r="F280" s="223">
        <v>707.5</v>
      </c>
      <c r="G280" s="223"/>
      <c r="H280" s="223">
        <v>872</v>
      </c>
      <c r="I280" s="225">
        <v>872</v>
      </c>
      <c r="J280" s="226" t="s">
        <v>681</v>
      </c>
      <c r="K280" s="196">
        <f t="shared" si="138"/>
        <v>164.5</v>
      </c>
      <c r="L280" s="227">
        <f t="shared" si="139"/>
        <v>0.23250883392226149</v>
      </c>
      <c r="M280" s="223" t="s">
        <v>591</v>
      </c>
      <c r="N280" s="228">
        <v>43482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0">
        <v>121</v>
      </c>
      <c r="B281" s="221">
        <v>43398</v>
      </c>
      <c r="C281" s="221"/>
      <c r="D281" s="222" t="s">
        <v>777</v>
      </c>
      <c r="E281" s="223" t="s">
        <v>623</v>
      </c>
      <c r="F281" s="223">
        <v>162</v>
      </c>
      <c r="G281" s="223"/>
      <c r="H281" s="223">
        <v>204</v>
      </c>
      <c r="I281" s="225">
        <v>209</v>
      </c>
      <c r="J281" s="226" t="s">
        <v>778</v>
      </c>
      <c r="K281" s="196">
        <f t="shared" si="138"/>
        <v>42</v>
      </c>
      <c r="L281" s="227">
        <f t="shared" si="139"/>
        <v>0.25925925925925924</v>
      </c>
      <c r="M281" s="223" t="s">
        <v>591</v>
      </c>
      <c r="N281" s="228">
        <v>43539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0">
        <v>122</v>
      </c>
      <c r="B282" s="221">
        <v>43399</v>
      </c>
      <c r="C282" s="221"/>
      <c r="D282" s="222" t="s">
        <v>482</v>
      </c>
      <c r="E282" s="223" t="s">
        <v>623</v>
      </c>
      <c r="F282" s="223">
        <v>240</v>
      </c>
      <c r="G282" s="223"/>
      <c r="H282" s="223">
        <v>297</v>
      </c>
      <c r="I282" s="225">
        <v>297</v>
      </c>
      <c r="J282" s="226" t="s">
        <v>681</v>
      </c>
      <c r="K282" s="232">
        <f t="shared" si="138"/>
        <v>57</v>
      </c>
      <c r="L282" s="227">
        <f t="shared" si="139"/>
        <v>0.23749999999999999</v>
      </c>
      <c r="M282" s="223" t="s">
        <v>591</v>
      </c>
      <c r="N282" s="228">
        <v>43417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123</v>
      </c>
      <c r="B283" s="190">
        <v>43439</v>
      </c>
      <c r="C283" s="190"/>
      <c r="D283" s="191" t="s">
        <v>779</v>
      </c>
      <c r="E283" s="192" t="s">
        <v>623</v>
      </c>
      <c r="F283" s="192">
        <v>202.5</v>
      </c>
      <c r="G283" s="192"/>
      <c r="H283" s="192">
        <v>255</v>
      </c>
      <c r="I283" s="194">
        <v>252</v>
      </c>
      <c r="J283" s="195" t="s">
        <v>681</v>
      </c>
      <c r="K283" s="196">
        <f t="shared" si="138"/>
        <v>52.5</v>
      </c>
      <c r="L283" s="197">
        <f t="shared" si="139"/>
        <v>0.25925925925925924</v>
      </c>
      <c r="M283" s="192" t="s">
        <v>591</v>
      </c>
      <c r="N283" s="198">
        <v>43542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0">
        <v>124</v>
      </c>
      <c r="B284" s="221">
        <v>43465</v>
      </c>
      <c r="C284" s="190"/>
      <c r="D284" s="222" t="s">
        <v>416</v>
      </c>
      <c r="E284" s="223" t="s">
        <v>623</v>
      </c>
      <c r="F284" s="223">
        <v>710</v>
      </c>
      <c r="G284" s="223"/>
      <c r="H284" s="223">
        <v>866</v>
      </c>
      <c r="I284" s="225">
        <v>866</v>
      </c>
      <c r="J284" s="226" t="s">
        <v>681</v>
      </c>
      <c r="K284" s="196">
        <f t="shared" si="138"/>
        <v>156</v>
      </c>
      <c r="L284" s="197">
        <f t="shared" si="139"/>
        <v>0.21971830985915494</v>
      </c>
      <c r="M284" s="192" t="s">
        <v>591</v>
      </c>
      <c r="N284" s="198">
        <v>43553</v>
      </c>
      <c r="O284" s="1"/>
      <c r="P284" s="1"/>
      <c r="Q284" s="1"/>
      <c r="R284" s="6" t="s">
        <v>780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0">
        <v>125</v>
      </c>
      <c r="B285" s="221">
        <v>43522</v>
      </c>
      <c r="C285" s="221"/>
      <c r="D285" s="222" t="s">
        <v>153</v>
      </c>
      <c r="E285" s="223" t="s">
        <v>623</v>
      </c>
      <c r="F285" s="223">
        <v>337.25</v>
      </c>
      <c r="G285" s="223"/>
      <c r="H285" s="223">
        <v>398.5</v>
      </c>
      <c r="I285" s="225">
        <v>411</v>
      </c>
      <c r="J285" s="195" t="s">
        <v>781</v>
      </c>
      <c r="K285" s="196">
        <f t="shared" si="138"/>
        <v>61.25</v>
      </c>
      <c r="L285" s="197">
        <f t="shared" si="139"/>
        <v>0.1816160118606375</v>
      </c>
      <c r="M285" s="192" t="s">
        <v>591</v>
      </c>
      <c r="N285" s="198">
        <v>43760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3">
        <v>126</v>
      </c>
      <c r="B286" s="234">
        <v>43559</v>
      </c>
      <c r="C286" s="234"/>
      <c r="D286" s="235" t="s">
        <v>782</v>
      </c>
      <c r="E286" s="236" t="s">
        <v>623</v>
      </c>
      <c r="F286" s="236">
        <v>130</v>
      </c>
      <c r="G286" s="236"/>
      <c r="H286" s="236">
        <v>65</v>
      </c>
      <c r="I286" s="237">
        <v>158</v>
      </c>
      <c r="J286" s="205" t="s">
        <v>783</v>
      </c>
      <c r="K286" s="206">
        <f t="shared" si="138"/>
        <v>-65</v>
      </c>
      <c r="L286" s="207">
        <f t="shared" si="139"/>
        <v>-0.5</v>
      </c>
      <c r="M286" s="203" t="s">
        <v>604</v>
      </c>
      <c r="N286" s="200">
        <v>43726</v>
      </c>
      <c r="O286" s="1"/>
      <c r="P286" s="1"/>
      <c r="Q286" s="1"/>
      <c r="R286" s="6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0">
        <v>127</v>
      </c>
      <c r="B287" s="221">
        <v>43017</v>
      </c>
      <c r="C287" s="221"/>
      <c r="D287" s="222" t="s">
        <v>186</v>
      </c>
      <c r="E287" s="223" t="s">
        <v>623</v>
      </c>
      <c r="F287" s="223">
        <v>141.5</v>
      </c>
      <c r="G287" s="223"/>
      <c r="H287" s="223">
        <v>183.5</v>
      </c>
      <c r="I287" s="225">
        <v>210</v>
      </c>
      <c r="J287" s="195" t="s">
        <v>778</v>
      </c>
      <c r="K287" s="196">
        <f t="shared" si="138"/>
        <v>42</v>
      </c>
      <c r="L287" s="197">
        <f t="shared" si="139"/>
        <v>0.29681978798586572</v>
      </c>
      <c r="M287" s="192" t="s">
        <v>591</v>
      </c>
      <c r="N287" s="198">
        <v>43042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3">
        <v>128</v>
      </c>
      <c r="B288" s="234">
        <v>43074</v>
      </c>
      <c r="C288" s="234"/>
      <c r="D288" s="235" t="s">
        <v>785</v>
      </c>
      <c r="E288" s="236" t="s">
        <v>623</v>
      </c>
      <c r="F288" s="231">
        <v>172</v>
      </c>
      <c r="G288" s="236"/>
      <c r="H288" s="236">
        <v>155.25</v>
      </c>
      <c r="I288" s="237">
        <v>230</v>
      </c>
      <c r="J288" s="205" t="s">
        <v>786</v>
      </c>
      <c r="K288" s="206">
        <f t="shared" si="138"/>
        <v>-16.75</v>
      </c>
      <c r="L288" s="207">
        <f t="shared" si="139"/>
        <v>-9.7383720930232565E-2</v>
      </c>
      <c r="M288" s="203" t="s">
        <v>604</v>
      </c>
      <c r="N288" s="200">
        <v>43787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0">
        <v>129</v>
      </c>
      <c r="B289" s="221">
        <v>43398</v>
      </c>
      <c r="C289" s="221"/>
      <c r="D289" s="222" t="s">
        <v>108</v>
      </c>
      <c r="E289" s="223" t="s">
        <v>623</v>
      </c>
      <c r="F289" s="223">
        <v>698.5</v>
      </c>
      <c r="G289" s="223"/>
      <c r="H289" s="223">
        <v>890</v>
      </c>
      <c r="I289" s="225">
        <v>890</v>
      </c>
      <c r="J289" s="195" t="s">
        <v>856</v>
      </c>
      <c r="K289" s="196">
        <f t="shared" si="138"/>
        <v>191.5</v>
      </c>
      <c r="L289" s="197">
        <f t="shared" si="139"/>
        <v>0.27415891195418757</v>
      </c>
      <c r="M289" s="192" t="s">
        <v>591</v>
      </c>
      <c r="N289" s="198">
        <v>44328</v>
      </c>
      <c r="O289" s="1"/>
      <c r="P289" s="1"/>
      <c r="Q289" s="1"/>
      <c r="R289" s="6" t="s">
        <v>780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0">
        <v>130</v>
      </c>
      <c r="B290" s="221">
        <v>42877</v>
      </c>
      <c r="C290" s="221"/>
      <c r="D290" s="222" t="s">
        <v>376</v>
      </c>
      <c r="E290" s="223" t="s">
        <v>623</v>
      </c>
      <c r="F290" s="223">
        <v>127.6</v>
      </c>
      <c r="G290" s="223"/>
      <c r="H290" s="223">
        <v>138</v>
      </c>
      <c r="I290" s="225">
        <v>190</v>
      </c>
      <c r="J290" s="195" t="s">
        <v>787</v>
      </c>
      <c r="K290" s="196">
        <f t="shared" si="138"/>
        <v>10.400000000000006</v>
      </c>
      <c r="L290" s="197">
        <f t="shared" si="139"/>
        <v>8.1504702194357417E-2</v>
      </c>
      <c r="M290" s="192" t="s">
        <v>591</v>
      </c>
      <c r="N290" s="198">
        <v>43774</v>
      </c>
      <c r="O290" s="1"/>
      <c r="P290" s="1"/>
      <c r="Q290" s="1"/>
      <c r="R290" s="6" t="s">
        <v>784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0">
        <v>131</v>
      </c>
      <c r="B291" s="221">
        <v>43158</v>
      </c>
      <c r="C291" s="221"/>
      <c r="D291" s="222" t="s">
        <v>788</v>
      </c>
      <c r="E291" s="223" t="s">
        <v>623</v>
      </c>
      <c r="F291" s="223">
        <v>317</v>
      </c>
      <c r="G291" s="223"/>
      <c r="H291" s="223">
        <v>382.5</v>
      </c>
      <c r="I291" s="225">
        <v>398</v>
      </c>
      <c r="J291" s="195" t="s">
        <v>789</v>
      </c>
      <c r="K291" s="196">
        <f t="shared" si="138"/>
        <v>65.5</v>
      </c>
      <c r="L291" s="197">
        <f t="shared" si="139"/>
        <v>0.20662460567823343</v>
      </c>
      <c r="M291" s="192" t="s">
        <v>591</v>
      </c>
      <c r="N291" s="198">
        <v>44238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3">
        <v>132</v>
      </c>
      <c r="B292" s="234">
        <v>43164</v>
      </c>
      <c r="C292" s="234"/>
      <c r="D292" s="235" t="s">
        <v>145</v>
      </c>
      <c r="E292" s="236" t="s">
        <v>623</v>
      </c>
      <c r="F292" s="231">
        <f>510-14.4</f>
        <v>495.6</v>
      </c>
      <c r="G292" s="236"/>
      <c r="H292" s="236">
        <v>350</v>
      </c>
      <c r="I292" s="237">
        <v>672</v>
      </c>
      <c r="J292" s="205" t="s">
        <v>790</v>
      </c>
      <c r="K292" s="206">
        <f t="shared" si="138"/>
        <v>-145.60000000000002</v>
      </c>
      <c r="L292" s="207">
        <f t="shared" si="139"/>
        <v>-0.29378531073446329</v>
      </c>
      <c r="M292" s="203" t="s">
        <v>604</v>
      </c>
      <c r="N292" s="200">
        <v>43887</v>
      </c>
      <c r="O292" s="1"/>
      <c r="P292" s="1"/>
      <c r="Q292" s="1"/>
      <c r="R292" s="6" t="s">
        <v>780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3">
        <v>133</v>
      </c>
      <c r="B293" s="234">
        <v>43237</v>
      </c>
      <c r="C293" s="234"/>
      <c r="D293" s="235" t="s">
        <v>474</v>
      </c>
      <c r="E293" s="236" t="s">
        <v>623</v>
      </c>
      <c r="F293" s="231">
        <v>230.3</v>
      </c>
      <c r="G293" s="236"/>
      <c r="H293" s="236">
        <v>102.5</v>
      </c>
      <c r="I293" s="237">
        <v>348</v>
      </c>
      <c r="J293" s="205" t="s">
        <v>791</v>
      </c>
      <c r="K293" s="206">
        <f t="shared" si="138"/>
        <v>-127.80000000000001</v>
      </c>
      <c r="L293" s="207">
        <f t="shared" si="139"/>
        <v>-0.55492835432045162</v>
      </c>
      <c r="M293" s="203" t="s">
        <v>604</v>
      </c>
      <c r="N293" s="200">
        <v>43896</v>
      </c>
      <c r="O293" s="1"/>
      <c r="P293" s="1"/>
      <c r="Q293" s="1"/>
      <c r="R293" s="6" t="s">
        <v>780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0">
        <v>134</v>
      </c>
      <c r="B294" s="221">
        <v>43258</v>
      </c>
      <c r="C294" s="221"/>
      <c r="D294" s="222" t="s">
        <v>439</v>
      </c>
      <c r="E294" s="223" t="s">
        <v>623</v>
      </c>
      <c r="F294" s="223">
        <f>342.5-5.1</f>
        <v>337.4</v>
      </c>
      <c r="G294" s="223"/>
      <c r="H294" s="223">
        <v>412.5</v>
      </c>
      <c r="I294" s="225">
        <v>439</v>
      </c>
      <c r="J294" s="195" t="s">
        <v>792</v>
      </c>
      <c r="K294" s="196">
        <f t="shared" si="138"/>
        <v>75.100000000000023</v>
      </c>
      <c r="L294" s="197">
        <f t="shared" si="139"/>
        <v>0.22258446947243635</v>
      </c>
      <c r="M294" s="192" t="s">
        <v>591</v>
      </c>
      <c r="N294" s="198">
        <v>44230</v>
      </c>
      <c r="O294" s="1"/>
      <c r="P294" s="1"/>
      <c r="Q294" s="1"/>
      <c r="R294" s="6" t="s">
        <v>784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4">
        <v>135</v>
      </c>
      <c r="B295" s="213">
        <v>43285</v>
      </c>
      <c r="C295" s="213"/>
      <c r="D295" s="214" t="s">
        <v>55</v>
      </c>
      <c r="E295" s="215" t="s">
        <v>623</v>
      </c>
      <c r="F295" s="215">
        <f>127.5-5.53</f>
        <v>121.97</v>
      </c>
      <c r="G295" s="216"/>
      <c r="H295" s="216">
        <v>122.5</v>
      </c>
      <c r="I295" s="216">
        <v>170</v>
      </c>
      <c r="J295" s="217" t="s">
        <v>821</v>
      </c>
      <c r="K295" s="218">
        <f t="shared" si="138"/>
        <v>0.53000000000000114</v>
      </c>
      <c r="L295" s="219">
        <f t="shared" si="139"/>
        <v>4.3453308190538747E-3</v>
      </c>
      <c r="M295" s="215" t="s">
        <v>714</v>
      </c>
      <c r="N295" s="213">
        <v>44431</v>
      </c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3">
        <v>136</v>
      </c>
      <c r="B296" s="234">
        <v>43294</v>
      </c>
      <c r="C296" s="234"/>
      <c r="D296" s="235" t="s">
        <v>365</v>
      </c>
      <c r="E296" s="236" t="s">
        <v>623</v>
      </c>
      <c r="F296" s="231">
        <v>46.5</v>
      </c>
      <c r="G296" s="236"/>
      <c r="H296" s="236">
        <v>17</v>
      </c>
      <c r="I296" s="237">
        <v>59</v>
      </c>
      <c r="J296" s="205" t="s">
        <v>793</v>
      </c>
      <c r="K296" s="206">
        <f t="shared" ref="K296:K304" si="140">H296-F296</f>
        <v>-29.5</v>
      </c>
      <c r="L296" s="207">
        <f t="shared" ref="L296:L304" si="141">K296/F296</f>
        <v>-0.63440860215053763</v>
      </c>
      <c r="M296" s="203" t="s">
        <v>604</v>
      </c>
      <c r="N296" s="200">
        <v>43887</v>
      </c>
      <c r="O296" s="1"/>
      <c r="P296" s="1"/>
      <c r="Q296" s="1"/>
      <c r="R296" s="6" t="s">
        <v>780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0">
        <v>137</v>
      </c>
      <c r="B297" s="221">
        <v>43396</v>
      </c>
      <c r="C297" s="221"/>
      <c r="D297" s="222" t="s">
        <v>418</v>
      </c>
      <c r="E297" s="223" t="s">
        <v>623</v>
      </c>
      <c r="F297" s="223">
        <v>156.5</v>
      </c>
      <c r="G297" s="223"/>
      <c r="H297" s="223">
        <v>207.5</v>
      </c>
      <c r="I297" s="225">
        <v>191</v>
      </c>
      <c r="J297" s="195" t="s">
        <v>681</v>
      </c>
      <c r="K297" s="196">
        <f t="shared" si="140"/>
        <v>51</v>
      </c>
      <c r="L297" s="197">
        <f t="shared" si="141"/>
        <v>0.32587859424920129</v>
      </c>
      <c r="M297" s="192" t="s">
        <v>591</v>
      </c>
      <c r="N297" s="198">
        <v>44369</v>
      </c>
      <c r="O297" s="1"/>
      <c r="P297" s="1"/>
      <c r="Q297" s="1"/>
      <c r="R297" s="6" t="s">
        <v>780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0">
        <v>138</v>
      </c>
      <c r="B298" s="221">
        <v>43439</v>
      </c>
      <c r="C298" s="221"/>
      <c r="D298" s="222" t="s">
        <v>327</v>
      </c>
      <c r="E298" s="223" t="s">
        <v>623</v>
      </c>
      <c r="F298" s="223">
        <v>259.5</v>
      </c>
      <c r="G298" s="223"/>
      <c r="H298" s="223">
        <v>320</v>
      </c>
      <c r="I298" s="225">
        <v>320</v>
      </c>
      <c r="J298" s="195" t="s">
        <v>681</v>
      </c>
      <c r="K298" s="196">
        <f t="shared" si="140"/>
        <v>60.5</v>
      </c>
      <c r="L298" s="197">
        <f t="shared" si="141"/>
        <v>0.23314065510597304</v>
      </c>
      <c r="M298" s="192" t="s">
        <v>591</v>
      </c>
      <c r="N298" s="198">
        <v>44323</v>
      </c>
      <c r="O298" s="1"/>
      <c r="P298" s="1"/>
      <c r="Q298" s="1"/>
      <c r="R298" s="6" t="s">
        <v>780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3">
        <v>139</v>
      </c>
      <c r="B299" s="234">
        <v>43439</v>
      </c>
      <c r="C299" s="234"/>
      <c r="D299" s="235" t="s">
        <v>794</v>
      </c>
      <c r="E299" s="236" t="s">
        <v>623</v>
      </c>
      <c r="F299" s="236">
        <v>715</v>
      </c>
      <c r="G299" s="236"/>
      <c r="H299" s="236">
        <v>445</v>
      </c>
      <c r="I299" s="237">
        <v>840</v>
      </c>
      <c r="J299" s="205" t="s">
        <v>795</v>
      </c>
      <c r="K299" s="206">
        <f t="shared" si="140"/>
        <v>-270</v>
      </c>
      <c r="L299" s="207">
        <f t="shared" si="141"/>
        <v>-0.3776223776223776</v>
      </c>
      <c r="M299" s="203" t="s">
        <v>604</v>
      </c>
      <c r="N299" s="200">
        <v>43800</v>
      </c>
      <c r="O299" s="1"/>
      <c r="P299" s="1"/>
      <c r="Q299" s="1"/>
      <c r="R299" s="6" t="s">
        <v>780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0">
        <v>140</v>
      </c>
      <c r="B300" s="221">
        <v>43469</v>
      </c>
      <c r="C300" s="221"/>
      <c r="D300" s="222" t="s">
        <v>158</v>
      </c>
      <c r="E300" s="223" t="s">
        <v>623</v>
      </c>
      <c r="F300" s="223">
        <v>875</v>
      </c>
      <c r="G300" s="223"/>
      <c r="H300" s="223">
        <v>1165</v>
      </c>
      <c r="I300" s="225">
        <v>1185</v>
      </c>
      <c r="J300" s="195" t="s">
        <v>796</v>
      </c>
      <c r="K300" s="196">
        <f t="shared" si="140"/>
        <v>290</v>
      </c>
      <c r="L300" s="197">
        <f t="shared" si="141"/>
        <v>0.33142857142857141</v>
      </c>
      <c r="M300" s="192" t="s">
        <v>591</v>
      </c>
      <c r="N300" s="198">
        <v>43847</v>
      </c>
      <c r="O300" s="1"/>
      <c r="P300" s="1"/>
      <c r="Q300" s="1"/>
      <c r="R300" s="6" t="s">
        <v>780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0">
        <v>141</v>
      </c>
      <c r="B301" s="221">
        <v>43559</v>
      </c>
      <c r="C301" s="221"/>
      <c r="D301" s="222" t="s">
        <v>343</v>
      </c>
      <c r="E301" s="223" t="s">
        <v>623</v>
      </c>
      <c r="F301" s="223">
        <f>387-14.63</f>
        <v>372.37</v>
      </c>
      <c r="G301" s="223"/>
      <c r="H301" s="223">
        <v>490</v>
      </c>
      <c r="I301" s="225">
        <v>490</v>
      </c>
      <c r="J301" s="195" t="s">
        <v>681</v>
      </c>
      <c r="K301" s="196">
        <f t="shared" si="140"/>
        <v>117.63</v>
      </c>
      <c r="L301" s="197">
        <f t="shared" si="141"/>
        <v>0.31589548030185027</v>
      </c>
      <c r="M301" s="192" t="s">
        <v>591</v>
      </c>
      <c r="N301" s="198">
        <v>43850</v>
      </c>
      <c r="O301" s="1"/>
      <c r="P301" s="1"/>
      <c r="Q301" s="1"/>
      <c r="R301" s="6" t="s">
        <v>780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3">
        <v>142</v>
      </c>
      <c r="B302" s="234">
        <v>43578</v>
      </c>
      <c r="C302" s="234"/>
      <c r="D302" s="235" t="s">
        <v>797</v>
      </c>
      <c r="E302" s="236" t="s">
        <v>593</v>
      </c>
      <c r="F302" s="236">
        <v>220</v>
      </c>
      <c r="G302" s="236"/>
      <c r="H302" s="236">
        <v>127.5</v>
      </c>
      <c r="I302" s="237">
        <v>284</v>
      </c>
      <c r="J302" s="205" t="s">
        <v>798</v>
      </c>
      <c r="K302" s="206">
        <f t="shared" si="140"/>
        <v>-92.5</v>
      </c>
      <c r="L302" s="207">
        <f t="shared" si="141"/>
        <v>-0.42045454545454547</v>
      </c>
      <c r="M302" s="203" t="s">
        <v>604</v>
      </c>
      <c r="N302" s="200">
        <v>43896</v>
      </c>
      <c r="O302" s="1"/>
      <c r="P302" s="1"/>
      <c r="Q302" s="1"/>
      <c r="R302" s="6" t="s">
        <v>780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0">
        <v>143</v>
      </c>
      <c r="B303" s="221">
        <v>43622</v>
      </c>
      <c r="C303" s="221"/>
      <c r="D303" s="222" t="s">
        <v>483</v>
      </c>
      <c r="E303" s="223" t="s">
        <v>593</v>
      </c>
      <c r="F303" s="223">
        <v>332.8</v>
      </c>
      <c r="G303" s="223"/>
      <c r="H303" s="223">
        <v>405</v>
      </c>
      <c r="I303" s="225">
        <v>419</v>
      </c>
      <c r="J303" s="195" t="s">
        <v>799</v>
      </c>
      <c r="K303" s="196">
        <f t="shared" si="140"/>
        <v>72.199999999999989</v>
      </c>
      <c r="L303" s="197">
        <f t="shared" si="141"/>
        <v>0.21694711538461534</v>
      </c>
      <c r="M303" s="192" t="s">
        <v>591</v>
      </c>
      <c r="N303" s="198">
        <v>43860</v>
      </c>
      <c r="O303" s="1"/>
      <c r="P303" s="1"/>
      <c r="Q303" s="1"/>
      <c r="R303" s="6" t="s">
        <v>784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4">
        <v>144</v>
      </c>
      <c r="B304" s="213">
        <v>43641</v>
      </c>
      <c r="C304" s="213"/>
      <c r="D304" s="214" t="s">
        <v>151</v>
      </c>
      <c r="E304" s="215" t="s">
        <v>623</v>
      </c>
      <c r="F304" s="215">
        <v>386</v>
      </c>
      <c r="G304" s="216"/>
      <c r="H304" s="216">
        <v>395</v>
      </c>
      <c r="I304" s="216">
        <v>452</v>
      </c>
      <c r="J304" s="217" t="s">
        <v>800</v>
      </c>
      <c r="K304" s="218">
        <f t="shared" si="140"/>
        <v>9</v>
      </c>
      <c r="L304" s="219">
        <f t="shared" si="141"/>
        <v>2.3316062176165803E-2</v>
      </c>
      <c r="M304" s="215" t="s">
        <v>714</v>
      </c>
      <c r="N304" s="213">
        <v>43868</v>
      </c>
      <c r="O304" s="1"/>
      <c r="P304" s="1"/>
      <c r="Q304" s="1"/>
      <c r="R304" s="6" t="s">
        <v>784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4">
        <v>145</v>
      </c>
      <c r="B305" s="213">
        <v>43707</v>
      </c>
      <c r="C305" s="213"/>
      <c r="D305" s="214" t="s">
        <v>131</v>
      </c>
      <c r="E305" s="215" t="s">
        <v>623</v>
      </c>
      <c r="F305" s="215">
        <v>137.5</v>
      </c>
      <c r="G305" s="216"/>
      <c r="H305" s="216">
        <v>138.5</v>
      </c>
      <c r="I305" s="216">
        <v>190</v>
      </c>
      <c r="J305" s="217" t="s">
        <v>820</v>
      </c>
      <c r="K305" s="218">
        <f t="shared" ref="K305" si="142">H305-F305</f>
        <v>1</v>
      </c>
      <c r="L305" s="219">
        <f t="shared" ref="L305" si="143">K305/F305</f>
        <v>7.2727272727272727E-3</v>
      </c>
      <c r="M305" s="215" t="s">
        <v>714</v>
      </c>
      <c r="N305" s="213">
        <v>44432</v>
      </c>
      <c r="O305" s="1"/>
      <c r="P305" s="1"/>
      <c r="Q305" s="1"/>
      <c r="R305" s="6" t="s">
        <v>780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0">
        <v>146</v>
      </c>
      <c r="B306" s="221">
        <v>43731</v>
      </c>
      <c r="C306" s="221"/>
      <c r="D306" s="222" t="s">
        <v>430</v>
      </c>
      <c r="E306" s="223" t="s">
        <v>623</v>
      </c>
      <c r="F306" s="223">
        <v>235</v>
      </c>
      <c r="G306" s="223"/>
      <c r="H306" s="223">
        <v>295</v>
      </c>
      <c r="I306" s="225">
        <v>296</v>
      </c>
      <c r="J306" s="195" t="s">
        <v>801</v>
      </c>
      <c r="K306" s="196">
        <f t="shared" ref="K306:K312" si="144">H306-F306</f>
        <v>60</v>
      </c>
      <c r="L306" s="197">
        <f t="shared" ref="L306:L312" si="145">K306/F306</f>
        <v>0.25531914893617019</v>
      </c>
      <c r="M306" s="192" t="s">
        <v>591</v>
      </c>
      <c r="N306" s="198">
        <v>43844</v>
      </c>
      <c r="O306" s="1"/>
      <c r="P306" s="1"/>
      <c r="Q306" s="1"/>
      <c r="R306" s="6" t="s">
        <v>784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0">
        <v>147</v>
      </c>
      <c r="B307" s="221">
        <v>43752</v>
      </c>
      <c r="C307" s="221"/>
      <c r="D307" s="222" t="s">
        <v>802</v>
      </c>
      <c r="E307" s="223" t="s">
        <v>623</v>
      </c>
      <c r="F307" s="223">
        <v>277.5</v>
      </c>
      <c r="G307" s="223"/>
      <c r="H307" s="223">
        <v>333</v>
      </c>
      <c r="I307" s="225">
        <v>333</v>
      </c>
      <c r="J307" s="195" t="s">
        <v>803</v>
      </c>
      <c r="K307" s="196">
        <f t="shared" si="144"/>
        <v>55.5</v>
      </c>
      <c r="L307" s="197">
        <f t="shared" si="145"/>
        <v>0.2</v>
      </c>
      <c r="M307" s="192" t="s">
        <v>591</v>
      </c>
      <c r="N307" s="198">
        <v>43846</v>
      </c>
      <c r="O307" s="1"/>
      <c r="P307" s="1"/>
      <c r="Q307" s="1"/>
      <c r="R307" s="6" t="s">
        <v>780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0">
        <v>148</v>
      </c>
      <c r="B308" s="221">
        <v>43752</v>
      </c>
      <c r="C308" s="221"/>
      <c r="D308" s="222" t="s">
        <v>804</v>
      </c>
      <c r="E308" s="223" t="s">
        <v>623</v>
      </c>
      <c r="F308" s="223">
        <v>930</v>
      </c>
      <c r="G308" s="223"/>
      <c r="H308" s="223">
        <v>1165</v>
      </c>
      <c r="I308" s="225">
        <v>1200</v>
      </c>
      <c r="J308" s="195" t="s">
        <v>805</v>
      </c>
      <c r="K308" s="196">
        <f t="shared" si="144"/>
        <v>235</v>
      </c>
      <c r="L308" s="197">
        <f t="shared" si="145"/>
        <v>0.25268817204301075</v>
      </c>
      <c r="M308" s="192" t="s">
        <v>591</v>
      </c>
      <c r="N308" s="198">
        <v>43847</v>
      </c>
      <c r="O308" s="1"/>
      <c r="P308" s="1"/>
      <c r="Q308" s="1"/>
      <c r="R308" s="6" t="s">
        <v>784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0">
        <v>149</v>
      </c>
      <c r="B309" s="221">
        <v>43753</v>
      </c>
      <c r="C309" s="221"/>
      <c r="D309" s="222" t="s">
        <v>806</v>
      </c>
      <c r="E309" s="223" t="s">
        <v>623</v>
      </c>
      <c r="F309" s="193">
        <v>111</v>
      </c>
      <c r="G309" s="223"/>
      <c r="H309" s="223">
        <v>141</v>
      </c>
      <c r="I309" s="225">
        <v>141</v>
      </c>
      <c r="J309" s="195" t="s">
        <v>607</v>
      </c>
      <c r="K309" s="196">
        <f t="shared" si="144"/>
        <v>30</v>
      </c>
      <c r="L309" s="197">
        <f t="shared" si="145"/>
        <v>0.27027027027027029</v>
      </c>
      <c r="M309" s="192" t="s">
        <v>591</v>
      </c>
      <c r="N309" s="198">
        <v>44328</v>
      </c>
      <c r="O309" s="1"/>
      <c r="P309" s="1"/>
      <c r="Q309" s="1"/>
      <c r="R309" s="6" t="s">
        <v>784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0">
        <v>150</v>
      </c>
      <c r="B310" s="221">
        <v>43753</v>
      </c>
      <c r="C310" s="221"/>
      <c r="D310" s="222" t="s">
        <v>807</v>
      </c>
      <c r="E310" s="223" t="s">
        <v>623</v>
      </c>
      <c r="F310" s="193">
        <v>296</v>
      </c>
      <c r="G310" s="223"/>
      <c r="H310" s="223">
        <v>370</v>
      </c>
      <c r="I310" s="225">
        <v>370</v>
      </c>
      <c r="J310" s="195" t="s">
        <v>681</v>
      </c>
      <c r="K310" s="196">
        <f t="shared" si="144"/>
        <v>74</v>
      </c>
      <c r="L310" s="197">
        <f t="shared" si="145"/>
        <v>0.25</v>
      </c>
      <c r="M310" s="192" t="s">
        <v>591</v>
      </c>
      <c r="N310" s="198">
        <v>43853</v>
      </c>
      <c r="O310" s="1"/>
      <c r="P310" s="1"/>
      <c r="Q310" s="1"/>
      <c r="R310" s="6" t="s">
        <v>784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0">
        <v>151</v>
      </c>
      <c r="B311" s="221">
        <v>43754</v>
      </c>
      <c r="C311" s="221"/>
      <c r="D311" s="222" t="s">
        <v>808</v>
      </c>
      <c r="E311" s="223" t="s">
        <v>623</v>
      </c>
      <c r="F311" s="193">
        <v>300</v>
      </c>
      <c r="G311" s="223"/>
      <c r="H311" s="223">
        <v>382.5</v>
      </c>
      <c r="I311" s="225">
        <v>344</v>
      </c>
      <c r="J311" s="195" t="s">
        <v>876</v>
      </c>
      <c r="K311" s="196">
        <f t="shared" si="144"/>
        <v>82.5</v>
      </c>
      <c r="L311" s="197">
        <f t="shared" si="145"/>
        <v>0.27500000000000002</v>
      </c>
      <c r="M311" s="192" t="s">
        <v>591</v>
      </c>
      <c r="N311" s="198">
        <v>44238</v>
      </c>
      <c r="O311" s="1"/>
      <c r="P311" s="1"/>
      <c r="Q311" s="1"/>
      <c r="R311" s="6" t="s">
        <v>784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0">
        <v>152</v>
      </c>
      <c r="B312" s="221">
        <v>43832</v>
      </c>
      <c r="C312" s="221"/>
      <c r="D312" s="222" t="s">
        <v>809</v>
      </c>
      <c r="E312" s="223" t="s">
        <v>623</v>
      </c>
      <c r="F312" s="193">
        <v>495</v>
      </c>
      <c r="G312" s="223"/>
      <c r="H312" s="223">
        <v>595</v>
      </c>
      <c r="I312" s="225">
        <v>590</v>
      </c>
      <c r="J312" s="195" t="s">
        <v>872</v>
      </c>
      <c r="K312" s="196">
        <f t="shared" si="144"/>
        <v>100</v>
      </c>
      <c r="L312" s="197">
        <f t="shared" si="145"/>
        <v>0.20202020202020202</v>
      </c>
      <c r="M312" s="192" t="s">
        <v>591</v>
      </c>
      <c r="N312" s="198">
        <v>44589</v>
      </c>
      <c r="O312" s="1"/>
      <c r="P312" s="1"/>
      <c r="Q312" s="1"/>
      <c r="R312" s="6" t="s">
        <v>784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0">
        <v>153</v>
      </c>
      <c r="B313" s="221">
        <v>43966</v>
      </c>
      <c r="C313" s="221"/>
      <c r="D313" s="222" t="s">
        <v>71</v>
      </c>
      <c r="E313" s="223" t="s">
        <v>623</v>
      </c>
      <c r="F313" s="193">
        <v>67.5</v>
      </c>
      <c r="G313" s="223"/>
      <c r="H313" s="223">
        <v>86</v>
      </c>
      <c r="I313" s="225">
        <v>86</v>
      </c>
      <c r="J313" s="195" t="s">
        <v>810</v>
      </c>
      <c r="K313" s="196">
        <f t="shared" ref="K313:K320" si="146">H313-F313</f>
        <v>18.5</v>
      </c>
      <c r="L313" s="197">
        <f t="shared" ref="L313:L320" si="147">K313/F313</f>
        <v>0.27407407407407408</v>
      </c>
      <c r="M313" s="192" t="s">
        <v>591</v>
      </c>
      <c r="N313" s="198">
        <v>44008</v>
      </c>
      <c r="O313" s="1"/>
      <c r="P313" s="1"/>
      <c r="Q313" s="1"/>
      <c r="R313" s="6" t="s">
        <v>784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0">
        <v>154</v>
      </c>
      <c r="B314" s="221">
        <v>44035</v>
      </c>
      <c r="C314" s="221"/>
      <c r="D314" s="222" t="s">
        <v>482</v>
      </c>
      <c r="E314" s="223" t="s">
        <v>623</v>
      </c>
      <c r="F314" s="193">
        <v>231</v>
      </c>
      <c r="G314" s="223"/>
      <c r="H314" s="223">
        <v>281</v>
      </c>
      <c r="I314" s="225">
        <v>281</v>
      </c>
      <c r="J314" s="195" t="s">
        <v>681</v>
      </c>
      <c r="K314" s="196">
        <f t="shared" si="146"/>
        <v>50</v>
      </c>
      <c r="L314" s="197">
        <f t="shared" si="147"/>
        <v>0.21645021645021645</v>
      </c>
      <c r="M314" s="192" t="s">
        <v>591</v>
      </c>
      <c r="N314" s="198">
        <v>44358</v>
      </c>
      <c r="O314" s="1"/>
      <c r="P314" s="1"/>
      <c r="Q314" s="1"/>
      <c r="R314" s="6" t="s">
        <v>784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0">
        <v>155</v>
      </c>
      <c r="B315" s="221">
        <v>44092</v>
      </c>
      <c r="C315" s="221"/>
      <c r="D315" s="222" t="s">
        <v>407</v>
      </c>
      <c r="E315" s="223" t="s">
        <v>623</v>
      </c>
      <c r="F315" s="223">
        <v>206</v>
      </c>
      <c r="G315" s="223"/>
      <c r="H315" s="223">
        <v>248</v>
      </c>
      <c r="I315" s="225">
        <v>248</v>
      </c>
      <c r="J315" s="195" t="s">
        <v>681</v>
      </c>
      <c r="K315" s="196">
        <f t="shared" si="146"/>
        <v>42</v>
      </c>
      <c r="L315" s="197">
        <f t="shared" si="147"/>
        <v>0.20388349514563106</v>
      </c>
      <c r="M315" s="192" t="s">
        <v>591</v>
      </c>
      <c r="N315" s="198">
        <v>44214</v>
      </c>
      <c r="O315" s="1"/>
      <c r="P315" s="1"/>
      <c r="Q315" s="1"/>
      <c r="R315" s="6" t="s">
        <v>784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0">
        <v>156</v>
      </c>
      <c r="B316" s="221">
        <v>44140</v>
      </c>
      <c r="C316" s="221"/>
      <c r="D316" s="222" t="s">
        <v>407</v>
      </c>
      <c r="E316" s="223" t="s">
        <v>623</v>
      </c>
      <c r="F316" s="223">
        <v>182.5</v>
      </c>
      <c r="G316" s="223"/>
      <c r="H316" s="223">
        <v>248</v>
      </c>
      <c r="I316" s="225">
        <v>248</v>
      </c>
      <c r="J316" s="195" t="s">
        <v>681</v>
      </c>
      <c r="K316" s="196">
        <f t="shared" si="146"/>
        <v>65.5</v>
      </c>
      <c r="L316" s="197">
        <f t="shared" si="147"/>
        <v>0.35890410958904112</v>
      </c>
      <c r="M316" s="192" t="s">
        <v>591</v>
      </c>
      <c r="N316" s="198">
        <v>44214</v>
      </c>
      <c r="O316" s="1"/>
      <c r="P316" s="1"/>
      <c r="Q316" s="1"/>
      <c r="R316" s="6" t="s">
        <v>784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0">
        <v>157</v>
      </c>
      <c r="B317" s="221">
        <v>44140</v>
      </c>
      <c r="C317" s="221"/>
      <c r="D317" s="222" t="s">
        <v>327</v>
      </c>
      <c r="E317" s="223" t="s">
        <v>623</v>
      </c>
      <c r="F317" s="223">
        <v>247.5</v>
      </c>
      <c r="G317" s="223"/>
      <c r="H317" s="223">
        <v>320</v>
      </c>
      <c r="I317" s="225">
        <v>320</v>
      </c>
      <c r="J317" s="195" t="s">
        <v>681</v>
      </c>
      <c r="K317" s="196">
        <f t="shared" si="146"/>
        <v>72.5</v>
      </c>
      <c r="L317" s="197">
        <f t="shared" si="147"/>
        <v>0.29292929292929293</v>
      </c>
      <c r="M317" s="192" t="s">
        <v>591</v>
      </c>
      <c r="N317" s="198">
        <v>44323</v>
      </c>
      <c r="O317" s="1"/>
      <c r="P317" s="1"/>
      <c r="Q317" s="1"/>
      <c r="R317" s="6" t="s">
        <v>784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0">
        <v>158</v>
      </c>
      <c r="B318" s="221">
        <v>44140</v>
      </c>
      <c r="C318" s="221"/>
      <c r="D318" s="222" t="s">
        <v>272</v>
      </c>
      <c r="E318" s="223" t="s">
        <v>623</v>
      </c>
      <c r="F318" s="193">
        <v>925</v>
      </c>
      <c r="G318" s="223"/>
      <c r="H318" s="223">
        <v>1095</v>
      </c>
      <c r="I318" s="225">
        <v>1093</v>
      </c>
      <c r="J318" s="195" t="s">
        <v>811</v>
      </c>
      <c r="K318" s="196">
        <f t="shared" si="146"/>
        <v>170</v>
      </c>
      <c r="L318" s="197">
        <f t="shared" si="147"/>
        <v>0.18378378378378379</v>
      </c>
      <c r="M318" s="192" t="s">
        <v>591</v>
      </c>
      <c r="N318" s="198">
        <v>44201</v>
      </c>
      <c r="O318" s="1"/>
      <c r="P318" s="1"/>
      <c r="Q318" s="1"/>
      <c r="R318" s="6" t="s">
        <v>784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0">
        <v>159</v>
      </c>
      <c r="B319" s="221">
        <v>44140</v>
      </c>
      <c r="C319" s="221"/>
      <c r="D319" s="222" t="s">
        <v>343</v>
      </c>
      <c r="E319" s="223" t="s">
        <v>623</v>
      </c>
      <c r="F319" s="193">
        <v>332.5</v>
      </c>
      <c r="G319" s="223"/>
      <c r="H319" s="223">
        <v>393</v>
      </c>
      <c r="I319" s="225">
        <v>406</v>
      </c>
      <c r="J319" s="195" t="s">
        <v>812</v>
      </c>
      <c r="K319" s="196">
        <f t="shared" si="146"/>
        <v>60.5</v>
      </c>
      <c r="L319" s="197">
        <f t="shared" si="147"/>
        <v>0.18195488721804512</v>
      </c>
      <c r="M319" s="192" t="s">
        <v>591</v>
      </c>
      <c r="N319" s="198">
        <v>44256</v>
      </c>
      <c r="O319" s="1"/>
      <c r="P319" s="1"/>
      <c r="Q319" s="1"/>
      <c r="R319" s="6" t="s">
        <v>784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0">
        <v>160</v>
      </c>
      <c r="B320" s="221">
        <v>44141</v>
      </c>
      <c r="C320" s="221"/>
      <c r="D320" s="222" t="s">
        <v>482</v>
      </c>
      <c r="E320" s="223" t="s">
        <v>623</v>
      </c>
      <c r="F320" s="193">
        <v>231</v>
      </c>
      <c r="G320" s="223"/>
      <c r="H320" s="223">
        <v>281</v>
      </c>
      <c r="I320" s="225">
        <v>281</v>
      </c>
      <c r="J320" s="195" t="s">
        <v>681</v>
      </c>
      <c r="K320" s="196">
        <f t="shared" si="146"/>
        <v>50</v>
      </c>
      <c r="L320" s="197">
        <f t="shared" si="147"/>
        <v>0.21645021645021645</v>
      </c>
      <c r="M320" s="192" t="s">
        <v>591</v>
      </c>
      <c r="N320" s="198">
        <v>44358</v>
      </c>
      <c r="O320" s="1"/>
      <c r="P320" s="1"/>
      <c r="Q320" s="1"/>
      <c r="R320" s="6" t="s">
        <v>784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46">
        <v>161</v>
      </c>
      <c r="B321" s="239">
        <v>44187</v>
      </c>
      <c r="C321" s="239"/>
      <c r="D321" s="240" t="s">
        <v>455</v>
      </c>
      <c r="E321" s="53" t="s">
        <v>623</v>
      </c>
      <c r="F321" s="241" t="s">
        <v>813</v>
      </c>
      <c r="G321" s="53"/>
      <c r="H321" s="53"/>
      <c r="I321" s="242">
        <v>239</v>
      </c>
      <c r="J321" s="238" t="s">
        <v>594</v>
      </c>
      <c r="K321" s="238"/>
      <c r="L321" s="243"/>
      <c r="M321" s="244"/>
      <c r="N321" s="245"/>
      <c r="O321" s="1"/>
      <c r="P321" s="1"/>
      <c r="Q321" s="1"/>
      <c r="R321" s="6" t="s">
        <v>784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0">
        <v>162</v>
      </c>
      <c r="B322" s="221">
        <v>44258</v>
      </c>
      <c r="C322" s="221"/>
      <c r="D322" s="222" t="s">
        <v>809</v>
      </c>
      <c r="E322" s="223" t="s">
        <v>623</v>
      </c>
      <c r="F322" s="193">
        <v>495</v>
      </c>
      <c r="G322" s="223"/>
      <c r="H322" s="223">
        <v>595</v>
      </c>
      <c r="I322" s="225">
        <v>590</v>
      </c>
      <c r="J322" s="195" t="s">
        <v>872</v>
      </c>
      <c r="K322" s="196">
        <f t="shared" ref="K322" si="148">H322-F322</f>
        <v>100</v>
      </c>
      <c r="L322" s="197">
        <f t="shared" ref="L322" si="149">K322/F322</f>
        <v>0.20202020202020202</v>
      </c>
      <c r="M322" s="192" t="s">
        <v>591</v>
      </c>
      <c r="N322" s="198">
        <v>44589</v>
      </c>
      <c r="O322" s="1"/>
      <c r="P322" s="1"/>
      <c r="R322" s="6" t="s">
        <v>784</v>
      </c>
    </row>
    <row r="323" spans="1:26" ht="12.75" customHeight="1">
      <c r="A323" s="220">
        <v>163</v>
      </c>
      <c r="B323" s="221">
        <v>44274</v>
      </c>
      <c r="C323" s="221"/>
      <c r="D323" s="222" t="s">
        <v>343</v>
      </c>
      <c r="E323" s="223" t="s">
        <v>623</v>
      </c>
      <c r="F323" s="193">
        <v>355</v>
      </c>
      <c r="G323" s="223"/>
      <c r="H323" s="223">
        <v>422.5</v>
      </c>
      <c r="I323" s="225">
        <v>420</v>
      </c>
      <c r="J323" s="195" t="s">
        <v>814</v>
      </c>
      <c r="K323" s="196">
        <f t="shared" ref="K323:K326" si="150">H323-F323</f>
        <v>67.5</v>
      </c>
      <c r="L323" s="197">
        <f t="shared" ref="L323:L326" si="151">K323/F323</f>
        <v>0.19014084507042253</v>
      </c>
      <c r="M323" s="192" t="s">
        <v>591</v>
      </c>
      <c r="N323" s="198">
        <v>44361</v>
      </c>
      <c r="O323" s="1"/>
      <c r="R323" s="247" t="s">
        <v>784</v>
      </c>
    </row>
    <row r="324" spans="1:26" ht="12.75" customHeight="1">
      <c r="A324" s="220">
        <v>164</v>
      </c>
      <c r="B324" s="221">
        <v>44295</v>
      </c>
      <c r="C324" s="221"/>
      <c r="D324" s="222" t="s">
        <v>815</v>
      </c>
      <c r="E324" s="223" t="s">
        <v>623</v>
      </c>
      <c r="F324" s="193">
        <v>555</v>
      </c>
      <c r="G324" s="223"/>
      <c r="H324" s="223">
        <v>663</v>
      </c>
      <c r="I324" s="225">
        <v>663</v>
      </c>
      <c r="J324" s="195" t="s">
        <v>816</v>
      </c>
      <c r="K324" s="196">
        <f t="shared" si="150"/>
        <v>108</v>
      </c>
      <c r="L324" s="197">
        <f t="shared" si="151"/>
        <v>0.19459459459459461</v>
      </c>
      <c r="M324" s="192" t="s">
        <v>591</v>
      </c>
      <c r="N324" s="198">
        <v>44321</v>
      </c>
      <c r="O324" s="1"/>
      <c r="P324" s="1"/>
      <c r="Q324" s="1"/>
      <c r="R324" s="247" t="s">
        <v>784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0">
        <v>165</v>
      </c>
      <c r="B325" s="221">
        <v>44308</v>
      </c>
      <c r="C325" s="221"/>
      <c r="D325" s="222" t="s">
        <v>376</v>
      </c>
      <c r="E325" s="223" t="s">
        <v>623</v>
      </c>
      <c r="F325" s="193">
        <v>126.5</v>
      </c>
      <c r="G325" s="223"/>
      <c r="H325" s="223">
        <v>155</v>
      </c>
      <c r="I325" s="225">
        <v>155</v>
      </c>
      <c r="J325" s="195" t="s">
        <v>681</v>
      </c>
      <c r="K325" s="196">
        <f t="shared" si="150"/>
        <v>28.5</v>
      </c>
      <c r="L325" s="197">
        <f t="shared" si="151"/>
        <v>0.22529644268774704</v>
      </c>
      <c r="M325" s="192" t="s">
        <v>591</v>
      </c>
      <c r="N325" s="198">
        <v>44362</v>
      </c>
      <c r="O325" s="1"/>
      <c r="R325" s="247" t="s">
        <v>784</v>
      </c>
    </row>
    <row r="326" spans="1:26" ht="12.75" customHeight="1">
      <c r="A326" s="293">
        <v>166</v>
      </c>
      <c r="B326" s="294">
        <v>44368</v>
      </c>
      <c r="C326" s="294"/>
      <c r="D326" s="295" t="s">
        <v>394</v>
      </c>
      <c r="E326" s="296" t="s">
        <v>623</v>
      </c>
      <c r="F326" s="297">
        <v>287.5</v>
      </c>
      <c r="G326" s="296"/>
      <c r="H326" s="296">
        <v>245</v>
      </c>
      <c r="I326" s="298">
        <v>344</v>
      </c>
      <c r="J326" s="205" t="s">
        <v>853</v>
      </c>
      <c r="K326" s="206">
        <f t="shared" si="150"/>
        <v>-42.5</v>
      </c>
      <c r="L326" s="207">
        <f t="shared" si="151"/>
        <v>-0.14782608695652175</v>
      </c>
      <c r="M326" s="203" t="s">
        <v>604</v>
      </c>
      <c r="N326" s="200">
        <v>44508</v>
      </c>
      <c r="O326" s="1"/>
      <c r="R326" s="247" t="s">
        <v>784</v>
      </c>
    </row>
    <row r="327" spans="1:26" ht="12.75" customHeight="1">
      <c r="A327" s="246">
        <v>167</v>
      </c>
      <c r="B327" s="239">
        <v>44368</v>
      </c>
      <c r="C327" s="239"/>
      <c r="D327" s="240" t="s">
        <v>482</v>
      </c>
      <c r="E327" s="53" t="s">
        <v>623</v>
      </c>
      <c r="F327" s="241" t="s">
        <v>817</v>
      </c>
      <c r="G327" s="53"/>
      <c r="H327" s="53"/>
      <c r="I327" s="242">
        <v>320</v>
      </c>
      <c r="J327" s="238" t="s">
        <v>594</v>
      </c>
      <c r="K327" s="246"/>
      <c r="L327" s="239"/>
      <c r="M327" s="239"/>
      <c r="N327" s="240"/>
      <c r="O327" s="41"/>
      <c r="R327" s="247" t="s">
        <v>784</v>
      </c>
    </row>
    <row r="328" spans="1:26" ht="12.75" customHeight="1">
      <c r="A328" s="220">
        <v>168</v>
      </c>
      <c r="B328" s="221">
        <v>44406</v>
      </c>
      <c r="C328" s="221"/>
      <c r="D328" s="222" t="s">
        <v>376</v>
      </c>
      <c r="E328" s="223" t="s">
        <v>623</v>
      </c>
      <c r="F328" s="193">
        <v>162.5</v>
      </c>
      <c r="G328" s="223"/>
      <c r="H328" s="223">
        <v>200</v>
      </c>
      <c r="I328" s="225">
        <v>200</v>
      </c>
      <c r="J328" s="195" t="s">
        <v>681</v>
      </c>
      <c r="K328" s="196">
        <f t="shared" ref="K328" si="152">H328-F328</f>
        <v>37.5</v>
      </c>
      <c r="L328" s="197">
        <f t="shared" ref="L328" si="153">K328/F328</f>
        <v>0.23076923076923078</v>
      </c>
      <c r="M328" s="192" t="s">
        <v>591</v>
      </c>
      <c r="N328" s="198">
        <v>44571</v>
      </c>
      <c r="O328" s="1"/>
      <c r="R328" s="247" t="s">
        <v>784</v>
      </c>
    </row>
    <row r="329" spans="1:26" ht="12.75" customHeight="1">
      <c r="A329" s="220">
        <v>169</v>
      </c>
      <c r="B329" s="221">
        <v>44462</v>
      </c>
      <c r="C329" s="221"/>
      <c r="D329" s="222" t="s">
        <v>822</v>
      </c>
      <c r="E329" s="223" t="s">
        <v>623</v>
      </c>
      <c r="F329" s="193">
        <v>1235</v>
      </c>
      <c r="G329" s="223"/>
      <c r="H329" s="223">
        <v>1505</v>
      </c>
      <c r="I329" s="225">
        <v>1500</v>
      </c>
      <c r="J329" s="195" t="s">
        <v>681</v>
      </c>
      <c r="K329" s="196">
        <f t="shared" ref="K329" si="154">H329-F329</f>
        <v>270</v>
      </c>
      <c r="L329" s="197">
        <f t="shared" ref="L329" si="155">K329/F329</f>
        <v>0.21862348178137653</v>
      </c>
      <c r="M329" s="192" t="s">
        <v>591</v>
      </c>
      <c r="N329" s="198">
        <v>44564</v>
      </c>
      <c r="O329" s="1"/>
      <c r="R329" s="247" t="s">
        <v>784</v>
      </c>
    </row>
    <row r="330" spans="1:26" ht="12.75" customHeight="1">
      <c r="A330" s="264">
        <v>170</v>
      </c>
      <c r="B330" s="265">
        <v>44480</v>
      </c>
      <c r="C330" s="265"/>
      <c r="D330" s="266" t="s">
        <v>824</v>
      </c>
      <c r="E330" s="267" t="s">
        <v>623</v>
      </c>
      <c r="F330" s="268" t="s">
        <v>829</v>
      </c>
      <c r="G330" s="267"/>
      <c r="H330" s="267"/>
      <c r="I330" s="267">
        <v>145</v>
      </c>
      <c r="J330" s="269" t="s">
        <v>594</v>
      </c>
      <c r="K330" s="264"/>
      <c r="L330" s="265"/>
      <c r="M330" s="265"/>
      <c r="N330" s="266"/>
      <c r="O330" s="41"/>
      <c r="R330" s="247" t="s">
        <v>784</v>
      </c>
    </row>
    <row r="331" spans="1:26" ht="12.75" customHeight="1">
      <c r="A331" s="270">
        <v>171</v>
      </c>
      <c r="B331" s="271">
        <v>44481</v>
      </c>
      <c r="C331" s="271"/>
      <c r="D331" s="272" t="s">
        <v>261</v>
      </c>
      <c r="E331" s="273" t="s">
        <v>623</v>
      </c>
      <c r="F331" s="274" t="s">
        <v>826</v>
      </c>
      <c r="G331" s="273"/>
      <c r="H331" s="273"/>
      <c r="I331" s="273">
        <v>380</v>
      </c>
      <c r="J331" s="275" t="s">
        <v>594</v>
      </c>
      <c r="K331" s="270"/>
      <c r="L331" s="271"/>
      <c r="M331" s="271"/>
      <c r="N331" s="272"/>
      <c r="O331" s="41"/>
      <c r="R331" s="247" t="s">
        <v>784</v>
      </c>
    </row>
    <row r="332" spans="1:26" ht="12.75" customHeight="1">
      <c r="A332" s="270">
        <v>172</v>
      </c>
      <c r="B332" s="271">
        <v>44481</v>
      </c>
      <c r="C332" s="271"/>
      <c r="D332" s="272" t="s">
        <v>402</v>
      </c>
      <c r="E332" s="273" t="s">
        <v>623</v>
      </c>
      <c r="F332" s="274" t="s">
        <v>827</v>
      </c>
      <c r="G332" s="273"/>
      <c r="H332" s="273"/>
      <c r="I332" s="273">
        <v>56</v>
      </c>
      <c r="J332" s="275" t="s">
        <v>594</v>
      </c>
      <c r="K332" s="270"/>
      <c r="L332" s="271"/>
      <c r="M332" s="271"/>
      <c r="N332" s="272"/>
      <c r="O332" s="41"/>
      <c r="R332" s="247"/>
    </row>
    <row r="333" spans="1:26" ht="12.75" customHeight="1">
      <c r="A333" s="449">
        <v>173</v>
      </c>
      <c r="B333" s="450">
        <v>44551</v>
      </c>
      <c r="C333" s="449"/>
      <c r="D333" s="449" t="s">
        <v>119</v>
      </c>
      <c r="E333" s="451" t="s">
        <v>623</v>
      </c>
      <c r="F333" s="451">
        <v>2360</v>
      </c>
      <c r="G333" s="451"/>
      <c r="H333" s="451">
        <v>2820</v>
      </c>
      <c r="I333" s="451">
        <v>3000</v>
      </c>
      <c r="J333" s="452" t="s">
        <v>1017</v>
      </c>
      <c r="K333" s="453">
        <f t="shared" ref="K333" si="156">H333-F333</f>
        <v>460</v>
      </c>
      <c r="L333" s="454">
        <f t="shared" ref="L333" si="157">K333/F333</f>
        <v>0.19491525423728814</v>
      </c>
      <c r="M333" s="455" t="s">
        <v>591</v>
      </c>
      <c r="N333" s="456">
        <v>44608</v>
      </c>
      <c r="O333" s="41"/>
      <c r="R333" s="247"/>
    </row>
    <row r="334" spans="1:26" ht="12.75" customHeight="1">
      <c r="A334" s="276">
        <v>174</v>
      </c>
      <c r="B334" s="271">
        <v>44606</v>
      </c>
      <c r="C334" s="276"/>
      <c r="D334" s="276" t="s">
        <v>428</v>
      </c>
      <c r="E334" s="273" t="s">
        <v>623</v>
      </c>
      <c r="F334" s="273" t="s">
        <v>983</v>
      </c>
      <c r="G334" s="273"/>
      <c r="H334" s="273"/>
      <c r="I334" s="273">
        <v>764</v>
      </c>
      <c r="J334" s="273" t="s">
        <v>594</v>
      </c>
      <c r="K334" s="273"/>
      <c r="L334" s="273"/>
      <c r="M334" s="273"/>
      <c r="N334" s="276"/>
      <c r="O334" s="41"/>
      <c r="R334" s="247"/>
    </row>
    <row r="335" spans="1:26" ht="12.75" customHeight="1">
      <c r="A335" s="276">
        <v>175</v>
      </c>
      <c r="B335" s="271">
        <v>44613</v>
      </c>
      <c r="C335" s="276"/>
      <c r="D335" s="276" t="s">
        <v>822</v>
      </c>
      <c r="E335" s="273" t="s">
        <v>623</v>
      </c>
      <c r="F335" s="273" t="s">
        <v>1057</v>
      </c>
      <c r="G335" s="273"/>
      <c r="H335" s="273"/>
      <c r="I335" s="273">
        <v>1510</v>
      </c>
      <c r="J335" s="273" t="s">
        <v>594</v>
      </c>
      <c r="K335" s="273"/>
      <c r="L335" s="273"/>
      <c r="M335" s="273"/>
      <c r="N335" s="276"/>
      <c r="O335" s="41"/>
      <c r="R335" s="247"/>
    </row>
    <row r="336" spans="1:26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247"/>
    </row>
    <row r="337" spans="1:18" ht="12.75" customHeight="1">
      <c r="A337" s="246"/>
      <c r="B337" s="248" t="s">
        <v>818</v>
      </c>
      <c r="F337" s="56"/>
      <c r="G337" s="56"/>
      <c r="H337" s="56"/>
      <c r="I337" s="56"/>
      <c r="J337" s="41"/>
      <c r="K337" s="56"/>
      <c r="L337" s="56"/>
      <c r="M337" s="56"/>
      <c r="O337" s="41"/>
      <c r="R337" s="247"/>
    </row>
    <row r="338" spans="1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A347" s="249"/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A348" s="249"/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A349" s="53"/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</sheetData>
  <autoFilter ref="R1:R345"/>
  <mergeCells count="21">
    <mergeCell ref="O66:O67"/>
    <mergeCell ref="P66:P67"/>
    <mergeCell ref="A66:A67"/>
    <mergeCell ref="B66:B67"/>
    <mergeCell ref="J66:J67"/>
    <mergeCell ref="M66:M67"/>
    <mergeCell ref="N66:N67"/>
    <mergeCell ref="M103:M104"/>
    <mergeCell ref="N103:N104"/>
    <mergeCell ref="O103:O104"/>
    <mergeCell ref="P103:P104"/>
    <mergeCell ref="M98:M99"/>
    <mergeCell ref="N98:N99"/>
    <mergeCell ref="O98:O99"/>
    <mergeCell ref="P98:P99"/>
    <mergeCell ref="A98:A99"/>
    <mergeCell ref="B98:B99"/>
    <mergeCell ref="J98:J99"/>
    <mergeCell ref="A103:A104"/>
    <mergeCell ref="B103:B104"/>
    <mergeCell ref="J103:J10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2022-02-24T02:40:20Z</dcterms:modified>
</cp:coreProperties>
</file>