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F&amp;O)'!$R$1:$R$314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7" i="7"/>
  <c r="K47"/>
  <c r="K46"/>
  <c r="L46"/>
  <c r="K75"/>
  <c r="K76"/>
  <c r="M75"/>
  <c r="L75"/>
  <c r="L74"/>
  <c r="K74"/>
  <c r="K101"/>
  <c r="M101" s="1"/>
  <c r="L19"/>
  <c r="K19"/>
  <c r="M71"/>
  <c r="L71"/>
  <c r="K71"/>
  <c r="K72"/>
  <c r="L70"/>
  <c r="K70"/>
  <c r="L45"/>
  <c r="K45"/>
  <c r="K100"/>
  <c r="M100" s="1"/>
  <c r="L44"/>
  <c r="K44"/>
  <c r="L42"/>
  <c r="K42"/>
  <c r="K17"/>
  <c r="L17"/>
  <c r="L39"/>
  <c r="K39"/>
  <c r="K99"/>
  <c r="M99" s="1"/>
  <c r="L69"/>
  <c r="K69"/>
  <c r="L67"/>
  <c r="K67"/>
  <c r="L43"/>
  <c r="K43"/>
  <c r="K98"/>
  <c r="M98" s="1"/>
  <c r="L68"/>
  <c r="K68"/>
  <c r="L66"/>
  <c r="K66"/>
  <c r="L65"/>
  <c r="K65"/>
  <c r="L41"/>
  <c r="K41"/>
  <c r="K94"/>
  <c r="M94" s="1"/>
  <c r="K97"/>
  <c r="M97" s="1"/>
  <c r="L112"/>
  <c r="K112"/>
  <c r="K96"/>
  <c r="M96" s="1"/>
  <c r="K95"/>
  <c r="M95" s="1"/>
  <c r="L40"/>
  <c r="K40"/>
  <c r="L37"/>
  <c r="K37"/>
  <c r="L15"/>
  <c r="K15"/>
  <c r="K284"/>
  <c r="L284" s="1"/>
  <c r="K264"/>
  <c r="L264" s="1"/>
  <c r="K87"/>
  <c r="K88"/>
  <c r="L35"/>
  <c r="K35"/>
  <c r="K93"/>
  <c r="M93" s="1"/>
  <c r="L38"/>
  <c r="K38"/>
  <c r="K92"/>
  <c r="M92" s="1"/>
  <c r="L64"/>
  <c r="K64"/>
  <c r="K60"/>
  <c r="L60"/>
  <c r="L59"/>
  <c r="K59"/>
  <c r="L30"/>
  <c r="K30"/>
  <c r="L12"/>
  <c r="L36"/>
  <c r="K36"/>
  <c r="L34"/>
  <c r="K34"/>
  <c r="L62"/>
  <c r="K62"/>
  <c r="K63"/>
  <c r="L63"/>
  <c r="L31"/>
  <c r="K31"/>
  <c r="L33"/>
  <c r="K33"/>
  <c r="L14"/>
  <c r="K14"/>
  <c r="L10"/>
  <c r="K10"/>
  <c r="K91"/>
  <c r="M91" s="1"/>
  <c r="K90"/>
  <c r="M90" s="1"/>
  <c r="K61"/>
  <c r="L61"/>
  <c r="L32"/>
  <c r="K32"/>
  <c r="L58"/>
  <c r="K58"/>
  <c r="K12"/>
  <c r="L29"/>
  <c r="K29"/>
  <c r="K89"/>
  <c r="M89" s="1"/>
  <c r="H11"/>
  <c r="K11" s="1"/>
  <c r="K289"/>
  <c r="L289" s="1"/>
  <c r="K288"/>
  <c r="L288" s="1"/>
  <c r="L11"/>
  <c r="K291"/>
  <c r="L291" s="1"/>
  <c r="K286"/>
  <c r="L286" s="1"/>
  <c r="M7"/>
  <c r="F274"/>
  <c r="K274" s="1"/>
  <c r="L274" s="1"/>
  <c r="K275"/>
  <c r="L275" s="1"/>
  <c r="K266"/>
  <c r="L266" s="1"/>
  <c r="K269"/>
  <c r="L269" s="1"/>
  <c r="K277"/>
  <c r="L277" s="1"/>
  <c r="F268"/>
  <c r="F267"/>
  <c r="K267" s="1"/>
  <c r="L267" s="1"/>
  <c r="F265"/>
  <c r="K265" s="1"/>
  <c r="L265" s="1"/>
  <c r="F245"/>
  <c r="K245" s="1"/>
  <c r="L245" s="1"/>
  <c r="F197"/>
  <c r="K197" s="1"/>
  <c r="L197" s="1"/>
  <c r="K276"/>
  <c r="L276" s="1"/>
  <c r="K280"/>
  <c r="L280" s="1"/>
  <c r="K281"/>
  <c r="L281" s="1"/>
  <c r="K273"/>
  <c r="L273" s="1"/>
  <c r="K283"/>
  <c r="L283" s="1"/>
  <c r="K279"/>
  <c r="L279" s="1"/>
  <c r="K272"/>
  <c r="L272" s="1"/>
  <c r="K261"/>
  <c r="L261" s="1"/>
  <c r="K263"/>
  <c r="L263" s="1"/>
  <c r="K260"/>
  <c r="L260" s="1"/>
  <c r="K262"/>
  <c r="L262" s="1"/>
  <c r="K191"/>
  <c r="L191" s="1"/>
  <c r="K244"/>
  <c r="L244" s="1"/>
  <c r="K258"/>
  <c r="L258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6"/>
  <c r="L246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5"/>
  <c r="L215" s="1"/>
  <c r="K213"/>
  <c r="L213" s="1"/>
  <c r="K212"/>
  <c r="L212" s="1"/>
  <c r="K211"/>
  <c r="L211" s="1"/>
  <c r="K209"/>
  <c r="L209" s="1"/>
  <c r="K208"/>
  <c r="L208" s="1"/>
  <c r="K207"/>
  <c r="L207" s="1"/>
  <c r="K206"/>
  <c r="K205"/>
  <c r="L205" s="1"/>
  <c r="K204"/>
  <c r="L204" s="1"/>
  <c r="K202"/>
  <c r="L202" s="1"/>
  <c r="K201"/>
  <c r="L201" s="1"/>
  <c r="K200"/>
  <c r="L200" s="1"/>
  <c r="K199"/>
  <c r="L199" s="1"/>
  <c r="K198"/>
  <c r="L198" s="1"/>
  <c r="H196"/>
  <c r="K196" s="1"/>
  <c r="L196" s="1"/>
  <c r="K193"/>
  <c r="L193" s="1"/>
  <c r="K192"/>
  <c r="L192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H162"/>
  <c r="K162" s="1"/>
  <c r="L162" s="1"/>
  <c r="F161"/>
  <c r="K161" s="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D7" i="6"/>
  <c r="K6" i="4"/>
  <c r="K6" i="3"/>
  <c r="L6" i="2"/>
  <c r="M74" i="7" l="1"/>
  <c r="M47"/>
  <c r="M46"/>
  <c r="M45"/>
  <c r="M19"/>
  <c r="M70"/>
  <c r="M42"/>
  <c r="M44"/>
  <c r="M39"/>
  <c r="M17"/>
  <c r="M69"/>
  <c r="M43"/>
  <c r="M67"/>
  <c r="M68"/>
  <c r="M112"/>
  <c r="M41"/>
  <c r="M65"/>
  <c r="M66"/>
  <c r="M40"/>
  <c r="M37"/>
  <c r="M15"/>
  <c r="M31"/>
  <c r="M36"/>
  <c r="M59"/>
  <c r="M35"/>
  <c r="M63"/>
  <c r="M11"/>
  <c r="M32"/>
  <c r="M29"/>
  <c r="M38"/>
  <c r="M14"/>
  <c r="M10"/>
  <c r="M12"/>
  <c r="M33"/>
  <c r="M62"/>
  <c r="M34"/>
  <c r="M60"/>
  <c r="M64"/>
  <c r="M58"/>
  <c r="M61"/>
  <c r="M30"/>
</calcChain>
</file>

<file path=xl/sharedStrings.xml><?xml version="1.0" encoding="utf-8"?>
<sst xmlns="http://schemas.openxmlformats.org/spreadsheetml/2006/main" count="2711" uniqueCount="1062">
  <si>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</si>
  <si>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</si>
  <si>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</si>
  <si>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</si>
  <si>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</si>
  <si>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</si>
  <si>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</si>
  <si>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</si>
  <si>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</si>
  <si>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</si>
  <si>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</si>
  <si>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</si>
  <si>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</si>
  <si>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</si>
  <si>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</si>
  <si>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</si>
  <si>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</si>
  <si>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</si>
  <si>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</si>
  <si>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</si>
  <si>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</si>
  <si>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</si>
  <si>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</si>
  <si>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</si>
  <si>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</si>
  <si>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</si>
  <si>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</si>
  <si>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</si>
  <si>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</si>
  <si>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</si>
  <si>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</si>
  <si>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</si>
  <si>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</si>
  <si>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</si>
  <si>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</si>
  <si>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</si>
  <si>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</si>
  <si>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</si>
  <si>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</si>
  <si>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</si>
  <si>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</si>
  <si>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</si>
  <si>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</si>
  <si>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</si>
  <si>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</si>
  <si>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</si>
  <si>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</si>
  <si>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</si>
  <si>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</si>
  <si>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</si>
  <si>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</si>
  <si>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</si>
  <si>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</si>
  <si>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</si>
  <si>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</si>
  <si>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</si>
  <si>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</si>
  <si>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</si>
  <si>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</si>
  <si>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</si>
  <si>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</si>
  <si>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</si>
  <si>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</si>
  <si>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</si>
  <si>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</si>
  <si>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</si>
  <si>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</si>
  <si>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</si>
  <si>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</si>
  <si>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</si>
  <si>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</si>
  <si>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</si>
  <si>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</si>
  <si>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</si>
  <si>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</si>
  <si>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</si>
  <si>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</si>
  <si>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</si>
  <si>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</si>
  <si>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</si>
  <si>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</si>
  <si>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</si>
  <si>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</si>
  <si>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</si>
  <si>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</si>
  <si>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</si>
  <si>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</si>
  <si>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</si>
  <si>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</si>
  <si>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</si>
  <si>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</si>
  <si>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</si>
  <si>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</si>
  <si>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</si>
  <si>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</si>
  <si>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</si>
  <si>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</si>
  <si>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</si>
  <si>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</si>
  <si>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</si>
  <si>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</si>
  <si>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</si>
  <si>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</si>
  <si>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</si>
  <si>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</si>
  <si>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</si>
  <si>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</si>
  <si>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</si>
  <si>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</si>
  <si>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</si>
  <si>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</si>
  <si>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</si>
  <si>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</si>
  <si>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</si>
  <si>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</si>
  <si>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</si>
  <si>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</si>
  <si>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</si>
  <si>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</si>
  <si>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</si>
  <si>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</si>
  <si>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</si>
  <si>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</si>
  <si>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</si>
  <si>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</si>
  <si>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</si>
  <si>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</si>
  <si>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</si>
  <si>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</si>
  <si>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</si>
  <si>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</si>
  <si>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</si>
  <si>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</si>
  <si>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</si>
  <si>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</si>
  <si>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</si>
  <si>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</si>
  <si>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</si>
  <si>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</si>
  <si>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</si>
  <si>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</si>
  <si>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</si>
  <si>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</si>
  <si>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</si>
  <si>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</si>
  <si>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</si>
  <si>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</si>
  <si>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</si>
  <si>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</si>
  <si>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</si>
  <si>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</si>
  <si>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</si>
  <si>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</si>
  <si>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</si>
  <si>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</si>
  <si>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</si>
  <si>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</si>
  <si>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</si>
  <si>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</si>
  <si>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</si>
  <si>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</si>
  <si>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</si>
  <si>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</si>
  <si>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</si>
  <si>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</si>
  <si>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</si>
  <si>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</si>
  <si>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</si>
  <si>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</si>
  <si>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</si>
  <si>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</si>
  <si>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</si>
  <si>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</si>
  <si>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</si>
  <si>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</si>
  <si>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</si>
  <si>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</si>
  <si>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</si>
  <si>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</si>
  <si>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</si>
  <si>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</si>
  <si>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</si>
  <si>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</si>
  <si>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</si>
  <si>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</si>
  <si>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</si>
  <si>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</si>
  <si>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</si>
  <si>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</si>
  <si>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</si>
  <si>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</si>
  <si>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</si>
  <si>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</si>
  <si>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</si>
  <si>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</si>
  <si>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</si>
  <si>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</si>
  <si>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</si>
  <si>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</si>
  <si>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</si>
  <si>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</si>
  <si>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</si>
  <si>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</si>
  <si>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</si>
  <si>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</si>
  <si>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</si>
  <si>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</si>
  <si>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</si>
  <si>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</si>
  <si>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</si>
  <si>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</si>
  <si>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</si>
  <si>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</si>
  <si>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</si>
  <si>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</si>
  <si>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</si>
  <si>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</si>
  <si>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</si>
  <si>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</si>
  <si>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</si>
  <si>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</si>
  <si>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</si>
  <si>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</si>
  <si>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</si>
  <si>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</si>
  <si>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</si>
  <si>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</si>
  <si>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</si>
  <si>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</si>
  <si>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</si>
  <si>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</si>
  <si>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</si>
  <si>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</si>
  <si>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</si>
  <si>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</si>
  <si>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</si>
  <si>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</si>
  <si>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</si>
  <si>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</si>
  <si>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</si>
  <si>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</si>
  <si>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</si>
  <si>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</si>
  <si>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</si>
  <si>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</si>
  <si>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</si>
  <si>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</si>
  <si>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</si>
  <si>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</si>
  <si>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</si>
  <si>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</si>
  <si>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</si>
  <si>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</si>
  <si>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</si>
  <si>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</si>
  <si>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</si>
  <si>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</si>
  <si>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</si>
  <si>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</si>
  <si>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</si>
  <si>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</si>
  <si>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</si>
  <si>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</si>
  <si>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</si>
  <si>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</si>
  <si>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</si>
  <si>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</si>
  <si>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</si>
  <si>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</si>
  <si>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</si>
  <si>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</si>
  <si>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</si>
  <si>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</si>
  <si>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</si>
  <si>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</si>
  <si>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</si>
  <si>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</si>
  <si>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</si>
  <si>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</si>
  <si>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</si>
  <si>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</si>
  <si>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</si>
  <si>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</si>
  <si>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</si>
  <si>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</si>
  <si>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</si>
  <si>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</si>
  <si>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</si>
  <si>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</si>
  <si>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</si>
  <si>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</si>
  <si>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</si>
  <si>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</si>
  <si>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</si>
  <si>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</si>
  <si>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</si>
  <si>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</si>
  <si>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</si>
  <si>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</si>
  <si>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</si>
  <si>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</si>
  <si>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</si>
  <si>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</si>
  <si>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</si>
  <si>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</si>
  <si>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</si>
  <si>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</si>
  <si>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</si>
  <si>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</si>
  <si>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</si>
  <si>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</si>
  <si>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</si>
  <si>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</si>
  <si>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</si>
  <si>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</si>
  <si>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</si>
  <si>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</si>
  <si>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</si>
  <si>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</si>
  <si>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</si>
  <si>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</si>
  <si>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</si>
  <si>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</si>
  <si>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</si>
  <si>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</si>
  <si>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</si>
  <si>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</si>
  <si>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</si>
  <si>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</si>
  <si>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</si>
  <si>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</si>
  <si>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</si>
  <si>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</si>
  <si>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</si>
  <si>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</si>
  <si>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</si>
  <si>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</si>
  <si>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</si>
  <si>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</si>
  <si>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</si>
  <si>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</si>
  <si>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</si>
  <si>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</si>
  <si>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</si>
  <si>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</si>
  <si>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</si>
  <si>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</si>
  <si>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</si>
  <si>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</si>
  <si>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</si>
  <si>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</si>
  <si>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</si>
  <si>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</si>
  <si>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</si>
  <si>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</si>
  <si>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</si>
  <si>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</si>
  <si>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</si>
  <si>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</si>
  <si>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</si>
  <si>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</si>
  <si>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</si>
  <si>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</si>
  <si>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</si>
  <si>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</si>
  <si>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</si>
  <si>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</si>
  <si>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</si>
  <si>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</si>
  <si>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</si>
  <si>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</si>
  <si>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</si>
  <si>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</si>
  <si>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</si>
  <si>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</si>
  <si>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</si>
  <si>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</si>
  <si>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</si>
  <si>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</si>
  <si>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</si>
  <si>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</si>
  <si>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</si>
  <si>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</si>
  <si>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</si>
  <si>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</si>
  <si>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</si>
  <si>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</si>
  <si>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</si>
  <si>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</si>
  <si>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</si>
  <si>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</si>
  <si>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</si>
  <si>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</si>
  <si>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</si>
  <si>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</si>
  <si>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</si>
  <si>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</si>
  <si>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</si>
  <si>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</si>
  <si>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</si>
  <si>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</si>
  <si>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</si>
  <si>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</si>
  <si>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</si>
  <si>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</si>
  <si>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</si>
  <si>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</si>
  <si>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</si>
  <si>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</si>
  <si>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</si>
  <si>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</si>
  <si>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</si>
  <si>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</si>
  <si>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</si>
  <si>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</si>
  <si>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</si>
  <si>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</si>
  <si>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</si>
  <si>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</si>
  <si>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</si>
  <si>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</si>
  <si>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</si>
  <si>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</si>
  <si>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</si>
  <si>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</si>
  <si>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</si>
  <si>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</si>
  <si>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</si>
  <si>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</si>
  <si>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</si>
  <si>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</si>
  <si>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</si>
  <si>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</si>
  <si>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</si>
  <si>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</si>
  <si>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</si>
  <si>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</si>
  <si>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</si>
  <si>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</si>
  <si>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</si>
  <si>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</si>
  <si>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</si>
  <si>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</si>
  <si>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</si>
  <si>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</si>
  <si>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</si>
  <si>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</si>
  <si>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</si>
  <si>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</si>
  <si>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</si>
  <si>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</si>
  <si>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</si>
  <si>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</si>
  <si>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</si>
  <si>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</si>
  <si>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</si>
  <si>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</si>
  <si>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</si>
  <si>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</si>
  <si>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</si>
  <si>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</si>
  <si>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</si>
  <si>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</si>
  <si>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</si>
  <si>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</si>
  <si>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</si>
  <si>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</si>
  <si>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</si>
  <si>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</si>
  <si>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</si>
  <si>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</si>
  <si>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</si>
  <si>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</si>
  <si>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</si>
  <si>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</si>
  <si>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</si>
  <si>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</si>
  <si>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</si>
  <si>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</si>
  <si>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</si>
  <si>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</si>
  <si>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</si>
  <si>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</si>
  <si>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</si>
  <si>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</si>
  <si>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</si>
  <si>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</si>
  <si>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</si>
  <si>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</si>
  <si>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</si>
  <si>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</si>
  <si>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</si>
  <si>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</si>
  <si>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</si>
  <si>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</si>
  <si>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</si>
  <si>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</si>
  <si>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</si>
  <si>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</si>
  <si>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</si>
  <si>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</si>
  <si>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</si>
  <si>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</si>
  <si>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</si>
  <si>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</si>
  <si>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</si>
  <si>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</si>
  <si>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</si>
  <si>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</si>
  <si>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</si>
  <si>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</si>
  <si>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</si>
  <si>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</si>
  <si>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</si>
  <si>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</si>
  <si>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</si>
  <si>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</si>
  <si>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</si>
  <si>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</si>
  <si>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</si>
  <si>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</si>
  <si>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</si>
  <si>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</si>
  <si>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</si>
  <si>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</si>
  <si>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</si>
  <si>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</si>
  <si>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</si>
  <si>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</si>
  <si>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</si>
  <si>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</si>
  <si>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</si>
  <si>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</si>
  <si>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</si>
  <si>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</si>
  <si>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</si>
  <si>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</si>
  <si>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</si>
  <si>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</si>
  <si>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</si>
  <si>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</si>
  <si>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</si>
  <si>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</si>
  <si>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</si>
  <si>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</si>
  <si>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</si>
  <si>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</si>
  <si>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</si>
  <si>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</si>
  <si>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</si>
  <si>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</si>
  <si>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</si>
  <si>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</si>
  <si>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</si>
  <si>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</si>
  <si>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</si>
  <si>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</si>
  <si>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</si>
  <si>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</si>
  <si>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</si>
  <si>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</si>
  <si>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</si>
  <si>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</si>
  <si>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</si>
  <si>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</si>
  <si>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</si>
  <si>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</si>
  <si>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</si>
  <si>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</si>
  <si>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</si>
  <si>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</si>
  <si>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</si>
  <si>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</si>
  <si>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</si>
  <si>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</si>
  <si>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</si>
  <si>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</si>
  <si>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</si>
  <si>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</si>
  <si>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</si>
  <si>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</si>
  <si>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</si>
  <si>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</si>
  <si>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</si>
  <si>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</si>
  <si>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</si>
  <si>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</si>
  <si>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</si>
  <si>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</si>
  <si>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</si>
  <si>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</si>
  <si>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</si>
  <si>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</si>
  <si>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</si>
  <si>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</si>
  <si>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</si>
  <si>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</si>
  <si>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</si>
  <si>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</si>
  <si>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</si>
  <si>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</si>
  <si>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</si>
  <si>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</si>
  <si>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</si>
  <si>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</si>
  <si>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</si>
  <si>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</si>
  <si>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</si>
  <si>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</si>
  <si>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</si>
  <si>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</si>
  <si>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</si>
  <si>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</si>
  <si>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</si>
  <si>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</si>
  <si>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</si>
  <si>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</si>
  <si>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</si>
  <si>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</si>
  <si>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</si>
  <si>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</si>
  <si>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</si>
  <si>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</si>
  <si>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</si>
  <si>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</si>
  <si>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</si>
  <si>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</si>
  <si>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</si>
  <si>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</si>
  <si>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</si>
  <si>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</si>
  <si>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</si>
  <si>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</si>
  <si>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</si>
  <si>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</si>
  <si>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</si>
  <si>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</si>
  <si>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</si>
  <si>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</si>
  <si>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</si>
  <si>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</si>
  <si>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</si>
  <si>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</si>
  <si>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</si>
  <si>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</si>
  <si>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</si>
  <si>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</si>
  <si>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</si>
  <si>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</si>
  <si>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</si>
  <si>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</si>
  <si>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</si>
  <si>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</si>
  <si>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</si>
  <si>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</si>
  <si>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</si>
  <si>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</si>
  <si>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</si>
  <si>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</si>
  <si>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</si>
  <si>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</si>
  <si>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</si>
  <si>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</si>
  <si>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</si>
  <si>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</si>
  <si>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</si>
  <si>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</si>
  <si>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</si>
  <si>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</si>
  <si>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</si>
  <si>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</si>
  <si>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</si>
  <si>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</si>
  <si>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</si>
  <si>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</si>
  <si>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</si>
  <si>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</si>
  <si>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</si>
  <si>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</si>
  <si>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</si>
  <si>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</si>
  <si>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</si>
  <si>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</si>
  <si>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</si>
  <si>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</si>
  <si>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</si>
  <si>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</si>
  <si>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</si>
  <si>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</si>
  <si>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</si>
  <si>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</si>
  <si>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</si>
  <si>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</si>
  <si>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</si>
  <si>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</si>
  <si>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</si>
  <si>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</si>
  <si>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</si>
  <si>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</si>
  <si>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</si>
  <si>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</si>
  <si>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</si>
  <si>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</si>
  <si>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</si>
  <si>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</si>
  <si>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</si>
  <si>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</si>
  <si>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</si>
  <si>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</si>
  <si>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</si>
  <si>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</si>
  <si>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</si>
  <si>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</si>
  <si>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</si>
  <si>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</si>
  <si>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</si>
  <si>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</si>
  <si>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</si>
  <si>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</si>
  <si>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</si>
  <si>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</si>
  <si>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</si>
  <si>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</si>
  <si>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</si>
  <si>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</si>
  <si>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</si>
  <si>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</si>
  <si>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</si>
  <si>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</si>
  <si>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</si>
  <si>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</si>
  <si>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</si>
  <si>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</si>
  <si>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</si>
  <si>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</si>
  <si>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</si>
  <si>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</si>
  <si>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</si>
  <si>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</si>
  <si>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</si>
  <si>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</si>
  <si>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</si>
  <si>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</si>
  <si>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</si>
  <si>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</si>
  <si>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</si>
  <si>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</si>
  <si>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</si>
  <si>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</si>
  <si>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</si>
  <si>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</si>
  <si>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</si>
  <si>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</si>
  <si>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</si>
  <si>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</si>
  <si>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</si>
  <si>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</si>
  <si>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</si>
  <si>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</si>
  <si>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</si>
  <si>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</si>
  <si>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</si>
  <si>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</si>
  <si>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</si>
  <si>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</si>
  <si>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</si>
  <si>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</si>
  <si>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</si>
  <si>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</si>
  <si>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</si>
  <si>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</si>
  <si>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</si>
  <si>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</si>
  <si>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</si>
  <si>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</si>
  <si>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</si>
  <si>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</si>
  <si>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</si>
  <si>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</si>
  <si>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</si>
  <si>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</si>
  <si>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</si>
  <si>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</si>
  <si>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</si>
  <si>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</si>
  <si>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</si>
  <si>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</si>
  <si>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</si>
  <si>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</si>
  <si>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</si>
  <si>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</si>
  <si>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</si>
  <si>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</si>
  <si>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</si>
  <si>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</si>
  <si>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</si>
  <si>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</si>
  <si>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</si>
  <si>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</si>
  <si>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</si>
  <si>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</si>
  <si>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</si>
  <si>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</si>
  <si>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</si>
  <si>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</si>
  <si>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</si>
  <si>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</si>
  <si>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</si>
  <si>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</si>
  <si>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</si>
  <si>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</si>
  <si>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</si>
  <si>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</si>
  <si>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</si>
  <si>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</si>
  <si>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</si>
  <si>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</si>
  <si>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</si>
  <si>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</si>
  <si>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</si>
  <si>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</si>
  <si>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</si>
  <si>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</si>
  <si>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</si>
  <si>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</si>
  <si>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</si>
  <si>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</si>
  <si>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</si>
  <si>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</si>
  <si>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</si>
  <si>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</si>
  <si>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</si>
  <si>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</si>
  <si>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</si>
  <si>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</si>
  <si>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</si>
  <si>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</si>
  <si>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</si>
  <si>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</si>
  <si>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</si>
  <si>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</si>
  <si>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</si>
  <si>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</si>
  <si>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</si>
  <si>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</si>
  <si>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</si>
  <si>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</si>
  <si>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</si>
  <si>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</si>
  <si>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</si>
  <si>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</si>
  <si>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</si>
  <si>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</si>
  <si>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</si>
  <si>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</si>
  <si>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</si>
  <si>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</si>
  <si>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</si>
  <si>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</si>
  <si>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</si>
  <si>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</si>
  <si>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</si>
  <si>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</si>
  <si>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</si>
  <si>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</si>
  <si>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</si>
  <si>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</si>
  <si>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</si>
  <si>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</si>
  <si>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</si>
  <si>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</si>
  <si>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</si>
  <si>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</si>
  <si>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</si>
  <si>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</si>
  <si>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</si>
  <si>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</si>
  <si>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</si>
  <si>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</si>
  <si>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</si>
  <si>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</si>
  <si>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</si>
  <si>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</si>
  <si>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</si>
  <si>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</si>
  <si>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</si>
  <si>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</si>
  <si>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</si>
  <si>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</si>
  <si>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</si>
  <si>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</si>
  <si>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</si>
  <si>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</si>
  <si>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</si>
  <si>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</si>
  <si>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</si>
  <si>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Profit of Rs.65.5</t>
  </si>
  <si>
    <t>Profit of Rs.82.5</t>
  </si>
  <si>
    <t>Profit of Rs.105/-</t>
  </si>
  <si>
    <t>Loss of Rs.6.5/-</t>
  </si>
  <si>
    <t>222-225</t>
  </si>
  <si>
    <t>Profit of Rs.3.25/-</t>
  </si>
  <si>
    <t>Profit of Rs, 52.5/-</t>
  </si>
  <si>
    <t>Profit of Rs, 95/-</t>
  </si>
  <si>
    <t>18000-18200</t>
  </si>
  <si>
    <t>BANKNIFTY 37400 CE 25-FEB</t>
  </si>
  <si>
    <t>Loss of Rs, 152/-</t>
  </si>
  <si>
    <t>Part profit of Rs.31/-</t>
  </si>
  <si>
    <t>Loss of Rs, 99.5/-</t>
  </si>
  <si>
    <t>SRF FEB FUT</t>
  </si>
  <si>
    <t>1780-1800</t>
  </si>
  <si>
    <t>Loss of Rs.121.8/-</t>
  </si>
  <si>
    <t>Profit of Rs.6.75/-</t>
  </si>
  <si>
    <t>620-625</t>
  </si>
  <si>
    <t>ASIANPAINT FEB FUT</t>
  </si>
  <si>
    <t>2450-2470</t>
  </si>
  <si>
    <t>Profit of Rs.80/-</t>
  </si>
  <si>
    <t xml:space="preserve">BANKNIFTY 36800 PE 25-FEB </t>
  </si>
  <si>
    <t>600-700</t>
  </si>
  <si>
    <t>OZONEWORLD</t>
  </si>
  <si>
    <t>GRAVITON RESEARCH CAPITAL LLP</t>
  </si>
  <si>
    <t>Profit of Rs.4/-</t>
  </si>
  <si>
    <t>98-100</t>
  </si>
  <si>
    <t>Profit of Rs.23.5/-</t>
  </si>
  <si>
    <t>M&amp;MFIN FEB FUT</t>
  </si>
  <si>
    <t>212-210</t>
  </si>
  <si>
    <t>Profit of Rs.2.25/-</t>
  </si>
  <si>
    <t>NIFTY 14800 PE 25-FEB</t>
  </si>
  <si>
    <t>NIFTY 15250 PE 18-FEB</t>
  </si>
  <si>
    <t>ELLORATRAD</t>
  </si>
  <si>
    <t>PATEL PRAKASH CHANDULAL</t>
  </si>
  <si>
    <t>RELICAB</t>
  </si>
  <si>
    <t>Profit of Rs.20/-</t>
  </si>
  <si>
    <t>ASIANPAINT 2440 CE 25-FEB</t>
  </si>
  <si>
    <t>45-50</t>
  </si>
  <si>
    <t>Loss of Rs.6/-</t>
  </si>
  <si>
    <t>49-50</t>
  </si>
  <si>
    <t>Loss of Rs.2.15/-</t>
  </si>
  <si>
    <t>74.5-75</t>
  </si>
  <si>
    <t>84-86</t>
  </si>
  <si>
    <t>BGJL</t>
  </si>
  <si>
    <t>MAJESCO</t>
  </si>
  <si>
    <t>Majesco Limited</t>
  </si>
  <si>
    <t>Loss of Rs.3/-</t>
  </si>
  <si>
    <t>Loss of Rs.50/-</t>
  </si>
  <si>
    <t>Profit of Rs.5/-</t>
  </si>
  <si>
    <t>550-560</t>
  </si>
  <si>
    <t>310-305</t>
  </si>
  <si>
    <t>Profit of Rs.6.5/-</t>
  </si>
  <si>
    <t>103-100</t>
  </si>
  <si>
    <t>NIFTY 14500 PE 25-FEB</t>
  </si>
  <si>
    <t>Profit of Rs, 70/-</t>
  </si>
  <si>
    <t>Loss of Rs.37/-</t>
  </si>
  <si>
    <t>ANKUR ANILBHAI MODESRA</t>
  </si>
  <si>
    <t>GAMMNINFRA</t>
  </si>
  <si>
    <t>LGOF GLOBAL OPPORTUNITIES LIMITED</t>
  </si>
  <si>
    <t>ICICI BANK LIMITED</t>
  </si>
  <si>
    <t>BC INDIA INVESTMENTS</t>
  </si>
  <si>
    <t>NARENDRA SHANKARLAL TANNA</t>
  </si>
  <si>
    <t>PRISMMEDI</t>
  </si>
  <si>
    <t>PRUDENTIAL INVESTMENT SOLUTION</t>
  </si>
  <si>
    <t>VINOD HARILAL JHAVERI</t>
  </si>
  <si>
    <t>SSPNFIN</t>
  </si>
  <si>
    <t>ASHOK KUMAR SINGH</t>
  </si>
  <si>
    <t>DEVJEET CHAKRABORTY</t>
  </si>
  <si>
    <t>SANGEETA CHANDU JAIN</t>
  </si>
  <si>
    <t>B M TRADERS</t>
  </si>
  <si>
    <t>ASLIND</t>
  </si>
  <si>
    <t>ASL Industries Limited</t>
  </si>
  <si>
    <t>INDIA ACORN ICAV</t>
  </si>
  <si>
    <t>Profit of Rs.40.5/-</t>
  </si>
  <si>
    <t>Loss of Rs, 17/-</t>
  </si>
  <si>
    <t>BRITANNIA MAR FUT</t>
  </si>
  <si>
    <t>3350-3360</t>
  </si>
  <si>
    <t xml:space="preserve">NIFTY MAR FUT </t>
  </si>
  <si>
    <t>Profit of Rs.10/-</t>
  </si>
  <si>
    <t>NIFTY 14600 PE 4-MAR</t>
  </si>
  <si>
    <t>NIFTY MAR FUT</t>
  </si>
  <si>
    <t>Profit of Rs, 75/-</t>
  </si>
  <si>
    <t>Loss of Rs.3,5/-</t>
  </si>
  <si>
    <t>4300-4350</t>
  </si>
  <si>
    <t>AUROPHARMA MAR FUT</t>
  </si>
  <si>
    <t>862-864</t>
  </si>
  <si>
    <t>1415-1425</t>
  </si>
  <si>
    <t>1470-1480</t>
  </si>
  <si>
    <t>ABHIINFRA</t>
  </si>
  <si>
    <t>RAGHU VEMULAPALLI</t>
  </si>
  <si>
    <t>VISHNU MURTHY SHARVIRALA</t>
  </si>
  <si>
    <t>ADROIT FINANCIAL SERVICES PRIVATE LIMITED</t>
  </si>
  <si>
    <t>RATHOD MANOJ CHHAGANLAL HUF</t>
  </si>
  <si>
    <t>ELIXIR WEALTH MANAGEMENT PRIVATE LIMITED</t>
  </si>
  <si>
    <t>NIRMALABEN HASHMUKHBHAI VORA</t>
  </si>
  <si>
    <t>CORPOCO</t>
  </si>
  <si>
    <t>SUKANT MURLIDHAR DOLE</t>
  </si>
  <si>
    <t>PRAKASH PRIYA</t>
  </si>
  <si>
    <t>MAUNESH HARGOVINDDAS DEVARA</t>
  </si>
  <si>
    <t>SAURIN JAYANTILAL SHAH</t>
  </si>
  <si>
    <t>DASHRATHBHAI MAHESHBHAI VADA</t>
  </si>
  <si>
    <t>VISHNUPRASAD SOMABHAI PATEL</t>
  </si>
  <si>
    <t>GOYALASS</t>
  </si>
  <si>
    <t>ADHP INVESTMENT &amp; TRADING PRIVATE LIMITED</t>
  </si>
  <si>
    <t>HASTIFIN</t>
  </si>
  <si>
    <t>RAJESH JOSHI</t>
  </si>
  <si>
    <t>SNEH JAIN</t>
  </si>
  <si>
    <t>SMALLCAP WORLD FUND, INC.</t>
  </si>
  <si>
    <t>SMALLCAP WORLD FUND INC.</t>
  </si>
  <si>
    <t>LADDERUP</t>
  </si>
  <si>
    <t>CASANOSTRA ESTATES PRIVATE LIMITED</t>
  </si>
  <si>
    <t>QUIET ENTERPRISES LLP</t>
  </si>
  <si>
    <t>MAYUKH</t>
  </si>
  <si>
    <t>SHIV PARVATI LEASING PRIVATE LIMITED</t>
  </si>
  <si>
    <t>MEHTA MANISHKUMAR INDRAVADAN</t>
  </si>
  <si>
    <t>MONTECARLO</t>
  </si>
  <si>
    <t>ALPHA LEON ENTERPRISES LLP</t>
  </si>
  <si>
    <t>KANCHI INVESTMENTS LIMITED</t>
  </si>
  <si>
    <t>GIRNAR INVESTMENT LTD</t>
  </si>
  <si>
    <t>NAGDEVI TRADING AND INVESTMENT COMPANY LIMITED</t>
  </si>
  <si>
    <t>NARAYANI</t>
  </si>
  <si>
    <t>JITESHKUMAR SHASHIKANTBHAI TIKADIYA</t>
  </si>
  <si>
    <t>PIFL</t>
  </si>
  <si>
    <t>JUMMAGANI</t>
  </si>
  <si>
    <t>P C DHOOT HUF</t>
  </si>
  <si>
    <t>PMCFIN</t>
  </si>
  <si>
    <t>PRATIKSH</t>
  </si>
  <si>
    <t>JAYESH KANTILAL PATEL</t>
  </si>
  <si>
    <t>VANITABEN PATEL</t>
  </si>
  <si>
    <t>MANISH NITIN THAKUR .</t>
  </si>
  <si>
    <t>JAGDISH DEDHIA</t>
  </si>
  <si>
    <t>SHANGAR</t>
  </si>
  <si>
    <t>HEMALBEN SANJAY SHAH</t>
  </si>
  <si>
    <t>SHIVA KUMAR</t>
  </si>
  <si>
    <t>VARIMAN</t>
  </si>
  <si>
    <t>RAMU PULI</t>
  </si>
  <si>
    <t>XPROINDIA</t>
  </si>
  <si>
    <t>SHARAD KANAYALAL SHAH</t>
  </si>
  <si>
    <t>ANUPAM NARAIN GUPTA</t>
  </si>
  <si>
    <t>BCP</t>
  </si>
  <si>
    <t>B.C. Power Controls Ltd</t>
  </si>
  <si>
    <t>COMFORT COMMOTRADE PRIVATE LIMITED</t>
  </si>
  <si>
    <t>COMPINFO</t>
  </si>
  <si>
    <t>Compuage Infocom Ltd</t>
  </si>
  <si>
    <t>MOHOTAIND</t>
  </si>
  <si>
    <t>Mohota Industries Ltd.</t>
  </si>
  <si>
    <t>VIKRAMKUMAR KARANRAJ SAKARIA HUF DAKSH CORPORATION</t>
  </si>
  <si>
    <t>Raymond Ltd.</t>
  </si>
  <si>
    <t>XTX MARKETS LLP</t>
  </si>
  <si>
    <t>RPOWER</t>
  </si>
  <si>
    <t>Reliance Power Limited</t>
  </si>
  <si>
    <t>TOPGAIN FINANCE PRIVATE LIMITED</t>
  </si>
  <si>
    <t>Sanghi Industries Ltd</t>
  </si>
  <si>
    <t>MITHUN SECURITIES PVT. LTD.</t>
  </si>
  <si>
    <t>Sonata Software Ltd</t>
  </si>
  <si>
    <t>SRIRAM</t>
  </si>
  <si>
    <t>Shri Ram Switchgears Ltd</t>
  </si>
  <si>
    <t>A F ENTERPRISES LIMITED .</t>
  </si>
  <si>
    <t>VIVIMEDLAB</t>
  </si>
  <si>
    <t>Vivimed Labs Limited</t>
  </si>
  <si>
    <t>NU HEIGHTS AGENCY PRIVATE  LIMITED</t>
  </si>
  <si>
    <t>AGARWAL APOORV</t>
  </si>
  <si>
    <t>NIHAR NANDAN NILEKANI</t>
  </si>
  <si>
    <t>ERROR-SALTLAKE(INSIGHT SHARE BROKERS LTD)</t>
  </si>
  <si>
    <t>AMBIT FINVEST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</si>
</sst>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1" applyNumberFormat="0" applyAlignment="0" applyProtection="0"/>
    <xf numFmtId="0" fontId="44" fillId="56" borderId="31" applyNumberFormat="0" applyAlignment="0" applyProtection="0"/>
    <xf numFmtId="0" fontId="44" fillId="56" borderId="31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5" fillId="0" borderId="0"/>
    <xf numFmtId="0" fontId="38" fillId="0" borderId="27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1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7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7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7" fillId="2" borderId="35" xfId="0" applyNumberFormat="1" applyFont="1" applyFill="1" applyBorder="1" applyAlignment="1">
      <alignment horizontal="center" vertical="center"/>
    </xf>
    <xf numFmtId="166" fontId="47" fillId="2" borderId="35" xfId="0" applyNumberFormat="1" applyFont="1" applyFill="1" applyBorder="1" applyAlignment="1">
      <alignment horizontal="center" vertical="center"/>
    </xf>
    <xf numFmtId="0" fontId="47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50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7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50" fillId="45" borderId="35" xfId="0" applyFont="1" applyFill="1" applyBorder="1"/>
    <xf numFmtId="0" fontId="47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6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0" fontId="47" fillId="58" borderId="35" xfId="0" applyNumberFormat="1" applyFont="1" applyFill="1" applyBorder="1" applyAlignment="1">
      <alignment horizontal="center" vertical="center"/>
    </xf>
    <xf numFmtId="165" fontId="47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9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7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7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45" borderId="35" xfId="0" applyNumberFormat="1" applyFont="1" applyFill="1" applyBorder="1" applyAlignment="1">
      <alignment horizontal="center" vertical="center"/>
    </xf>
    <xf numFmtId="166" fontId="47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9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7" fillId="59" borderId="35" xfId="160" applyFont="1" applyFill="1" applyBorder="1" applyAlignment="1">
      <alignment horizontal="center" vertical="top"/>
    </xf>
    <xf numFmtId="0" fontId="47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7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7" fillId="0" borderId="35" xfId="6" applyBorder="1"/>
    <xf numFmtId="2" fontId="47" fillId="0" borderId="35" xfId="6" applyNumberFormat="1" applyBorder="1"/>
    <xf numFmtId="1" fontId="0" fillId="49" borderId="35" xfId="0" applyNumberFormat="1" applyFill="1" applyBorder="1" applyAlignment="1">
      <alignment horizontal="center" vertical="center"/>
    </xf>
    <xf numFmtId="165" fontId="47" fillId="49" borderId="35" xfId="0" applyNumberFormat="1" applyFont="1" applyFill="1" applyBorder="1" applyAlignment="1">
      <alignment horizontal="center" vertical="center"/>
    </xf>
    <xf numFmtId="166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47" fillId="49" borderId="35" xfId="0" applyFont="1" applyFill="1" applyBorder="1" applyAlignment="1">
      <alignment horizontal="center" vertical="center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170" fontId="7" fillId="2" borderId="35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5" xfId="0" applyNumberFormat="1" applyFont="1" applyFill="1" applyBorder="1" applyAlignment="1">
      <alignment horizontal="center" vertical="center"/>
    </xf>
    <xf numFmtId="0" fontId="50" fillId="60" borderId="35" xfId="0" applyFont="1" applyFill="1" applyBorder="1"/>
    <xf numFmtId="0" fontId="8" fillId="60" borderId="35" xfId="0" applyFont="1" applyFill="1" applyBorder="1" applyAlignment="1">
      <alignment horizontal="center" vertical="center"/>
    </xf>
    <xf numFmtId="0" fontId="47" fillId="60" borderId="35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35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5" xfId="51" applyNumberFormat="1" applyFont="1" applyFill="1" applyBorder="1" applyAlignment="1" applyProtection="1">
      <alignment horizontal="center" vertical="center" wrapText="1"/>
    </xf>
    <xf numFmtId="16" fontId="49" fillId="60" borderId="35" xfId="16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3" borderId="4" xfId="0" applyFill="1" applyBorder="1" applyAlignment="1">
      <alignment horizontal="left"/>
    </xf>
    <xf numFmtId="0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16" fontId="49" fillId="45" borderId="35" xfId="160" applyNumberFormat="1" applyFont="1" applyFill="1" applyBorder="1" applyAlignment="1">
      <alignment horizontal="center" vertical="center"/>
    </xf>
    <xf numFmtId="0" fontId="47" fillId="49" borderId="38" xfId="0" applyNumberFormat="1" applyFont="1" applyFill="1" applyBorder="1" applyAlignment="1">
      <alignment horizontal="center" vertical="center"/>
    </xf>
    <xf numFmtId="166" fontId="47" fillId="49" borderId="35" xfId="0" applyNumberFormat="1" applyFont="1" applyFill="1" applyBorder="1" applyAlignment="1">
      <alignment horizontal="center" vertical="center"/>
    </xf>
    <xf numFmtId="0" fontId="50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2" fontId="7" fillId="49" borderId="36" xfId="0" applyNumberFormat="1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49" fillId="49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58" borderId="36" xfId="160" applyFont="1" applyFill="1" applyBorder="1" applyAlignment="1">
      <alignment horizontal="center" vertical="center"/>
    </xf>
    <xf numFmtId="164" fontId="7" fillId="58" borderId="38" xfId="16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16" fontId="49" fillId="58" borderId="38" xfId="16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8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5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6"/>
      <c r="B2" s="307"/>
      <c r="C2" s="306"/>
      <c r="D2" s="306"/>
      <c r="E2" s="306"/>
      <c r="F2" s="306"/>
      <c r="G2" s="306"/>
      <c r="H2" s="308"/>
      <c r="I2" s="322"/>
      <c r="J2" s="322"/>
      <c r="K2" s="322"/>
      <c r="L2" s="258"/>
    </row>
    <row r="3" spans="1:12">
      <c r="A3" s="306"/>
      <c r="B3" s="307"/>
      <c r="C3" s="306"/>
      <c r="D3" s="306"/>
      <c r="E3" s="306"/>
      <c r="F3" s="306"/>
      <c r="G3" s="306"/>
      <c r="H3" s="308"/>
      <c r="I3" s="322"/>
      <c r="J3" s="322"/>
      <c r="K3" s="322"/>
      <c r="L3" s="258"/>
    </row>
    <row r="4" spans="1:12">
      <c r="A4" s="306"/>
      <c r="B4" s="307"/>
      <c r="C4" s="306"/>
      <c r="D4" s="306"/>
      <c r="E4" s="306"/>
      <c r="F4" s="306"/>
      <c r="G4" s="306"/>
      <c r="H4" s="308"/>
      <c r="I4" s="322"/>
      <c r="J4" s="322"/>
      <c r="K4" s="322"/>
      <c r="L4" s="258"/>
    </row>
    <row r="5" spans="1:12" s="50" customFormat="1">
      <c r="A5" s="85"/>
      <c r="B5" s="309"/>
      <c r="C5" s="85"/>
      <c r="D5" s="85"/>
      <c r="E5" s="85"/>
      <c r="F5" s="85"/>
      <c r="G5" s="85"/>
      <c r="H5" s="309"/>
    </row>
    <row r="6" spans="1:12" s="50" customFormat="1">
      <c r="A6" s="85"/>
      <c r="B6" s="309"/>
      <c r="C6" s="85"/>
      <c r="D6" s="85"/>
      <c r="E6" s="85"/>
      <c r="F6" s="85"/>
      <c r="G6" s="85"/>
      <c r="H6" s="309"/>
    </row>
    <row r="7" spans="1:12" s="50" customFormat="1">
      <c r="A7" s="85"/>
      <c r="B7" s="309"/>
      <c r="C7" s="85"/>
      <c r="D7" s="85"/>
      <c r="E7" s="85"/>
      <c r="F7" s="85"/>
      <c r="G7" s="85"/>
      <c r="H7" s="309"/>
    </row>
    <row r="8" spans="1:12" s="50" customFormat="1">
      <c r="A8" s="85"/>
      <c r="B8" s="309"/>
      <c r="C8" s="85"/>
      <c r="D8" s="85"/>
      <c r="E8" s="85"/>
      <c r="F8" s="85"/>
      <c r="G8" s="85"/>
      <c r="H8" s="309"/>
    </row>
    <row r="10" spans="1:12" ht="15.75">
      <c r="B10" s="266">
        <v>44251</v>
      </c>
      <c r="C10" s="310"/>
      <c r="E10" s="311"/>
    </row>
    <row r="11" spans="1:12">
      <c r="B11" s="266"/>
      <c r="C11" s="312"/>
    </row>
    <row r="12" spans="1:12">
      <c r="B12" s="313" t="s">
        <v>1</v>
      </c>
      <c r="C12" s="262" t="s">
        <v>2</v>
      </c>
      <c r="D12" s="313" t="s">
        <v>3</v>
      </c>
    </row>
    <row r="13" spans="1:12">
      <c r="B13" s="314">
        <v>1</v>
      </c>
      <c r="C13" s="315" t="s">
        <v>4</v>
      </c>
      <c r="D13" s="316" t="s">
        <v>5</v>
      </c>
    </row>
    <row r="14" spans="1:12">
      <c r="B14" s="314">
        <v>2</v>
      </c>
      <c r="C14" s="315" t="s">
        <v>6</v>
      </c>
      <c r="D14" s="316" t="s">
        <v>7</v>
      </c>
    </row>
    <row r="15" spans="1:12">
      <c r="B15" s="317">
        <v>3</v>
      </c>
      <c r="C15" s="318" t="s">
        <v>8</v>
      </c>
      <c r="D15" s="316" t="s">
        <v>9</v>
      </c>
    </row>
    <row r="16" spans="1:12">
      <c r="B16" s="118">
        <v>4</v>
      </c>
      <c r="C16" s="319" t="s">
        <v>10</v>
      </c>
      <c r="D16" s="320" t="s">
        <v>11</v>
      </c>
    </row>
    <row r="17" spans="2:11">
      <c r="B17" s="118">
        <v>5</v>
      </c>
      <c r="C17" s="319" t="s">
        <v>12</v>
      </c>
      <c r="D17" s="321"/>
    </row>
    <row r="25" spans="2:11">
      <c r="E25" s="386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6" ht="6.75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6" ht="24" customHeight="1">
      <c r="M5" s="246" t="s">
        <v>14</v>
      </c>
    </row>
    <row r="6" spans="1:16" ht="16.5" customHeight="1" thickBot="1">
      <c r="A6" s="282" t="s">
        <v>15</v>
      </c>
      <c r="B6" s="282"/>
      <c r="L6" s="266">
        <f>Main!B10</f>
        <v>44251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6"/>
      <c r="B8" s="296"/>
      <c r="K8" s="266"/>
      <c r="L8" s="266"/>
      <c r="M8" s="266"/>
    </row>
    <row r="9" spans="1:16" ht="27.75" customHeight="1" thickBot="1">
      <c r="A9" s="587" t="s">
        <v>16</v>
      </c>
      <c r="B9" s="589" t="s">
        <v>17</v>
      </c>
      <c r="C9" s="589" t="s">
        <v>18</v>
      </c>
      <c r="D9" s="589" t="s">
        <v>838</v>
      </c>
      <c r="E9" s="260" t="s">
        <v>19</v>
      </c>
      <c r="F9" s="260" t="s">
        <v>20</v>
      </c>
      <c r="G9" s="584" t="s">
        <v>21</v>
      </c>
      <c r="H9" s="585"/>
      <c r="I9" s="586"/>
      <c r="J9" s="584" t="s">
        <v>22</v>
      </c>
      <c r="K9" s="585"/>
      <c r="L9" s="586"/>
      <c r="M9" s="260"/>
      <c r="N9" s="267"/>
      <c r="O9" s="267"/>
      <c r="P9" s="267"/>
    </row>
    <row r="10" spans="1:16" ht="59.25" customHeight="1">
      <c r="A10" s="588"/>
      <c r="B10" s="590" t="s">
        <v>17</v>
      </c>
      <c r="C10" s="590"/>
      <c r="D10" s="590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0" t="s">
        <v>33</v>
      </c>
    </row>
    <row r="11" spans="1:16" ht="15">
      <c r="A11" s="263">
        <v>1</v>
      </c>
      <c r="B11" s="364" t="s">
        <v>34</v>
      </c>
      <c r="C11" s="476" t="s">
        <v>35</v>
      </c>
      <c r="D11" s="477">
        <v>44252</v>
      </c>
      <c r="E11" s="285">
        <v>35119.85</v>
      </c>
      <c r="F11" s="285">
        <v>35274.516666666663</v>
      </c>
      <c r="G11" s="297">
        <v>34834.083333333328</v>
      </c>
      <c r="H11" s="297">
        <v>34548.316666666666</v>
      </c>
      <c r="I11" s="297">
        <v>34107.883333333331</v>
      </c>
      <c r="J11" s="297">
        <v>35560.283333333326</v>
      </c>
      <c r="K11" s="297">
        <v>36000.71666666666</v>
      </c>
      <c r="L11" s="297">
        <v>36286.483333333323</v>
      </c>
      <c r="M11" s="284">
        <v>35714.949999999997</v>
      </c>
      <c r="N11" s="284">
        <v>34988.75</v>
      </c>
      <c r="O11" s="474">
        <v>1863175</v>
      </c>
      <c r="P11" s="475">
        <v>3.1515570934256054E-2</v>
      </c>
    </row>
    <row r="12" spans="1:16" ht="15">
      <c r="A12" s="263">
        <v>2</v>
      </c>
      <c r="B12" s="364" t="s">
        <v>34</v>
      </c>
      <c r="C12" s="476" t="s">
        <v>36</v>
      </c>
      <c r="D12" s="477">
        <v>44252</v>
      </c>
      <c r="E12" s="298">
        <v>14711.55</v>
      </c>
      <c r="F12" s="298">
        <v>14748.366666666667</v>
      </c>
      <c r="G12" s="299">
        <v>14625.733333333334</v>
      </c>
      <c r="H12" s="299">
        <v>14539.916666666666</v>
      </c>
      <c r="I12" s="299">
        <v>14417.283333333333</v>
      </c>
      <c r="J12" s="299">
        <v>14834.183333333334</v>
      </c>
      <c r="K12" s="299">
        <v>14956.816666666669</v>
      </c>
      <c r="L12" s="299">
        <v>15042.633333333335</v>
      </c>
      <c r="M12" s="286">
        <v>14871</v>
      </c>
      <c r="N12" s="286">
        <v>14662.55</v>
      </c>
      <c r="O12" s="301">
        <v>12512925</v>
      </c>
      <c r="P12" s="302">
        <v>-3.3869753772266227E-3</v>
      </c>
    </row>
    <row r="13" spans="1:16" ht="15">
      <c r="A13" s="263">
        <v>3</v>
      </c>
      <c r="B13" s="364" t="s">
        <v>34</v>
      </c>
      <c r="C13" s="476" t="s">
        <v>836</v>
      </c>
      <c r="D13" s="477">
        <v>44252</v>
      </c>
      <c r="E13" s="427">
        <v>16406</v>
      </c>
      <c r="F13" s="427">
        <v>16503.983333333334</v>
      </c>
      <c r="G13" s="428">
        <v>16270.016666666666</v>
      </c>
      <c r="H13" s="428">
        <v>16134.033333333333</v>
      </c>
      <c r="I13" s="428">
        <v>15900.066666666666</v>
      </c>
      <c r="J13" s="428">
        <v>16639.966666666667</v>
      </c>
      <c r="K13" s="428">
        <v>16873.933333333334</v>
      </c>
      <c r="L13" s="428">
        <v>17009.916666666668</v>
      </c>
      <c r="M13" s="429">
        <v>16737.95</v>
      </c>
      <c r="N13" s="429">
        <v>16368</v>
      </c>
      <c r="O13" s="430">
        <v>26840</v>
      </c>
      <c r="P13" s="431">
        <v>6.3391442155309036E-2</v>
      </c>
    </row>
    <row r="14" spans="1:16" ht="15">
      <c r="A14" s="263">
        <v>4</v>
      </c>
      <c r="B14" s="384" t="s">
        <v>39</v>
      </c>
      <c r="C14" s="476" t="s">
        <v>736</v>
      </c>
      <c r="D14" s="477">
        <v>44252</v>
      </c>
      <c r="E14" s="298">
        <v>1241.0999999999999</v>
      </c>
      <c r="F14" s="298">
        <v>1236.3833333333332</v>
      </c>
      <c r="G14" s="299">
        <v>1223.7666666666664</v>
      </c>
      <c r="H14" s="299">
        <v>1206.4333333333332</v>
      </c>
      <c r="I14" s="299">
        <v>1193.8166666666664</v>
      </c>
      <c r="J14" s="299">
        <v>1253.7166666666665</v>
      </c>
      <c r="K14" s="299">
        <v>1266.3333333333333</v>
      </c>
      <c r="L14" s="299">
        <v>1283.6666666666665</v>
      </c>
      <c r="M14" s="286">
        <v>1249</v>
      </c>
      <c r="N14" s="286">
        <v>1219.05</v>
      </c>
      <c r="O14" s="301">
        <v>437750</v>
      </c>
      <c r="P14" s="302">
        <v>-2.8301886792452831E-2</v>
      </c>
    </row>
    <row r="15" spans="1:16" ht="15">
      <c r="A15" s="263">
        <v>5</v>
      </c>
      <c r="B15" s="364" t="s">
        <v>37</v>
      </c>
      <c r="C15" s="476" t="s">
        <v>38</v>
      </c>
      <c r="D15" s="477">
        <v>44252</v>
      </c>
      <c r="E15" s="298">
        <v>1703.05</v>
      </c>
      <c r="F15" s="298">
        <v>1706.6500000000003</v>
      </c>
      <c r="G15" s="299">
        <v>1684.3000000000006</v>
      </c>
      <c r="H15" s="299">
        <v>1665.5500000000004</v>
      </c>
      <c r="I15" s="299">
        <v>1643.2000000000007</v>
      </c>
      <c r="J15" s="299">
        <v>1725.4000000000005</v>
      </c>
      <c r="K15" s="299">
        <v>1747.7500000000005</v>
      </c>
      <c r="L15" s="299">
        <v>1766.5000000000005</v>
      </c>
      <c r="M15" s="286">
        <v>1729</v>
      </c>
      <c r="N15" s="286">
        <v>1687.9</v>
      </c>
      <c r="O15" s="301">
        <v>3204000</v>
      </c>
      <c r="P15" s="302">
        <v>5.018820577164366E-3</v>
      </c>
    </row>
    <row r="16" spans="1:16" ht="15">
      <c r="A16" s="263">
        <v>6</v>
      </c>
      <c r="B16" s="364" t="s">
        <v>39</v>
      </c>
      <c r="C16" s="476" t="s">
        <v>40</v>
      </c>
      <c r="D16" s="477">
        <v>44252</v>
      </c>
      <c r="E16" s="298">
        <v>798.55</v>
      </c>
      <c r="F16" s="298">
        <v>804.85</v>
      </c>
      <c r="G16" s="299">
        <v>782.5</v>
      </c>
      <c r="H16" s="299">
        <v>766.44999999999993</v>
      </c>
      <c r="I16" s="299">
        <v>744.09999999999991</v>
      </c>
      <c r="J16" s="299">
        <v>820.90000000000009</v>
      </c>
      <c r="K16" s="299">
        <v>843.25000000000023</v>
      </c>
      <c r="L16" s="299">
        <v>859.30000000000018</v>
      </c>
      <c r="M16" s="286">
        <v>827.2</v>
      </c>
      <c r="N16" s="286">
        <v>788.8</v>
      </c>
      <c r="O16" s="301">
        <v>18684000</v>
      </c>
      <c r="P16" s="302">
        <v>5.6548292241574302E-2</v>
      </c>
    </row>
    <row r="17" spans="1:16" ht="15">
      <c r="A17" s="263">
        <v>7</v>
      </c>
      <c r="B17" s="364" t="s">
        <v>39</v>
      </c>
      <c r="C17" s="476" t="s">
        <v>41</v>
      </c>
      <c r="D17" s="477">
        <v>44252</v>
      </c>
      <c r="E17" s="298">
        <v>664.4</v>
      </c>
      <c r="F17" s="298">
        <v>669.7</v>
      </c>
      <c r="G17" s="299">
        <v>655.90000000000009</v>
      </c>
      <c r="H17" s="299">
        <v>647.40000000000009</v>
      </c>
      <c r="I17" s="299">
        <v>633.60000000000014</v>
      </c>
      <c r="J17" s="299">
        <v>678.2</v>
      </c>
      <c r="K17" s="299">
        <v>692</v>
      </c>
      <c r="L17" s="299">
        <v>700.5</v>
      </c>
      <c r="M17" s="286">
        <v>683.5</v>
      </c>
      <c r="N17" s="286">
        <v>661.2</v>
      </c>
      <c r="O17" s="301">
        <v>59967500</v>
      </c>
      <c r="P17" s="302">
        <v>1.2152411494155871E-2</v>
      </c>
    </row>
    <row r="18" spans="1:16" ht="15">
      <c r="A18" s="263">
        <v>8</v>
      </c>
      <c r="B18" s="364" t="s">
        <v>43</v>
      </c>
      <c r="C18" s="476" t="s">
        <v>44</v>
      </c>
      <c r="D18" s="477">
        <v>44252</v>
      </c>
      <c r="E18" s="298">
        <v>883.3</v>
      </c>
      <c r="F18" s="298">
        <v>883.85</v>
      </c>
      <c r="G18" s="299">
        <v>868.7</v>
      </c>
      <c r="H18" s="299">
        <v>854.1</v>
      </c>
      <c r="I18" s="299">
        <v>838.95</v>
      </c>
      <c r="J18" s="299">
        <v>898.45</v>
      </c>
      <c r="K18" s="299">
        <v>913.59999999999991</v>
      </c>
      <c r="L18" s="299">
        <v>928.2</v>
      </c>
      <c r="M18" s="286">
        <v>899</v>
      </c>
      <c r="N18" s="286">
        <v>869.25</v>
      </c>
      <c r="O18" s="301">
        <v>3347000</v>
      </c>
      <c r="P18" s="302">
        <v>-0.19793913251857176</v>
      </c>
    </row>
    <row r="19" spans="1:16" ht="15">
      <c r="A19" s="263">
        <v>9</v>
      </c>
      <c r="B19" s="364" t="s">
        <v>37</v>
      </c>
      <c r="C19" s="476" t="s">
        <v>45</v>
      </c>
      <c r="D19" s="477">
        <v>44252</v>
      </c>
      <c r="E19" s="298">
        <v>265.3</v>
      </c>
      <c r="F19" s="298">
        <v>267.01666666666665</v>
      </c>
      <c r="G19" s="299">
        <v>262.23333333333329</v>
      </c>
      <c r="H19" s="299">
        <v>259.16666666666663</v>
      </c>
      <c r="I19" s="299">
        <v>254.38333333333327</v>
      </c>
      <c r="J19" s="299">
        <v>270.08333333333331</v>
      </c>
      <c r="K19" s="299">
        <v>274.86666666666662</v>
      </c>
      <c r="L19" s="299">
        <v>277.93333333333334</v>
      </c>
      <c r="M19" s="286">
        <v>271.8</v>
      </c>
      <c r="N19" s="286">
        <v>263.95</v>
      </c>
      <c r="O19" s="301">
        <v>20214000</v>
      </c>
      <c r="P19" s="302">
        <v>9.2412451361867709E-2</v>
      </c>
    </row>
    <row r="20" spans="1:16" ht="15">
      <c r="A20" s="263">
        <v>10</v>
      </c>
      <c r="B20" s="364" t="s">
        <v>39</v>
      </c>
      <c r="C20" s="476" t="s">
        <v>46</v>
      </c>
      <c r="D20" s="477">
        <v>44252</v>
      </c>
      <c r="E20" s="298">
        <v>2994.8</v>
      </c>
      <c r="F20" s="298">
        <v>2997.1833333333338</v>
      </c>
      <c r="G20" s="299">
        <v>2941.9666666666676</v>
      </c>
      <c r="H20" s="299">
        <v>2889.1333333333337</v>
      </c>
      <c r="I20" s="299">
        <v>2833.9166666666674</v>
      </c>
      <c r="J20" s="299">
        <v>3050.0166666666678</v>
      </c>
      <c r="K20" s="299">
        <v>3105.233333333334</v>
      </c>
      <c r="L20" s="299">
        <v>3158.066666666668</v>
      </c>
      <c r="M20" s="286">
        <v>3052.4</v>
      </c>
      <c r="N20" s="286">
        <v>2944.35</v>
      </c>
      <c r="O20" s="301">
        <v>1717500</v>
      </c>
      <c r="P20" s="302">
        <v>-5.7095800164699423E-2</v>
      </c>
    </row>
    <row r="21" spans="1:16" ht="15">
      <c r="A21" s="263">
        <v>11</v>
      </c>
      <c r="B21" s="364" t="s">
        <v>43</v>
      </c>
      <c r="C21" s="476" t="s">
        <v>47</v>
      </c>
      <c r="D21" s="477">
        <v>44252</v>
      </c>
      <c r="E21" s="298">
        <v>229.75</v>
      </c>
      <c r="F21" s="298">
        <v>228.38333333333333</v>
      </c>
      <c r="G21" s="299">
        <v>224.81666666666666</v>
      </c>
      <c r="H21" s="299">
        <v>219.88333333333333</v>
      </c>
      <c r="I21" s="299">
        <v>216.31666666666666</v>
      </c>
      <c r="J21" s="299">
        <v>233.31666666666666</v>
      </c>
      <c r="K21" s="299">
        <v>236.88333333333333</v>
      </c>
      <c r="L21" s="299">
        <v>241.81666666666666</v>
      </c>
      <c r="M21" s="286">
        <v>231.95</v>
      </c>
      <c r="N21" s="286">
        <v>223.45</v>
      </c>
      <c r="O21" s="301">
        <v>18185000</v>
      </c>
      <c r="P21" s="302">
        <v>3.7660485021398002E-2</v>
      </c>
    </row>
    <row r="22" spans="1:16" ht="15">
      <c r="A22" s="263">
        <v>12</v>
      </c>
      <c r="B22" s="364" t="s">
        <v>43</v>
      </c>
      <c r="C22" s="476" t="s">
        <v>48</v>
      </c>
      <c r="D22" s="477">
        <v>44252</v>
      </c>
      <c r="E22" s="298">
        <v>126.25</v>
      </c>
      <c r="F22" s="298">
        <v>125.13333333333333</v>
      </c>
      <c r="G22" s="299">
        <v>121.66666666666666</v>
      </c>
      <c r="H22" s="299">
        <v>117.08333333333333</v>
      </c>
      <c r="I22" s="299">
        <v>113.61666666666666</v>
      </c>
      <c r="J22" s="299">
        <v>129.71666666666664</v>
      </c>
      <c r="K22" s="299">
        <v>133.18333333333334</v>
      </c>
      <c r="L22" s="299">
        <v>137.76666666666665</v>
      </c>
      <c r="M22" s="286">
        <v>128.6</v>
      </c>
      <c r="N22" s="286">
        <v>120.55</v>
      </c>
      <c r="O22" s="301">
        <v>44199000</v>
      </c>
      <c r="P22" s="302">
        <v>-6.5994674781285664E-2</v>
      </c>
    </row>
    <row r="23" spans="1:16" ht="15">
      <c r="A23" s="263">
        <v>13</v>
      </c>
      <c r="B23" s="364" t="s">
        <v>49</v>
      </c>
      <c r="C23" s="476" t="s">
        <v>50</v>
      </c>
      <c r="D23" s="477">
        <v>44252</v>
      </c>
      <c r="E23" s="298">
        <v>2377.5500000000002</v>
      </c>
      <c r="F23" s="298">
        <v>2365.8833333333332</v>
      </c>
      <c r="G23" s="299">
        <v>2327.6666666666665</v>
      </c>
      <c r="H23" s="299">
        <v>2277.7833333333333</v>
      </c>
      <c r="I23" s="299">
        <v>2239.5666666666666</v>
      </c>
      <c r="J23" s="299">
        <v>2415.7666666666664</v>
      </c>
      <c r="K23" s="299">
        <v>2453.9833333333336</v>
      </c>
      <c r="L23" s="299">
        <v>2503.8666666666663</v>
      </c>
      <c r="M23" s="286">
        <v>2404.1</v>
      </c>
      <c r="N23" s="286">
        <v>2316</v>
      </c>
      <c r="O23" s="301">
        <v>6344400</v>
      </c>
      <c r="P23" s="302">
        <v>3.178217352118021E-3</v>
      </c>
    </row>
    <row r="24" spans="1:16" ht="15">
      <c r="A24" s="263">
        <v>14</v>
      </c>
      <c r="B24" s="364" t="s">
        <v>51</v>
      </c>
      <c r="C24" s="476" t="s">
        <v>52</v>
      </c>
      <c r="D24" s="477">
        <v>44252</v>
      </c>
      <c r="E24" s="298">
        <v>855.9</v>
      </c>
      <c r="F24" s="298">
        <v>853.15</v>
      </c>
      <c r="G24" s="299">
        <v>841.8</v>
      </c>
      <c r="H24" s="299">
        <v>827.69999999999993</v>
      </c>
      <c r="I24" s="299">
        <v>816.34999999999991</v>
      </c>
      <c r="J24" s="299">
        <v>867.25</v>
      </c>
      <c r="K24" s="299">
        <v>878.60000000000014</v>
      </c>
      <c r="L24" s="299">
        <v>892.7</v>
      </c>
      <c r="M24" s="286">
        <v>864.5</v>
      </c>
      <c r="N24" s="286">
        <v>839.05</v>
      </c>
      <c r="O24" s="301">
        <v>9798100</v>
      </c>
      <c r="P24" s="302">
        <v>3.1829694024231636E-2</v>
      </c>
    </row>
    <row r="25" spans="1:16" ht="15">
      <c r="A25" s="263">
        <v>15</v>
      </c>
      <c r="B25" s="364" t="s">
        <v>53</v>
      </c>
      <c r="C25" s="476" t="s">
        <v>54</v>
      </c>
      <c r="D25" s="477">
        <v>44252</v>
      </c>
      <c r="E25" s="298">
        <v>717.95</v>
      </c>
      <c r="F25" s="298">
        <v>723.33333333333337</v>
      </c>
      <c r="G25" s="299">
        <v>709.26666666666677</v>
      </c>
      <c r="H25" s="299">
        <v>700.58333333333337</v>
      </c>
      <c r="I25" s="299">
        <v>686.51666666666677</v>
      </c>
      <c r="J25" s="299">
        <v>732.01666666666677</v>
      </c>
      <c r="K25" s="299">
        <v>746.08333333333337</v>
      </c>
      <c r="L25" s="299">
        <v>754.76666666666677</v>
      </c>
      <c r="M25" s="286">
        <v>737.4</v>
      </c>
      <c r="N25" s="286">
        <v>714.65</v>
      </c>
      <c r="O25" s="301">
        <v>46009200</v>
      </c>
      <c r="P25" s="302">
        <v>7.01265955770342E-3</v>
      </c>
    </row>
    <row r="26" spans="1:16" ht="15">
      <c r="A26" s="263">
        <v>16</v>
      </c>
      <c r="B26" s="364" t="s">
        <v>43</v>
      </c>
      <c r="C26" s="476" t="s">
        <v>55</v>
      </c>
      <c r="D26" s="477">
        <v>44252</v>
      </c>
      <c r="E26" s="298">
        <v>3922.45</v>
      </c>
      <c r="F26" s="298">
        <v>3944.7166666666667</v>
      </c>
      <c r="G26" s="299">
        <v>3877.7333333333336</v>
      </c>
      <c r="H26" s="299">
        <v>3833.0166666666669</v>
      </c>
      <c r="I26" s="299">
        <v>3766.0333333333338</v>
      </c>
      <c r="J26" s="299">
        <v>3989.4333333333334</v>
      </c>
      <c r="K26" s="299">
        <v>4056.4166666666661</v>
      </c>
      <c r="L26" s="299">
        <v>4101.1333333333332</v>
      </c>
      <c r="M26" s="286">
        <v>4011.7</v>
      </c>
      <c r="N26" s="286">
        <v>3900</v>
      </c>
      <c r="O26" s="301">
        <v>1829000</v>
      </c>
      <c r="P26" s="302">
        <v>2.207320480581168E-2</v>
      </c>
    </row>
    <row r="27" spans="1:16" ht="15">
      <c r="A27" s="263">
        <v>17</v>
      </c>
      <c r="B27" s="364" t="s">
        <v>56</v>
      </c>
      <c r="C27" s="476" t="s">
        <v>57</v>
      </c>
      <c r="D27" s="477">
        <v>44252</v>
      </c>
      <c r="E27" s="298">
        <v>10030.75</v>
      </c>
      <c r="F27" s="298">
        <v>10059.85</v>
      </c>
      <c r="G27" s="299">
        <v>9917.85</v>
      </c>
      <c r="H27" s="299">
        <v>9804.9500000000007</v>
      </c>
      <c r="I27" s="299">
        <v>9662.9500000000007</v>
      </c>
      <c r="J27" s="299">
        <v>10172.75</v>
      </c>
      <c r="K27" s="299">
        <v>10314.75</v>
      </c>
      <c r="L27" s="299">
        <v>10427.65</v>
      </c>
      <c r="M27" s="286">
        <v>10201.85</v>
      </c>
      <c r="N27" s="286">
        <v>9946.9500000000007</v>
      </c>
      <c r="O27" s="301">
        <v>605250</v>
      </c>
      <c r="P27" s="302">
        <v>-2.965931863727455E-2</v>
      </c>
    </row>
    <row r="28" spans="1:16" ht="15">
      <c r="A28" s="263">
        <v>18</v>
      </c>
      <c r="B28" s="364" t="s">
        <v>56</v>
      </c>
      <c r="C28" s="476" t="s">
        <v>58</v>
      </c>
      <c r="D28" s="477">
        <v>44252</v>
      </c>
      <c r="E28" s="298">
        <v>5394.55</v>
      </c>
      <c r="F28" s="298">
        <v>5423.1166666666659</v>
      </c>
      <c r="G28" s="299">
        <v>5331.4833333333318</v>
      </c>
      <c r="H28" s="299">
        <v>5268.4166666666661</v>
      </c>
      <c r="I28" s="299">
        <v>5176.7833333333319</v>
      </c>
      <c r="J28" s="299">
        <v>5486.1833333333316</v>
      </c>
      <c r="K28" s="299">
        <v>5577.8166666666648</v>
      </c>
      <c r="L28" s="299">
        <v>5640.8833333333314</v>
      </c>
      <c r="M28" s="286">
        <v>5514.75</v>
      </c>
      <c r="N28" s="286">
        <v>5360.05</v>
      </c>
      <c r="O28" s="301">
        <v>4476250</v>
      </c>
      <c r="P28" s="302">
        <v>-9.7803083744835234E-2</v>
      </c>
    </row>
    <row r="29" spans="1:16" ht="15">
      <c r="A29" s="263">
        <v>19</v>
      </c>
      <c r="B29" s="364" t="s">
        <v>43</v>
      </c>
      <c r="C29" s="476" t="s">
        <v>59</v>
      </c>
      <c r="D29" s="477">
        <v>44252</v>
      </c>
      <c r="E29" s="298">
        <v>1591.35</v>
      </c>
      <c r="F29" s="298">
        <v>1569.3</v>
      </c>
      <c r="G29" s="299">
        <v>1541.25</v>
      </c>
      <c r="H29" s="299">
        <v>1491.15</v>
      </c>
      <c r="I29" s="299">
        <v>1463.1000000000001</v>
      </c>
      <c r="J29" s="299">
        <v>1619.3999999999999</v>
      </c>
      <c r="K29" s="299">
        <v>1647.4499999999996</v>
      </c>
      <c r="L29" s="299">
        <v>1697.5499999999997</v>
      </c>
      <c r="M29" s="286">
        <v>1597.35</v>
      </c>
      <c r="N29" s="286">
        <v>1519.2</v>
      </c>
      <c r="O29" s="301">
        <v>3030800</v>
      </c>
      <c r="P29" s="302">
        <v>-1.4950598023920956E-2</v>
      </c>
    </row>
    <row r="30" spans="1:16" ht="15">
      <c r="A30" s="263">
        <v>20</v>
      </c>
      <c r="B30" s="364" t="s">
        <v>53</v>
      </c>
      <c r="C30" s="476" t="s">
        <v>230</v>
      </c>
      <c r="D30" s="477">
        <v>44252</v>
      </c>
      <c r="E30" s="298">
        <v>326.25</v>
      </c>
      <c r="F30" s="298">
        <v>326.73333333333335</v>
      </c>
      <c r="G30" s="299">
        <v>322.31666666666672</v>
      </c>
      <c r="H30" s="299">
        <v>318.38333333333338</v>
      </c>
      <c r="I30" s="299">
        <v>313.96666666666675</v>
      </c>
      <c r="J30" s="299">
        <v>330.66666666666669</v>
      </c>
      <c r="K30" s="299">
        <v>335.08333333333331</v>
      </c>
      <c r="L30" s="299">
        <v>339.01666666666665</v>
      </c>
      <c r="M30" s="286">
        <v>331.15</v>
      </c>
      <c r="N30" s="286">
        <v>322.8</v>
      </c>
      <c r="O30" s="301">
        <v>26188200</v>
      </c>
      <c r="P30" s="302">
        <v>0.11044115402228667</v>
      </c>
    </row>
    <row r="31" spans="1:16" ht="15">
      <c r="A31" s="263">
        <v>21</v>
      </c>
      <c r="B31" s="364" t="s">
        <v>53</v>
      </c>
      <c r="C31" s="476" t="s">
        <v>60</v>
      </c>
      <c r="D31" s="477">
        <v>44252</v>
      </c>
      <c r="E31" s="298">
        <v>86</v>
      </c>
      <c r="F31" s="298">
        <v>87.583333333333329</v>
      </c>
      <c r="G31" s="299">
        <v>83.716666666666654</v>
      </c>
      <c r="H31" s="299">
        <v>81.433333333333323</v>
      </c>
      <c r="I31" s="299">
        <v>77.566666666666649</v>
      </c>
      <c r="J31" s="299">
        <v>89.86666666666666</v>
      </c>
      <c r="K31" s="299">
        <v>93.733333333333334</v>
      </c>
      <c r="L31" s="299">
        <v>96.016666666666666</v>
      </c>
      <c r="M31" s="286">
        <v>91.45</v>
      </c>
      <c r="N31" s="286">
        <v>85.3</v>
      </c>
      <c r="O31" s="301">
        <v>97589700</v>
      </c>
      <c r="P31" s="302">
        <v>0.1273145019597243</v>
      </c>
    </row>
    <row r="32" spans="1:16" ht="15">
      <c r="A32" s="263">
        <v>22</v>
      </c>
      <c r="B32" s="364" t="s">
        <v>49</v>
      </c>
      <c r="C32" s="476" t="s">
        <v>62</v>
      </c>
      <c r="D32" s="477">
        <v>44252</v>
      </c>
      <c r="E32" s="298">
        <v>1479.5</v>
      </c>
      <c r="F32" s="298">
        <v>1468.95</v>
      </c>
      <c r="G32" s="299">
        <v>1449.45</v>
      </c>
      <c r="H32" s="299">
        <v>1419.4</v>
      </c>
      <c r="I32" s="299">
        <v>1399.9</v>
      </c>
      <c r="J32" s="299">
        <v>1499</v>
      </c>
      <c r="K32" s="299">
        <v>1518.5</v>
      </c>
      <c r="L32" s="299">
        <v>1548.55</v>
      </c>
      <c r="M32" s="286">
        <v>1488.45</v>
      </c>
      <c r="N32" s="286">
        <v>1438.9</v>
      </c>
      <c r="O32" s="301">
        <v>2037750</v>
      </c>
      <c r="P32" s="302">
        <v>1.8976897689768978E-2</v>
      </c>
    </row>
    <row r="33" spans="1:16" ht="15">
      <c r="A33" s="263">
        <v>23</v>
      </c>
      <c r="B33" s="364" t="s">
        <v>63</v>
      </c>
      <c r="C33" s="476" t="s">
        <v>64</v>
      </c>
      <c r="D33" s="477">
        <v>44252</v>
      </c>
      <c r="E33" s="298">
        <v>134.15</v>
      </c>
      <c r="F33" s="298">
        <v>133.13333333333333</v>
      </c>
      <c r="G33" s="299">
        <v>131.16666666666666</v>
      </c>
      <c r="H33" s="299">
        <v>128.18333333333334</v>
      </c>
      <c r="I33" s="299">
        <v>126.21666666666667</v>
      </c>
      <c r="J33" s="299">
        <v>136.11666666666665</v>
      </c>
      <c r="K33" s="299">
        <v>138.08333333333334</v>
      </c>
      <c r="L33" s="299">
        <v>141.06666666666663</v>
      </c>
      <c r="M33" s="286">
        <v>135.1</v>
      </c>
      <c r="N33" s="286">
        <v>130.15</v>
      </c>
      <c r="O33" s="301">
        <v>29814800</v>
      </c>
      <c r="P33" s="302">
        <v>-9.5666205624711842E-2</v>
      </c>
    </row>
    <row r="34" spans="1:16" ht="15">
      <c r="A34" s="263">
        <v>24</v>
      </c>
      <c r="B34" s="364" t="s">
        <v>49</v>
      </c>
      <c r="C34" s="476" t="s">
        <v>65</v>
      </c>
      <c r="D34" s="477">
        <v>44252</v>
      </c>
      <c r="E34" s="298">
        <v>722.65</v>
      </c>
      <c r="F34" s="298">
        <v>724.18333333333339</v>
      </c>
      <c r="G34" s="299">
        <v>709.96666666666681</v>
      </c>
      <c r="H34" s="299">
        <v>697.28333333333342</v>
      </c>
      <c r="I34" s="299">
        <v>683.06666666666683</v>
      </c>
      <c r="J34" s="299">
        <v>736.86666666666679</v>
      </c>
      <c r="K34" s="299">
        <v>751.08333333333348</v>
      </c>
      <c r="L34" s="299">
        <v>763.76666666666677</v>
      </c>
      <c r="M34" s="286">
        <v>738.4</v>
      </c>
      <c r="N34" s="286">
        <v>711.5</v>
      </c>
      <c r="O34" s="301">
        <v>3536500</v>
      </c>
      <c r="P34" s="302">
        <v>-9.2576912221281393E-2</v>
      </c>
    </row>
    <row r="35" spans="1:16" ht="15">
      <c r="A35" s="263">
        <v>25</v>
      </c>
      <c r="B35" s="364" t="s">
        <v>43</v>
      </c>
      <c r="C35" s="476" t="s">
        <v>66</v>
      </c>
      <c r="D35" s="477">
        <v>44252</v>
      </c>
      <c r="E35" s="298">
        <v>609.70000000000005</v>
      </c>
      <c r="F35" s="298">
        <v>606.6</v>
      </c>
      <c r="G35" s="299">
        <v>591.5</v>
      </c>
      <c r="H35" s="299">
        <v>573.29999999999995</v>
      </c>
      <c r="I35" s="299">
        <v>558.19999999999993</v>
      </c>
      <c r="J35" s="299">
        <v>624.80000000000007</v>
      </c>
      <c r="K35" s="299">
        <v>639.9000000000002</v>
      </c>
      <c r="L35" s="299">
        <v>658.10000000000014</v>
      </c>
      <c r="M35" s="286">
        <v>621.70000000000005</v>
      </c>
      <c r="N35" s="286">
        <v>588.4</v>
      </c>
      <c r="O35" s="301">
        <v>6814500</v>
      </c>
      <c r="P35" s="302">
        <v>3.7560760053026955E-3</v>
      </c>
    </row>
    <row r="36" spans="1:16" ht="15">
      <c r="A36" s="263">
        <v>26</v>
      </c>
      <c r="B36" s="364" t="s">
        <v>67</v>
      </c>
      <c r="C36" s="476" t="s">
        <v>68</v>
      </c>
      <c r="D36" s="477">
        <v>44252</v>
      </c>
      <c r="E36" s="298">
        <v>565.85</v>
      </c>
      <c r="F36" s="298">
        <v>568.95000000000005</v>
      </c>
      <c r="G36" s="299">
        <v>561.20000000000005</v>
      </c>
      <c r="H36" s="299">
        <v>556.54999999999995</v>
      </c>
      <c r="I36" s="299">
        <v>548.79999999999995</v>
      </c>
      <c r="J36" s="299">
        <v>573.60000000000014</v>
      </c>
      <c r="K36" s="299">
        <v>581.35000000000014</v>
      </c>
      <c r="L36" s="299">
        <v>586.00000000000023</v>
      </c>
      <c r="M36" s="286">
        <v>576.70000000000005</v>
      </c>
      <c r="N36" s="286">
        <v>564.29999999999995</v>
      </c>
      <c r="O36" s="301">
        <v>90254760</v>
      </c>
      <c r="P36" s="302">
        <v>2.5619452273778976E-2</v>
      </c>
    </row>
    <row r="37" spans="1:16" ht="15">
      <c r="A37" s="263">
        <v>27</v>
      </c>
      <c r="B37" s="364" t="s">
        <v>63</v>
      </c>
      <c r="C37" s="476" t="s">
        <v>69</v>
      </c>
      <c r="D37" s="477">
        <v>44252</v>
      </c>
      <c r="E37" s="298">
        <v>40.9</v>
      </c>
      <c r="F37" s="298">
        <v>40.6</v>
      </c>
      <c r="G37" s="299">
        <v>39.700000000000003</v>
      </c>
      <c r="H37" s="299">
        <v>38.5</v>
      </c>
      <c r="I37" s="299">
        <v>37.6</v>
      </c>
      <c r="J37" s="299">
        <v>41.800000000000004</v>
      </c>
      <c r="K37" s="299">
        <v>42.699999999999996</v>
      </c>
      <c r="L37" s="299">
        <v>43.900000000000006</v>
      </c>
      <c r="M37" s="286">
        <v>41.5</v>
      </c>
      <c r="N37" s="286">
        <v>39.4</v>
      </c>
      <c r="O37" s="301">
        <v>117831000</v>
      </c>
      <c r="P37" s="302">
        <v>-7.0872661036595466E-2</v>
      </c>
    </row>
    <row r="38" spans="1:16" ht="15">
      <c r="A38" s="263">
        <v>28</v>
      </c>
      <c r="B38" s="364" t="s">
        <v>51</v>
      </c>
      <c r="C38" s="476" t="s">
        <v>70</v>
      </c>
      <c r="D38" s="477">
        <v>44252</v>
      </c>
      <c r="E38" s="298">
        <v>386.6</v>
      </c>
      <c r="F38" s="298">
        <v>389.98333333333335</v>
      </c>
      <c r="G38" s="299">
        <v>381.06666666666672</v>
      </c>
      <c r="H38" s="299">
        <v>375.53333333333336</v>
      </c>
      <c r="I38" s="299">
        <v>366.61666666666673</v>
      </c>
      <c r="J38" s="299">
        <v>395.51666666666671</v>
      </c>
      <c r="K38" s="299">
        <v>404.43333333333334</v>
      </c>
      <c r="L38" s="299">
        <v>409.9666666666667</v>
      </c>
      <c r="M38" s="286">
        <v>398.9</v>
      </c>
      <c r="N38" s="286">
        <v>384.45</v>
      </c>
      <c r="O38" s="301">
        <v>16357600</v>
      </c>
      <c r="P38" s="302">
        <v>-4.5369127516778525E-2</v>
      </c>
    </row>
    <row r="39" spans="1:16" ht="15">
      <c r="A39" s="263">
        <v>29</v>
      </c>
      <c r="B39" s="364" t="s">
        <v>43</v>
      </c>
      <c r="C39" s="476" t="s">
        <v>71</v>
      </c>
      <c r="D39" s="477">
        <v>44252</v>
      </c>
      <c r="E39" s="298">
        <v>14774.95</v>
      </c>
      <c r="F39" s="298">
        <v>14828.433333333334</v>
      </c>
      <c r="G39" s="299">
        <v>14592.216666666669</v>
      </c>
      <c r="H39" s="299">
        <v>14409.483333333335</v>
      </c>
      <c r="I39" s="299">
        <v>14173.26666666667</v>
      </c>
      <c r="J39" s="299">
        <v>15011.166666666668</v>
      </c>
      <c r="K39" s="299">
        <v>15247.383333333335</v>
      </c>
      <c r="L39" s="299">
        <v>15430.116666666667</v>
      </c>
      <c r="M39" s="286">
        <v>15064.65</v>
      </c>
      <c r="N39" s="286">
        <v>14645.7</v>
      </c>
      <c r="O39" s="301">
        <v>94300</v>
      </c>
      <c r="P39" s="302">
        <v>-1.3082155939298797E-2</v>
      </c>
    </row>
    <row r="40" spans="1:16" ht="15">
      <c r="A40" s="263">
        <v>30</v>
      </c>
      <c r="B40" s="364" t="s">
        <v>72</v>
      </c>
      <c r="C40" s="476" t="s">
        <v>73</v>
      </c>
      <c r="D40" s="477">
        <v>44252</v>
      </c>
      <c r="E40" s="298">
        <v>435.25</v>
      </c>
      <c r="F40" s="298">
        <v>434.76666666666665</v>
      </c>
      <c r="G40" s="299">
        <v>425.93333333333328</v>
      </c>
      <c r="H40" s="299">
        <v>416.61666666666662</v>
      </c>
      <c r="I40" s="299">
        <v>407.78333333333325</v>
      </c>
      <c r="J40" s="299">
        <v>444.08333333333331</v>
      </c>
      <c r="K40" s="299">
        <v>452.91666666666669</v>
      </c>
      <c r="L40" s="299">
        <v>462.23333333333335</v>
      </c>
      <c r="M40" s="286">
        <v>443.6</v>
      </c>
      <c r="N40" s="286">
        <v>425.45</v>
      </c>
      <c r="O40" s="301">
        <v>25299000</v>
      </c>
      <c r="P40" s="302">
        <v>1.3045985296237567E-2</v>
      </c>
    </row>
    <row r="41" spans="1:16" ht="15">
      <c r="A41" s="263">
        <v>31</v>
      </c>
      <c r="B41" s="364" t="s">
        <v>49</v>
      </c>
      <c r="C41" s="476" t="s">
        <v>74</v>
      </c>
      <c r="D41" s="477">
        <v>44252</v>
      </c>
      <c r="E41" s="298">
        <v>3336.85</v>
      </c>
      <c r="F41" s="298">
        <v>3344.2000000000003</v>
      </c>
      <c r="G41" s="299">
        <v>3322.4000000000005</v>
      </c>
      <c r="H41" s="299">
        <v>3307.9500000000003</v>
      </c>
      <c r="I41" s="299">
        <v>3286.1500000000005</v>
      </c>
      <c r="J41" s="299">
        <v>3358.6500000000005</v>
      </c>
      <c r="K41" s="299">
        <v>3380.4500000000007</v>
      </c>
      <c r="L41" s="299">
        <v>3394.9000000000005</v>
      </c>
      <c r="M41" s="286">
        <v>3366</v>
      </c>
      <c r="N41" s="286">
        <v>3329.75</v>
      </c>
      <c r="O41" s="301">
        <v>3169600</v>
      </c>
      <c r="P41" s="302">
        <v>3.170366512596836E-2</v>
      </c>
    </row>
    <row r="42" spans="1:16" ht="15">
      <c r="A42" s="263">
        <v>32</v>
      </c>
      <c r="B42" s="364" t="s">
        <v>51</v>
      </c>
      <c r="C42" s="476" t="s">
        <v>75</v>
      </c>
      <c r="D42" s="477">
        <v>44252</v>
      </c>
      <c r="E42" s="298">
        <v>431.2</v>
      </c>
      <c r="F42" s="298">
        <v>430.73333333333335</v>
      </c>
      <c r="G42" s="299">
        <v>423.4666666666667</v>
      </c>
      <c r="H42" s="299">
        <v>415.73333333333335</v>
      </c>
      <c r="I42" s="299">
        <v>408.4666666666667</v>
      </c>
      <c r="J42" s="299">
        <v>438.4666666666667</v>
      </c>
      <c r="K42" s="299">
        <v>445.73333333333335</v>
      </c>
      <c r="L42" s="299">
        <v>453.4666666666667</v>
      </c>
      <c r="M42" s="286">
        <v>438</v>
      </c>
      <c r="N42" s="286">
        <v>423</v>
      </c>
      <c r="O42" s="301">
        <v>12018600</v>
      </c>
      <c r="P42" s="302">
        <v>-4.97477822229953E-2</v>
      </c>
    </row>
    <row r="43" spans="1:16" ht="15">
      <c r="A43" s="263">
        <v>33</v>
      </c>
      <c r="B43" s="364" t="s">
        <v>53</v>
      </c>
      <c r="C43" s="476" t="s">
        <v>76</v>
      </c>
      <c r="D43" s="477">
        <v>44252</v>
      </c>
      <c r="E43" s="298">
        <v>159.6</v>
      </c>
      <c r="F43" s="298">
        <v>158.51666666666668</v>
      </c>
      <c r="G43" s="299">
        <v>156.03333333333336</v>
      </c>
      <c r="H43" s="299">
        <v>152.46666666666667</v>
      </c>
      <c r="I43" s="299">
        <v>149.98333333333335</v>
      </c>
      <c r="J43" s="299">
        <v>162.08333333333337</v>
      </c>
      <c r="K43" s="299">
        <v>164.56666666666666</v>
      </c>
      <c r="L43" s="299">
        <v>168.13333333333338</v>
      </c>
      <c r="M43" s="286">
        <v>161</v>
      </c>
      <c r="N43" s="286">
        <v>154.94999999999999</v>
      </c>
      <c r="O43" s="301">
        <v>53373600</v>
      </c>
      <c r="P43" s="302">
        <v>-3.1075384766199393E-2</v>
      </c>
    </row>
    <row r="44" spans="1:16" ht="15">
      <c r="A44" s="263">
        <v>34</v>
      </c>
      <c r="B44" s="364" t="s">
        <v>56</v>
      </c>
      <c r="C44" s="476" t="s">
        <v>81</v>
      </c>
      <c r="D44" s="477">
        <v>44252</v>
      </c>
      <c r="E44" s="298">
        <v>515.4</v>
      </c>
      <c r="F44" s="298">
        <v>518.74999999999989</v>
      </c>
      <c r="G44" s="299">
        <v>504.69999999999982</v>
      </c>
      <c r="H44" s="299">
        <v>493.99999999999994</v>
      </c>
      <c r="I44" s="299">
        <v>479.94999999999987</v>
      </c>
      <c r="J44" s="299">
        <v>529.44999999999982</v>
      </c>
      <c r="K44" s="299">
        <v>543.49999999999977</v>
      </c>
      <c r="L44" s="299">
        <v>554.1999999999997</v>
      </c>
      <c r="M44" s="286">
        <v>532.79999999999995</v>
      </c>
      <c r="N44" s="286">
        <v>508.05</v>
      </c>
      <c r="O44" s="301">
        <v>8555000</v>
      </c>
      <c r="P44" s="302">
        <v>-9.4469436358825085E-2</v>
      </c>
    </row>
    <row r="45" spans="1:16" ht="15">
      <c r="A45" s="263">
        <v>35</v>
      </c>
      <c r="B45" s="364" t="s">
        <v>51</v>
      </c>
      <c r="C45" s="476" t="s">
        <v>82</v>
      </c>
      <c r="D45" s="477">
        <v>44252</v>
      </c>
      <c r="E45" s="298">
        <v>789.8</v>
      </c>
      <c r="F45" s="298">
        <v>793.56666666666661</v>
      </c>
      <c r="G45" s="299">
        <v>784.33333333333326</v>
      </c>
      <c r="H45" s="299">
        <v>778.86666666666667</v>
      </c>
      <c r="I45" s="299">
        <v>769.63333333333333</v>
      </c>
      <c r="J45" s="299">
        <v>799.03333333333319</v>
      </c>
      <c r="K45" s="299">
        <v>808.26666666666654</v>
      </c>
      <c r="L45" s="299">
        <v>813.73333333333312</v>
      </c>
      <c r="M45" s="286">
        <v>802.8</v>
      </c>
      <c r="N45" s="286">
        <v>788.1</v>
      </c>
      <c r="O45" s="301">
        <v>12049700</v>
      </c>
      <c r="P45" s="302">
        <v>-3.538349464044125E-2</v>
      </c>
    </row>
    <row r="46" spans="1:16" ht="15">
      <c r="A46" s="263">
        <v>36</v>
      </c>
      <c r="B46" s="364" t="s">
        <v>39</v>
      </c>
      <c r="C46" s="476" t="s">
        <v>83</v>
      </c>
      <c r="D46" s="477">
        <v>44252</v>
      </c>
      <c r="E46" s="298">
        <v>137.19999999999999</v>
      </c>
      <c r="F46" s="298">
        <v>137.51666666666668</v>
      </c>
      <c r="G46" s="299">
        <v>136.13333333333335</v>
      </c>
      <c r="H46" s="299">
        <v>135.06666666666666</v>
      </c>
      <c r="I46" s="299">
        <v>133.68333333333334</v>
      </c>
      <c r="J46" s="299">
        <v>138.58333333333337</v>
      </c>
      <c r="K46" s="299">
        <v>139.9666666666667</v>
      </c>
      <c r="L46" s="299">
        <v>141.03333333333339</v>
      </c>
      <c r="M46" s="286">
        <v>138.9</v>
      </c>
      <c r="N46" s="286">
        <v>136.44999999999999</v>
      </c>
      <c r="O46" s="301">
        <v>50358000</v>
      </c>
      <c r="P46" s="302">
        <v>2.9980242247229619E-2</v>
      </c>
    </row>
    <row r="47" spans="1:16" ht="15">
      <c r="A47" s="263">
        <v>37</v>
      </c>
      <c r="B47" s="384" t="s">
        <v>106</v>
      </c>
      <c r="C47" s="476" t="s">
        <v>825</v>
      </c>
      <c r="D47" s="477">
        <v>44252</v>
      </c>
      <c r="E47" s="298">
        <v>2455.5500000000002</v>
      </c>
      <c r="F47" s="298">
        <v>2476.7999999999997</v>
      </c>
      <c r="G47" s="299">
        <v>2427.1499999999996</v>
      </c>
      <c r="H47" s="299">
        <v>2398.75</v>
      </c>
      <c r="I47" s="299">
        <v>2349.1</v>
      </c>
      <c r="J47" s="299">
        <v>2505.1999999999994</v>
      </c>
      <c r="K47" s="299">
        <v>2554.85</v>
      </c>
      <c r="L47" s="299">
        <v>2583.2499999999991</v>
      </c>
      <c r="M47" s="286">
        <v>2526.4499999999998</v>
      </c>
      <c r="N47" s="286">
        <v>2448.4</v>
      </c>
      <c r="O47" s="301">
        <v>417375</v>
      </c>
      <c r="P47" s="302">
        <v>-3.5810205908683975E-3</v>
      </c>
    </row>
    <row r="48" spans="1:16" ht="15">
      <c r="A48" s="263">
        <v>38</v>
      </c>
      <c r="B48" s="364" t="s">
        <v>49</v>
      </c>
      <c r="C48" s="476" t="s">
        <v>84</v>
      </c>
      <c r="D48" s="477">
        <v>44252</v>
      </c>
      <c r="E48" s="298">
        <v>1558.2</v>
      </c>
      <c r="F48" s="298">
        <v>1558.0333333333335</v>
      </c>
      <c r="G48" s="299">
        <v>1544.166666666667</v>
      </c>
      <c r="H48" s="299">
        <v>1530.1333333333334</v>
      </c>
      <c r="I48" s="299">
        <v>1516.2666666666669</v>
      </c>
      <c r="J48" s="299">
        <v>1572.0666666666671</v>
      </c>
      <c r="K48" s="299">
        <v>1585.9333333333334</v>
      </c>
      <c r="L48" s="299">
        <v>1599.9666666666672</v>
      </c>
      <c r="M48" s="286">
        <v>1571.9</v>
      </c>
      <c r="N48" s="286">
        <v>1544</v>
      </c>
      <c r="O48" s="301">
        <v>3175900</v>
      </c>
      <c r="P48" s="302">
        <v>-1.4124293785310734E-2</v>
      </c>
    </row>
    <row r="49" spans="1:16" ht="15">
      <c r="A49" s="263">
        <v>39</v>
      </c>
      <c r="B49" s="364" t="s">
        <v>39</v>
      </c>
      <c r="C49" s="476" t="s">
        <v>85</v>
      </c>
      <c r="D49" s="477">
        <v>44252</v>
      </c>
      <c r="E49" s="298">
        <v>558.85</v>
      </c>
      <c r="F49" s="298">
        <v>559.2833333333333</v>
      </c>
      <c r="G49" s="299">
        <v>547.81666666666661</v>
      </c>
      <c r="H49" s="299">
        <v>536.7833333333333</v>
      </c>
      <c r="I49" s="299">
        <v>525.31666666666661</v>
      </c>
      <c r="J49" s="299">
        <v>570.31666666666661</v>
      </c>
      <c r="K49" s="299">
        <v>581.7833333333333</v>
      </c>
      <c r="L49" s="299">
        <v>592.81666666666661</v>
      </c>
      <c r="M49" s="286">
        <v>570.75</v>
      </c>
      <c r="N49" s="286">
        <v>548.25</v>
      </c>
      <c r="O49" s="301">
        <v>6470820</v>
      </c>
      <c r="P49" s="302">
        <v>-5.1980764827112433E-2</v>
      </c>
    </row>
    <row r="50" spans="1:16" ht="15">
      <c r="A50" s="263">
        <v>40</v>
      </c>
      <c r="B50" s="364" t="s">
        <v>63</v>
      </c>
      <c r="C50" s="476" t="s">
        <v>86</v>
      </c>
      <c r="D50" s="477">
        <v>44252</v>
      </c>
      <c r="E50" s="298">
        <v>803.7</v>
      </c>
      <c r="F50" s="298">
        <v>793.94999999999993</v>
      </c>
      <c r="G50" s="299">
        <v>776.74999999999989</v>
      </c>
      <c r="H50" s="299">
        <v>749.8</v>
      </c>
      <c r="I50" s="299">
        <v>732.59999999999991</v>
      </c>
      <c r="J50" s="299">
        <v>820.89999999999986</v>
      </c>
      <c r="K50" s="299">
        <v>838.09999999999991</v>
      </c>
      <c r="L50" s="299">
        <v>865.04999999999984</v>
      </c>
      <c r="M50" s="286">
        <v>811.15</v>
      </c>
      <c r="N50" s="286">
        <v>767</v>
      </c>
      <c r="O50" s="301">
        <v>1744800</v>
      </c>
      <c r="P50" s="302">
        <v>4.3041606886657105E-2</v>
      </c>
    </row>
    <row r="51" spans="1:16" ht="15">
      <c r="A51" s="263">
        <v>41</v>
      </c>
      <c r="B51" s="364" t="s">
        <v>49</v>
      </c>
      <c r="C51" s="476" t="s">
        <v>87</v>
      </c>
      <c r="D51" s="477">
        <v>44252</v>
      </c>
      <c r="E51" s="298">
        <v>500.45</v>
      </c>
      <c r="F51" s="298">
        <v>501.35000000000008</v>
      </c>
      <c r="G51" s="299">
        <v>497.70000000000016</v>
      </c>
      <c r="H51" s="299">
        <v>494.9500000000001</v>
      </c>
      <c r="I51" s="299">
        <v>491.30000000000018</v>
      </c>
      <c r="J51" s="299">
        <v>504.10000000000014</v>
      </c>
      <c r="K51" s="299">
        <v>507.75000000000011</v>
      </c>
      <c r="L51" s="299">
        <v>510.50000000000011</v>
      </c>
      <c r="M51" s="286">
        <v>505</v>
      </c>
      <c r="N51" s="286">
        <v>498.6</v>
      </c>
      <c r="O51" s="301">
        <v>12396250</v>
      </c>
      <c r="P51" s="302">
        <v>-2.0163322915616494E-4</v>
      </c>
    </row>
    <row r="52" spans="1:16" ht="15">
      <c r="A52" s="263">
        <v>42</v>
      </c>
      <c r="B52" s="364" t="s">
        <v>51</v>
      </c>
      <c r="C52" s="476" t="s">
        <v>90</v>
      </c>
      <c r="D52" s="477">
        <v>44252</v>
      </c>
      <c r="E52" s="298">
        <v>3456.45</v>
      </c>
      <c r="F52" s="298">
        <v>3474.75</v>
      </c>
      <c r="G52" s="299">
        <v>3425.7</v>
      </c>
      <c r="H52" s="299">
        <v>3394.95</v>
      </c>
      <c r="I52" s="299">
        <v>3345.8999999999996</v>
      </c>
      <c r="J52" s="299">
        <v>3505.5</v>
      </c>
      <c r="K52" s="299">
        <v>3554.55</v>
      </c>
      <c r="L52" s="299">
        <v>3585.3</v>
      </c>
      <c r="M52" s="286">
        <v>3523.8</v>
      </c>
      <c r="N52" s="286">
        <v>3444</v>
      </c>
      <c r="O52" s="301">
        <v>3121600</v>
      </c>
      <c r="P52" s="302">
        <v>3.5425235504842778E-2</v>
      </c>
    </row>
    <row r="53" spans="1:16" ht="15">
      <c r="A53" s="263">
        <v>43</v>
      </c>
      <c r="B53" s="364" t="s">
        <v>91</v>
      </c>
      <c r="C53" s="476" t="s">
        <v>92</v>
      </c>
      <c r="D53" s="477">
        <v>44252</v>
      </c>
      <c r="E53" s="298">
        <v>306.35000000000002</v>
      </c>
      <c r="F53" s="298">
        <v>305.08333333333331</v>
      </c>
      <c r="G53" s="299">
        <v>298.56666666666661</v>
      </c>
      <c r="H53" s="299">
        <v>290.7833333333333</v>
      </c>
      <c r="I53" s="299">
        <v>284.26666666666659</v>
      </c>
      <c r="J53" s="299">
        <v>312.86666666666662</v>
      </c>
      <c r="K53" s="299">
        <v>319.38333333333338</v>
      </c>
      <c r="L53" s="299">
        <v>327.16666666666663</v>
      </c>
      <c r="M53" s="286">
        <v>311.60000000000002</v>
      </c>
      <c r="N53" s="286">
        <v>297.3</v>
      </c>
      <c r="O53" s="301">
        <v>29307300</v>
      </c>
      <c r="P53" s="302">
        <v>9.3192408228207745E-3</v>
      </c>
    </row>
    <row r="54" spans="1:16" ht="15">
      <c r="A54" s="263">
        <v>44</v>
      </c>
      <c r="B54" s="364" t="s">
        <v>51</v>
      </c>
      <c r="C54" s="476" t="s">
        <v>93</v>
      </c>
      <c r="D54" s="477">
        <v>44252</v>
      </c>
      <c r="E54" s="298">
        <v>4499.6000000000004</v>
      </c>
      <c r="F54" s="298">
        <v>4488.9833333333336</v>
      </c>
      <c r="G54" s="299">
        <v>4439.1166666666668</v>
      </c>
      <c r="H54" s="299">
        <v>4378.6333333333332</v>
      </c>
      <c r="I54" s="299">
        <v>4328.7666666666664</v>
      </c>
      <c r="J54" s="299">
        <v>4549.4666666666672</v>
      </c>
      <c r="K54" s="299">
        <v>4599.3333333333339</v>
      </c>
      <c r="L54" s="299">
        <v>4659.8166666666675</v>
      </c>
      <c r="M54" s="286">
        <v>4538.8500000000004</v>
      </c>
      <c r="N54" s="286">
        <v>4428.5</v>
      </c>
      <c r="O54" s="301">
        <v>3282625</v>
      </c>
      <c r="P54" s="302">
        <v>-3.1127813840488936E-3</v>
      </c>
    </row>
    <row r="55" spans="1:16" ht="15">
      <c r="A55" s="263">
        <v>45</v>
      </c>
      <c r="B55" s="364" t="s">
        <v>43</v>
      </c>
      <c r="C55" s="476" t="s">
        <v>94</v>
      </c>
      <c r="D55" s="477">
        <v>44252</v>
      </c>
      <c r="E55" s="298">
        <v>2521.5500000000002</v>
      </c>
      <c r="F55" s="298">
        <v>2513.5666666666666</v>
      </c>
      <c r="G55" s="299">
        <v>2470.2833333333333</v>
      </c>
      <c r="H55" s="299">
        <v>2419.0166666666669</v>
      </c>
      <c r="I55" s="299">
        <v>2375.7333333333336</v>
      </c>
      <c r="J55" s="299">
        <v>2564.833333333333</v>
      </c>
      <c r="K55" s="299">
        <v>2608.1166666666659</v>
      </c>
      <c r="L55" s="299">
        <v>2659.3833333333328</v>
      </c>
      <c r="M55" s="286">
        <v>2556.85</v>
      </c>
      <c r="N55" s="286">
        <v>2462.3000000000002</v>
      </c>
      <c r="O55" s="301">
        <v>3021550</v>
      </c>
      <c r="P55" s="302">
        <v>-3.8427266651815548E-2</v>
      </c>
    </row>
    <row r="56" spans="1:16" ht="15">
      <c r="A56" s="263">
        <v>46</v>
      </c>
      <c r="B56" s="364" t="s">
        <v>43</v>
      </c>
      <c r="C56" s="476" t="s">
        <v>96</v>
      </c>
      <c r="D56" s="477">
        <v>44252</v>
      </c>
      <c r="E56" s="298">
        <v>1295.95</v>
      </c>
      <c r="F56" s="298">
        <v>1282.7833333333335</v>
      </c>
      <c r="G56" s="299">
        <v>1261.616666666667</v>
      </c>
      <c r="H56" s="299">
        <v>1227.2833333333335</v>
      </c>
      <c r="I56" s="299">
        <v>1206.116666666667</v>
      </c>
      <c r="J56" s="299">
        <v>1317.116666666667</v>
      </c>
      <c r="K56" s="299">
        <v>1338.2833333333335</v>
      </c>
      <c r="L56" s="299">
        <v>1372.616666666667</v>
      </c>
      <c r="M56" s="286">
        <v>1303.95</v>
      </c>
      <c r="N56" s="286">
        <v>1248.45</v>
      </c>
      <c r="O56" s="301">
        <v>3021150</v>
      </c>
      <c r="P56" s="302">
        <v>-6.1987704918032786E-2</v>
      </c>
    </row>
    <row r="57" spans="1:16" ht="15">
      <c r="A57" s="263">
        <v>47</v>
      </c>
      <c r="B57" s="364" t="s">
        <v>43</v>
      </c>
      <c r="C57" s="476" t="s">
        <v>97</v>
      </c>
      <c r="D57" s="477">
        <v>44252</v>
      </c>
      <c r="E57" s="298">
        <v>201.2</v>
      </c>
      <c r="F57" s="298">
        <v>201.25</v>
      </c>
      <c r="G57" s="299">
        <v>198.45</v>
      </c>
      <c r="H57" s="299">
        <v>195.7</v>
      </c>
      <c r="I57" s="299">
        <v>192.89999999999998</v>
      </c>
      <c r="J57" s="299">
        <v>204</v>
      </c>
      <c r="K57" s="299">
        <v>206.8</v>
      </c>
      <c r="L57" s="299">
        <v>209.55</v>
      </c>
      <c r="M57" s="286">
        <v>204.05</v>
      </c>
      <c r="N57" s="286">
        <v>198.5</v>
      </c>
      <c r="O57" s="301">
        <v>12762000</v>
      </c>
      <c r="P57" s="302">
        <v>1.9263944795859689E-2</v>
      </c>
    </row>
    <row r="58" spans="1:16" ht="15">
      <c r="A58" s="263">
        <v>48</v>
      </c>
      <c r="B58" s="364" t="s">
        <v>53</v>
      </c>
      <c r="C58" s="476" t="s">
        <v>98</v>
      </c>
      <c r="D58" s="477">
        <v>44252</v>
      </c>
      <c r="E58" s="298">
        <v>81.5</v>
      </c>
      <c r="F58" s="298">
        <v>81.283333333333346</v>
      </c>
      <c r="G58" s="299">
        <v>80.166666666666686</v>
      </c>
      <c r="H58" s="299">
        <v>78.833333333333343</v>
      </c>
      <c r="I58" s="299">
        <v>77.716666666666683</v>
      </c>
      <c r="J58" s="299">
        <v>82.616666666666688</v>
      </c>
      <c r="K58" s="299">
        <v>83.733333333333334</v>
      </c>
      <c r="L58" s="299">
        <v>85.066666666666691</v>
      </c>
      <c r="M58" s="286">
        <v>82.4</v>
      </c>
      <c r="N58" s="286">
        <v>79.95</v>
      </c>
      <c r="O58" s="301">
        <v>96260000</v>
      </c>
      <c r="P58" s="302">
        <v>0.14363787572769396</v>
      </c>
    </row>
    <row r="59" spans="1:16" ht="15">
      <c r="A59" s="263">
        <v>49</v>
      </c>
      <c r="B59" s="364" t="s">
        <v>72</v>
      </c>
      <c r="C59" s="476" t="s">
        <v>99</v>
      </c>
      <c r="D59" s="477">
        <v>44252</v>
      </c>
      <c r="E59" s="298">
        <v>147.65</v>
      </c>
      <c r="F59" s="298">
        <v>146.26666666666668</v>
      </c>
      <c r="G59" s="299">
        <v>143.73333333333335</v>
      </c>
      <c r="H59" s="299">
        <v>139.81666666666666</v>
      </c>
      <c r="I59" s="299">
        <v>137.28333333333333</v>
      </c>
      <c r="J59" s="299">
        <v>150.18333333333337</v>
      </c>
      <c r="K59" s="299">
        <v>152.71666666666673</v>
      </c>
      <c r="L59" s="299">
        <v>156.63333333333338</v>
      </c>
      <c r="M59" s="286">
        <v>148.80000000000001</v>
      </c>
      <c r="N59" s="286">
        <v>142.35</v>
      </c>
      <c r="O59" s="301">
        <v>33409700</v>
      </c>
      <c r="P59" s="302">
        <v>2.1828358208955224E-2</v>
      </c>
    </row>
    <row r="60" spans="1:16" ht="15">
      <c r="A60" s="263">
        <v>50</v>
      </c>
      <c r="B60" s="364" t="s">
        <v>51</v>
      </c>
      <c r="C60" s="476" t="s">
        <v>100</v>
      </c>
      <c r="D60" s="477">
        <v>44252</v>
      </c>
      <c r="E60" s="298">
        <v>466.75</v>
      </c>
      <c r="F60" s="298">
        <v>467.9666666666667</v>
      </c>
      <c r="G60" s="299">
        <v>459.38333333333338</v>
      </c>
      <c r="H60" s="299">
        <v>452.01666666666671</v>
      </c>
      <c r="I60" s="299">
        <v>443.43333333333339</v>
      </c>
      <c r="J60" s="299">
        <v>475.33333333333337</v>
      </c>
      <c r="K60" s="299">
        <v>483.91666666666663</v>
      </c>
      <c r="L60" s="299">
        <v>491.28333333333336</v>
      </c>
      <c r="M60" s="286">
        <v>476.55</v>
      </c>
      <c r="N60" s="286">
        <v>460.6</v>
      </c>
      <c r="O60" s="301">
        <v>5934000</v>
      </c>
      <c r="P60" s="302">
        <v>3.2206441288257649E-2</v>
      </c>
    </row>
    <row r="61" spans="1:16" ht="15">
      <c r="A61" s="263">
        <v>51</v>
      </c>
      <c r="B61" s="364" t="s">
        <v>101</v>
      </c>
      <c r="C61" s="476" t="s">
        <v>102</v>
      </c>
      <c r="D61" s="477">
        <v>44252</v>
      </c>
      <c r="E61" s="298">
        <v>25.45</v>
      </c>
      <c r="F61" s="298">
        <v>25.366666666666664</v>
      </c>
      <c r="G61" s="299">
        <v>25.033333333333328</v>
      </c>
      <c r="H61" s="299">
        <v>24.616666666666664</v>
      </c>
      <c r="I61" s="299">
        <v>24.283333333333328</v>
      </c>
      <c r="J61" s="299">
        <v>25.783333333333328</v>
      </c>
      <c r="K61" s="299">
        <v>26.116666666666664</v>
      </c>
      <c r="L61" s="299">
        <v>26.533333333333328</v>
      </c>
      <c r="M61" s="286">
        <v>25.7</v>
      </c>
      <c r="N61" s="286">
        <v>24.95</v>
      </c>
      <c r="O61" s="301">
        <v>173497500</v>
      </c>
      <c r="P61" s="302">
        <v>6.4467145223633351E-2</v>
      </c>
    </row>
    <row r="62" spans="1:16" ht="15">
      <c r="A62" s="263">
        <v>52</v>
      </c>
      <c r="B62" s="364" t="s">
        <v>49</v>
      </c>
      <c r="C62" s="476" t="s">
        <v>103</v>
      </c>
      <c r="D62" s="477">
        <v>44252</v>
      </c>
      <c r="E62" s="298">
        <v>681.7</v>
      </c>
      <c r="F62" s="298">
        <v>687.69999999999993</v>
      </c>
      <c r="G62" s="299">
        <v>673.34999999999991</v>
      </c>
      <c r="H62" s="299">
        <v>665</v>
      </c>
      <c r="I62" s="299">
        <v>650.65</v>
      </c>
      <c r="J62" s="299">
        <v>696.04999999999984</v>
      </c>
      <c r="K62" s="299">
        <v>710.4</v>
      </c>
      <c r="L62" s="299">
        <v>718.74999999999977</v>
      </c>
      <c r="M62" s="286">
        <v>702.05</v>
      </c>
      <c r="N62" s="286">
        <v>679.35</v>
      </c>
      <c r="O62" s="301">
        <v>4544000</v>
      </c>
      <c r="P62" s="302">
        <v>9.2570329406107238E-2</v>
      </c>
    </row>
    <row r="63" spans="1:16" ht="15">
      <c r="A63" s="263">
        <v>53</v>
      </c>
      <c r="B63" s="384" t="s">
        <v>39</v>
      </c>
      <c r="C63" s="476" t="s">
        <v>245</v>
      </c>
      <c r="D63" s="477">
        <v>44252</v>
      </c>
      <c r="E63" s="298">
        <v>1497.95</v>
      </c>
      <c r="F63" s="298">
        <v>1486.8333333333333</v>
      </c>
      <c r="G63" s="299">
        <v>1464.8666666666666</v>
      </c>
      <c r="H63" s="299">
        <v>1431.7833333333333</v>
      </c>
      <c r="I63" s="299">
        <v>1409.8166666666666</v>
      </c>
      <c r="J63" s="299">
        <v>1519.9166666666665</v>
      </c>
      <c r="K63" s="299">
        <v>1541.8833333333332</v>
      </c>
      <c r="L63" s="299">
        <v>1574.9666666666665</v>
      </c>
      <c r="M63" s="286">
        <v>1508.8</v>
      </c>
      <c r="N63" s="286">
        <v>1453.75</v>
      </c>
      <c r="O63" s="301">
        <v>2168400</v>
      </c>
      <c r="P63" s="302">
        <v>2.3312883435582823E-2</v>
      </c>
    </row>
    <row r="64" spans="1:16" ht="15">
      <c r="A64" s="263">
        <v>54</v>
      </c>
      <c r="B64" s="364" t="s">
        <v>37</v>
      </c>
      <c r="C64" s="476" t="s">
        <v>104</v>
      </c>
      <c r="D64" s="477">
        <v>44252</v>
      </c>
      <c r="E64" s="298">
        <v>1234.05</v>
      </c>
      <c r="F64" s="298">
        <v>1236.45</v>
      </c>
      <c r="G64" s="299">
        <v>1222.9000000000001</v>
      </c>
      <c r="H64" s="299">
        <v>1211.75</v>
      </c>
      <c r="I64" s="299">
        <v>1198.2</v>
      </c>
      <c r="J64" s="299">
        <v>1247.6000000000001</v>
      </c>
      <c r="K64" s="299">
        <v>1261.1499999999999</v>
      </c>
      <c r="L64" s="299">
        <v>1272.3000000000002</v>
      </c>
      <c r="M64" s="286">
        <v>1250</v>
      </c>
      <c r="N64" s="286">
        <v>1225.3</v>
      </c>
      <c r="O64" s="301">
        <v>17334650</v>
      </c>
      <c r="P64" s="302">
        <v>7.1755809460727496E-3</v>
      </c>
    </row>
    <row r="65" spans="1:16" ht="15">
      <c r="A65" s="263">
        <v>55</v>
      </c>
      <c r="B65" s="364" t="s">
        <v>39</v>
      </c>
      <c r="C65" s="476" t="s">
        <v>105</v>
      </c>
      <c r="D65" s="477">
        <v>44252</v>
      </c>
      <c r="E65" s="298">
        <v>1127.4000000000001</v>
      </c>
      <c r="F65" s="298">
        <v>1132.9666666666667</v>
      </c>
      <c r="G65" s="299">
        <v>1116.0333333333333</v>
      </c>
      <c r="H65" s="299">
        <v>1104.6666666666665</v>
      </c>
      <c r="I65" s="299">
        <v>1087.7333333333331</v>
      </c>
      <c r="J65" s="299">
        <v>1144.3333333333335</v>
      </c>
      <c r="K65" s="299">
        <v>1161.2666666666669</v>
      </c>
      <c r="L65" s="299">
        <v>1172.6333333333337</v>
      </c>
      <c r="M65" s="286">
        <v>1149.9000000000001</v>
      </c>
      <c r="N65" s="286">
        <v>1121.5999999999999</v>
      </c>
      <c r="O65" s="301">
        <v>3565000</v>
      </c>
      <c r="P65" s="302">
        <v>-7.5167037861915368E-3</v>
      </c>
    </row>
    <row r="66" spans="1:16" ht="15">
      <c r="A66" s="263">
        <v>56</v>
      </c>
      <c r="B66" s="364" t="s">
        <v>106</v>
      </c>
      <c r="C66" s="476" t="s">
        <v>107</v>
      </c>
      <c r="D66" s="477">
        <v>44252</v>
      </c>
      <c r="E66" s="298">
        <v>912.2</v>
      </c>
      <c r="F66" s="298">
        <v>916.1</v>
      </c>
      <c r="G66" s="299">
        <v>902.35</v>
      </c>
      <c r="H66" s="299">
        <v>892.5</v>
      </c>
      <c r="I66" s="299">
        <v>878.75</v>
      </c>
      <c r="J66" s="299">
        <v>925.95</v>
      </c>
      <c r="K66" s="299">
        <v>939.7</v>
      </c>
      <c r="L66" s="299">
        <v>949.55000000000007</v>
      </c>
      <c r="M66" s="286">
        <v>929.85</v>
      </c>
      <c r="N66" s="286">
        <v>906.25</v>
      </c>
      <c r="O66" s="301">
        <v>21254100</v>
      </c>
      <c r="P66" s="302">
        <v>-1.3156596388514291E-3</v>
      </c>
    </row>
    <row r="67" spans="1:16" ht="15">
      <c r="A67" s="263">
        <v>57</v>
      </c>
      <c r="B67" s="364" t="s">
        <v>56</v>
      </c>
      <c r="C67" s="476" t="s">
        <v>108</v>
      </c>
      <c r="D67" s="477">
        <v>44252</v>
      </c>
      <c r="E67" s="427">
        <v>2635.3</v>
      </c>
      <c r="F67" s="427">
        <v>2649.4666666666667</v>
      </c>
      <c r="G67" s="428">
        <v>2613.0333333333333</v>
      </c>
      <c r="H67" s="428">
        <v>2590.7666666666664</v>
      </c>
      <c r="I67" s="428">
        <v>2554.333333333333</v>
      </c>
      <c r="J67" s="428">
        <v>2671.7333333333336</v>
      </c>
      <c r="K67" s="428">
        <v>2708.166666666667</v>
      </c>
      <c r="L67" s="428">
        <v>2730.4333333333338</v>
      </c>
      <c r="M67" s="429">
        <v>2685.9</v>
      </c>
      <c r="N67" s="429">
        <v>2627.2</v>
      </c>
      <c r="O67" s="430">
        <v>18015300</v>
      </c>
      <c r="P67" s="431">
        <v>3.6076604554865423E-2</v>
      </c>
    </row>
    <row r="68" spans="1:16" ht="15">
      <c r="A68" s="263">
        <v>58</v>
      </c>
      <c r="B68" s="384" t="s">
        <v>56</v>
      </c>
      <c r="C68" s="476" t="s">
        <v>249</v>
      </c>
      <c r="D68" s="477">
        <v>44252</v>
      </c>
      <c r="E68" s="298">
        <v>2883.65</v>
      </c>
      <c r="F68" s="298">
        <v>2891.9333333333329</v>
      </c>
      <c r="G68" s="299">
        <v>2857.516666666666</v>
      </c>
      <c r="H68" s="299">
        <v>2831.3833333333332</v>
      </c>
      <c r="I68" s="299">
        <v>2796.9666666666662</v>
      </c>
      <c r="J68" s="299">
        <v>2918.0666666666657</v>
      </c>
      <c r="K68" s="299">
        <v>2952.4833333333327</v>
      </c>
      <c r="L68" s="299">
        <v>2978.6166666666654</v>
      </c>
      <c r="M68" s="286">
        <v>2926.35</v>
      </c>
      <c r="N68" s="286">
        <v>2865.8</v>
      </c>
      <c r="O68" s="301">
        <v>566000</v>
      </c>
      <c r="P68" s="302">
        <v>2.2398843930635837E-2</v>
      </c>
    </row>
    <row r="69" spans="1:16" ht="15">
      <c r="A69" s="263">
        <v>59</v>
      </c>
      <c r="B69" s="364" t="s">
        <v>53</v>
      </c>
      <c r="C69" s="476" t="s">
        <v>109</v>
      </c>
      <c r="D69" s="477">
        <v>44252</v>
      </c>
      <c r="E69" s="298">
        <v>1529.95</v>
      </c>
      <c r="F69" s="298">
        <v>1538.0666666666668</v>
      </c>
      <c r="G69" s="299">
        <v>1516.2833333333338</v>
      </c>
      <c r="H69" s="299">
        <v>1502.616666666667</v>
      </c>
      <c r="I69" s="299">
        <v>1480.8333333333339</v>
      </c>
      <c r="J69" s="299">
        <v>1551.7333333333336</v>
      </c>
      <c r="K69" s="299">
        <v>1573.5166666666669</v>
      </c>
      <c r="L69" s="299">
        <v>1587.1833333333334</v>
      </c>
      <c r="M69" s="286">
        <v>1559.85</v>
      </c>
      <c r="N69" s="286">
        <v>1524.4</v>
      </c>
      <c r="O69" s="301">
        <v>25443000</v>
      </c>
      <c r="P69" s="302">
        <v>-8.44514939769366E-3</v>
      </c>
    </row>
    <row r="70" spans="1:16" ht="15">
      <c r="A70" s="263">
        <v>60</v>
      </c>
      <c r="B70" s="364" t="s">
        <v>56</v>
      </c>
      <c r="C70" s="476" t="s">
        <v>250</v>
      </c>
      <c r="D70" s="477">
        <v>44252</v>
      </c>
      <c r="E70" s="298">
        <v>705.9</v>
      </c>
      <c r="F70" s="298">
        <v>702.7833333333333</v>
      </c>
      <c r="G70" s="299">
        <v>693.11666666666656</v>
      </c>
      <c r="H70" s="299">
        <v>680.33333333333326</v>
      </c>
      <c r="I70" s="299">
        <v>670.66666666666652</v>
      </c>
      <c r="J70" s="299">
        <v>715.56666666666661</v>
      </c>
      <c r="K70" s="299">
        <v>725.23333333333335</v>
      </c>
      <c r="L70" s="299">
        <v>738.01666666666665</v>
      </c>
      <c r="M70" s="286">
        <v>712.45</v>
      </c>
      <c r="N70" s="286">
        <v>690</v>
      </c>
      <c r="O70" s="301">
        <v>6664900</v>
      </c>
      <c r="P70" s="302">
        <v>-5.3872579637726424E-2</v>
      </c>
    </row>
    <row r="71" spans="1:16" ht="15">
      <c r="A71" s="263">
        <v>61</v>
      </c>
      <c r="B71" s="364" t="s">
        <v>43</v>
      </c>
      <c r="C71" s="476" t="s">
        <v>110</v>
      </c>
      <c r="D71" s="477">
        <v>44252</v>
      </c>
      <c r="E71" s="298">
        <v>3387.35</v>
      </c>
      <c r="F71" s="298">
        <v>3404.9500000000003</v>
      </c>
      <c r="G71" s="299">
        <v>3344.9000000000005</v>
      </c>
      <c r="H71" s="299">
        <v>3302.4500000000003</v>
      </c>
      <c r="I71" s="299">
        <v>3242.4000000000005</v>
      </c>
      <c r="J71" s="299">
        <v>3447.4000000000005</v>
      </c>
      <c r="K71" s="299">
        <v>3507.4500000000007</v>
      </c>
      <c r="L71" s="299">
        <v>3549.9000000000005</v>
      </c>
      <c r="M71" s="286">
        <v>3465</v>
      </c>
      <c r="N71" s="286">
        <v>3362.5</v>
      </c>
      <c r="O71" s="301">
        <v>3556200</v>
      </c>
      <c r="P71" s="302">
        <v>2.3926751317266994E-2</v>
      </c>
    </row>
    <row r="72" spans="1:16" ht="15">
      <c r="A72" s="263">
        <v>62</v>
      </c>
      <c r="B72" s="364" t="s">
        <v>111</v>
      </c>
      <c r="C72" s="476" t="s">
        <v>112</v>
      </c>
      <c r="D72" s="477">
        <v>44252</v>
      </c>
      <c r="E72" s="298">
        <v>333.25</v>
      </c>
      <c r="F72" s="298">
        <v>329.11666666666667</v>
      </c>
      <c r="G72" s="299">
        <v>320.38333333333333</v>
      </c>
      <c r="H72" s="299">
        <v>307.51666666666665</v>
      </c>
      <c r="I72" s="299">
        <v>298.7833333333333</v>
      </c>
      <c r="J72" s="299">
        <v>341.98333333333335</v>
      </c>
      <c r="K72" s="299">
        <v>350.7166666666667</v>
      </c>
      <c r="L72" s="299">
        <v>363.58333333333337</v>
      </c>
      <c r="M72" s="286">
        <v>337.85</v>
      </c>
      <c r="N72" s="286">
        <v>316.25</v>
      </c>
      <c r="O72" s="301">
        <v>37195000</v>
      </c>
      <c r="P72" s="302">
        <v>0.18040393013100436</v>
      </c>
    </row>
    <row r="73" spans="1:16" ht="15">
      <c r="A73" s="263">
        <v>63</v>
      </c>
      <c r="B73" s="364" t="s">
        <v>72</v>
      </c>
      <c r="C73" s="476" t="s">
        <v>113</v>
      </c>
      <c r="D73" s="477">
        <v>44252</v>
      </c>
      <c r="E73" s="298">
        <v>244.65</v>
      </c>
      <c r="F73" s="298">
        <v>245.38333333333333</v>
      </c>
      <c r="G73" s="299">
        <v>240.86666666666665</v>
      </c>
      <c r="H73" s="299">
        <v>237.08333333333331</v>
      </c>
      <c r="I73" s="299">
        <v>232.56666666666663</v>
      </c>
      <c r="J73" s="299">
        <v>249.16666666666666</v>
      </c>
      <c r="K73" s="299">
        <v>253.68333333333331</v>
      </c>
      <c r="L73" s="299">
        <v>257.4666666666667</v>
      </c>
      <c r="M73" s="286">
        <v>249.9</v>
      </c>
      <c r="N73" s="286">
        <v>241.6</v>
      </c>
      <c r="O73" s="301">
        <v>38917800</v>
      </c>
      <c r="P73" s="302">
        <v>-5.6119442079759017E-2</v>
      </c>
    </row>
    <row r="74" spans="1:16" ht="15">
      <c r="A74" s="263">
        <v>64</v>
      </c>
      <c r="B74" s="364" t="s">
        <v>49</v>
      </c>
      <c r="C74" s="476" t="s">
        <v>114</v>
      </c>
      <c r="D74" s="477">
        <v>44252</v>
      </c>
      <c r="E74" s="298">
        <v>2178.25</v>
      </c>
      <c r="F74" s="298">
        <v>2179.15</v>
      </c>
      <c r="G74" s="299">
        <v>2167.2000000000003</v>
      </c>
      <c r="H74" s="299">
        <v>2156.15</v>
      </c>
      <c r="I74" s="299">
        <v>2144.2000000000003</v>
      </c>
      <c r="J74" s="299">
        <v>2190.2000000000003</v>
      </c>
      <c r="K74" s="299">
        <v>2202.15</v>
      </c>
      <c r="L74" s="299">
        <v>2213.2000000000003</v>
      </c>
      <c r="M74" s="286">
        <v>2191.1</v>
      </c>
      <c r="N74" s="286">
        <v>2168.1</v>
      </c>
      <c r="O74" s="301">
        <v>9350400</v>
      </c>
      <c r="P74" s="302">
        <v>-2.6243439140214948E-2</v>
      </c>
    </row>
    <row r="75" spans="1:16" ht="15">
      <c r="A75" s="263">
        <v>65</v>
      </c>
      <c r="B75" s="364" t="s">
        <v>56</v>
      </c>
      <c r="C75" s="476" t="s">
        <v>115</v>
      </c>
      <c r="D75" s="477">
        <v>44252</v>
      </c>
      <c r="E75" s="298">
        <v>215.8</v>
      </c>
      <c r="F75" s="298">
        <v>218.43333333333337</v>
      </c>
      <c r="G75" s="299">
        <v>211.96666666666673</v>
      </c>
      <c r="H75" s="299">
        <v>208.13333333333335</v>
      </c>
      <c r="I75" s="299">
        <v>201.66666666666671</v>
      </c>
      <c r="J75" s="299">
        <v>222.26666666666674</v>
      </c>
      <c r="K75" s="299">
        <v>228.73333333333338</v>
      </c>
      <c r="L75" s="299">
        <v>232.56666666666675</v>
      </c>
      <c r="M75" s="286">
        <v>224.9</v>
      </c>
      <c r="N75" s="286">
        <v>214.6</v>
      </c>
      <c r="O75" s="301">
        <v>34763400</v>
      </c>
      <c r="P75" s="302">
        <v>3.977746870653686E-2</v>
      </c>
    </row>
    <row r="76" spans="1:16" ht="15">
      <c r="A76" s="263">
        <v>66</v>
      </c>
      <c r="B76" s="364" t="s">
        <v>53</v>
      </c>
      <c r="C76" t="s">
        <v>116</v>
      </c>
      <c r="D76" s="477">
        <v>44252</v>
      </c>
      <c r="E76" s="427">
        <v>616.29999999999995</v>
      </c>
      <c r="F76" s="427">
        <v>616.98333333333335</v>
      </c>
      <c r="G76" s="428">
        <v>609.11666666666667</v>
      </c>
      <c r="H76" s="428">
        <v>601.93333333333328</v>
      </c>
      <c r="I76" s="428">
        <v>594.06666666666661</v>
      </c>
      <c r="J76" s="428">
        <v>624.16666666666674</v>
      </c>
      <c r="K76" s="428">
        <v>632.03333333333353</v>
      </c>
      <c r="L76" s="428">
        <v>639.21666666666681</v>
      </c>
      <c r="M76" s="429">
        <v>624.85</v>
      </c>
      <c r="N76" s="429">
        <v>609.79999999999995</v>
      </c>
      <c r="O76" s="430">
        <v>113994375</v>
      </c>
      <c r="P76" s="431">
        <v>-3.2873324545337888E-2</v>
      </c>
    </row>
    <row r="77" spans="1:16" ht="15">
      <c r="A77" s="263">
        <v>67</v>
      </c>
      <c r="B77" s="384" t="s">
        <v>56</v>
      </c>
      <c r="C77" s="476" t="s">
        <v>253</v>
      </c>
      <c r="D77" s="477">
        <v>44252</v>
      </c>
      <c r="E77" s="298">
        <v>1496.85</v>
      </c>
      <c r="F77" s="298">
        <v>1492.1000000000001</v>
      </c>
      <c r="G77" s="299">
        <v>1471.2000000000003</v>
      </c>
      <c r="H77" s="299">
        <v>1445.5500000000002</v>
      </c>
      <c r="I77" s="299">
        <v>1424.6500000000003</v>
      </c>
      <c r="J77" s="299">
        <v>1517.7500000000002</v>
      </c>
      <c r="K77" s="299">
        <v>1538.6500000000003</v>
      </c>
      <c r="L77" s="299">
        <v>1564.3000000000002</v>
      </c>
      <c r="M77" s="286">
        <v>1513</v>
      </c>
      <c r="N77" s="286">
        <v>1466.45</v>
      </c>
      <c r="O77" s="301">
        <v>846600</v>
      </c>
      <c r="P77" s="302">
        <v>-7.8630897317298803E-2</v>
      </c>
    </row>
    <row r="78" spans="1:16" ht="15">
      <c r="A78" s="263">
        <v>68</v>
      </c>
      <c r="B78" s="364" t="s">
        <v>56</v>
      </c>
      <c r="C78" s="476" t="s">
        <v>117</v>
      </c>
      <c r="D78" s="477">
        <v>44252</v>
      </c>
      <c r="E78" s="298">
        <v>470.9</v>
      </c>
      <c r="F78" s="298">
        <v>468.25</v>
      </c>
      <c r="G78" s="299">
        <v>462.7</v>
      </c>
      <c r="H78" s="299">
        <v>454.5</v>
      </c>
      <c r="I78" s="299">
        <v>448.95</v>
      </c>
      <c r="J78" s="299">
        <v>476.45</v>
      </c>
      <c r="K78" s="299">
        <v>481.99999999999994</v>
      </c>
      <c r="L78" s="299">
        <v>490.2</v>
      </c>
      <c r="M78" s="286">
        <v>473.8</v>
      </c>
      <c r="N78" s="286">
        <v>460.05</v>
      </c>
      <c r="O78" s="301">
        <v>9660000</v>
      </c>
      <c r="P78" s="302">
        <v>4.0387722132471729E-2</v>
      </c>
    </row>
    <row r="79" spans="1:16" ht="15">
      <c r="A79" s="263">
        <v>69</v>
      </c>
      <c r="B79" s="364" t="s">
        <v>67</v>
      </c>
      <c r="C79" s="476" t="s">
        <v>118</v>
      </c>
      <c r="D79" s="477">
        <v>44252</v>
      </c>
      <c r="E79" s="298">
        <v>11.05</v>
      </c>
      <c r="F79" s="298">
        <v>11.066666666666668</v>
      </c>
      <c r="G79" s="299">
        <v>10.883333333333336</v>
      </c>
      <c r="H79" s="299">
        <v>10.716666666666669</v>
      </c>
      <c r="I79" s="299">
        <v>10.533333333333337</v>
      </c>
      <c r="J79" s="299">
        <v>11.233333333333336</v>
      </c>
      <c r="K79" s="299">
        <v>11.41666666666667</v>
      </c>
      <c r="L79" s="299">
        <v>11.583333333333336</v>
      </c>
      <c r="M79" s="286">
        <v>11.25</v>
      </c>
      <c r="N79" s="286">
        <v>10.9</v>
      </c>
      <c r="O79" s="301">
        <v>867160000</v>
      </c>
      <c r="P79" s="302">
        <v>-3.9466542606807785E-2</v>
      </c>
    </row>
    <row r="80" spans="1:16" ht="15">
      <c r="A80" s="263">
        <v>70</v>
      </c>
      <c r="B80" s="364" t="s">
        <v>53</v>
      </c>
      <c r="C80" s="476" t="s">
        <v>119</v>
      </c>
      <c r="D80" s="477">
        <v>44252</v>
      </c>
      <c r="E80" s="298">
        <v>61.2</v>
      </c>
      <c r="F80" s="298">
        <v>61.800000000000004</v>
      </c>
      <c r="G80" s="299">
        <v>60.300000000000011</v>
      </c>
      <c r="H80" s="299">
        <v>59.400000000000006</v>
      </c>
      <c r="I80" s="299">
        <v>57.900000000000013</v>
      </c>
      <c r="J80" s="299">
        <v>62.70000000000001</v>
      </c>
      <c r="K80" s="299">
        <v>64.199999999999989</v>
      </c>
      <c r="L80" s="299">
        <v>65.100000000000009</v>
      </c>
      <c r="M80" s="286">
        <v>63.3</v>
      </c>
      <c r="N80" s="286">
        <v>60.9</v>
      </c>
      <c r="O80" s="301">
        <v>152323000</v>
      </c>
      <c r="P80" s="302">
        <v>-9.73879756811529E-2</v>
      </c>
    </row>
    <row r="81" spans="1:16" ht="15">
      <c r="A81" s="263">
        <v>71</v>
      </c>
      <c r="B81" s="364" t="s">
        <v>72</v>
      </c>
      <c r="C81" s="476" t="s">
        <v>120</v>
      </c>
      <c r="D81" s="477">
        <v>44252</v>
      </c>
      <c r="E81" s="298">
        <v>511</v>
      </c>
      <c r="F81" s="298">
        <v>516.75</v>
      </c>
      <c r="G81" s="299">
        <v>501.75</v>
      </c>
      <c r="H81" s="299">
        <v>492.5</v>
      </c>
      <c r="I81" s="299">
        <v>477.5</v>
      </c>
      <c r="J81" s="299">
        <v>526</v>
      </c>
      <c r="K81" s="299">
        <v>541</v>
      </c>
      <c r="L81" s="299">
        <v>550.25</v>
      </c>
      <c r="M81" s="286">
        <v>531.75</v>
      </c>
      <c r="N81" s="286">
        <v>507.5</v>
      </c>
      <c r="O81" s="301">
        <v>6965750</v>
      </c>
      <c r="P81" s="302">
        <v>9.6536796536796532E-2</v>
      </c>
    </row>
    <row r="82" spans="1:16" ht="15">
      <c r="A82" s="263">
        <v>72</v>
      </c>
      <c r="B82" s="364" t="s">
        <v>39</v>
      </c>
      <c r="C82" s="476" t="s">
        <v>121</v>
      </c>
      <c r="D82" s="477">
        <v>44252</v>
      </c>
      <c r="E82" s="298">
        <v>1535.05</v>
      </c>
      <c r="F82" s="298">
        <v>1529.8</v>
      </c>
      <c r="G82" s="299">
        <v>1516.25</v>
      </c>
      <c r="H82" s="299">
        <v>1497.45</v>
      </c>
      <c r="I82" s="299">
        <v>1483.9</v>
      </c>
      <c r="J82" s="299">
        <v>1548.6</v>
      </c>
      <c r="K82" s="299">
        <v>1562.1499999999996</v>
      </c>
      <c r="L82" s="299">
        <v>1580.9499999999998</v>
      </c>
      <c r="M82" s="286">
        <v>1543.35</v>
      </c>
      <c r="N82" s="286">
        <v>1511</v>
      </c>
      <c r="O82" s="301">
        <v>3185000</v>
      </c>
      <c r="P82" s="302">
        <v>3.6109303838646717E-2</v>
      </c>
    </row>
    <row r="83" spans="1:16" ht="15">
      <c r="A83" s="263">
        <v>73</v>
      </c>
      <c r="B83" s="364" t="s">
        <v>53</v>
      </c>
      <c r="C83" s="476" t="s">
        <v>122</v>
      </c>
      <c r="D83" s="477">
        <v>44252</v>
      </c>
      <c r="E83" s="298">
        <v>1047.55</v>
      </c>
      <c r="F83" s="298">
        <v>1040.0333333333333</v>
      </c>
      <c r="G83" s="299">
        <v>1024.1666666666665</v>
      </c>
      <c r="H83" s="299">
        <v>1000.7833333333332</v>
      </c>
      <c r="I83" s="299">
        <v>984.9166666666664</v>
      </c>
      <c r="J83" s="299">
        <v>1063.4166666666665</v>
      </c>
      <c r="K83" s="299">
        <v>1079.2833333333333</v>
      </c>
      <c r="L83" s="299">
        <v>1102.6666666666667</v>
      </c>
      <c r="M83" s="286">
        <v>1055.9000000000001</v>
      </c>
      <c r="N83" s="286">
        <v>1016.65</v>
      </c>
      <c r="O83" s="301">
        <v>22833000</v>
      </c>
      <c r="P83" s="302">
        <v>-5.7218999843235618E-3</v>
      </c>
    </row>
    <row r="84" spans="1:16" ht="15">
      <c r="A84" s="263">
        <v>74</v>
      </c>
      <c r="B84" s="364" t="s">
        <v>67</v>
      </c>
      <c r="C84" s="476" t="s">
        <v>831</v>
      </c>
      <c r="D84" s="477">
        <v>44252</v>
      </c>
      <c r="E84" s="298">
        <v>271</v>
      </c>
      <c r="F84" s="298">
        <v>271.33333333333331</v>
      </c>
      <c r="G84" s="299">
        <v>265.81666666666661</v>
      </c>
      <c r="H84" s="299">
        <v>260.63333333333327</v>
      </c>
      <c r="I84" s="299">
        <v>255.11666666666656</v>
      </c>
      <c r="J84" s="299">
        <v>276.51666666666665</v>
      </c>
      <c r="K84" s="299">
        <v>282.03333333333342</v>
      </c>
      <c r="L84" s="299">
        <v>287.2166666666667</v>
      </c>
      <c r="M84" s="286">
        <v>276.85000000000002</v>
      </c>
      <c r="N84" s="286">
        <v>266.14999999999998</v>
      </c>
      <c r="O84" s="301">
        <v>12345200</v>
      </c>
      <c r="P84" s="302">
        <v>7.4056029232643122E-2</v>
      </c>
    </row>
    <row r="85" spans="1:16" ht="15">
      <c r="A85" s="263">
        <v>75</v>
      </c>
      <c r="B85" s="364" t="s">
        <v>106</v>
      </c>
      <c r="C85" s="476" t="s">
        <v>124</v>
      </c>
      <c r="D85" s="477">
        <v>44252</v>
      </c>
      <c r="E85" s="298">
        <v>1269.9000000000001</v>
      </c>
      <c r="F85" s="298">
        <v>1274.8666666666666</v>
      </c>
      <c r="G85" s="299">
        <v>1255.9333333333332</v>
      </c>
      <c r="H85" s="299">
        <v>1241.9666666666667</v>
      </c>
      <c r="I85" s="299">
        <v>1223.0333333333333</v>
      </c>
      <c r="J85" s="299">
        <v>1288.833333333333</v>
      </c>
      <c r="K85" s="299">
        <v>1307.7666666666664</v>
      </c>
      <c r="L85" s="299">
        <v>1321.7333333333329</v>
      </c>
      <c r="M85" s="286">
        <v>1293.8</v>
      </c>
      <c r="N85" s="286">
        <v>1260.9000000000001</v>
      </c>
      <c r="O85" s="301">
        <v>35566800</v>
      </c>
      <c r="P85" s="302">
        <v>-4.8516796212668091E-3</v>
      </c>
    </row>
    <row r="86" spans="1:16" ht="15">
      <c r="A86" s="263">
        <v>76</v>
      </c>
      <c r="B86" s="364" t="s">
        <v>72</v>
      </c>
      <c r="C86" s="476" t="s">
        <v>125</v>
      </c>
      <c r="D86" s="477">
        <v>44252</v>
      </c>
      <c r="E86" s="298">
        <v>97.85</v>
      </c>
      <c r="F86" s="298">
        <v>97.7</v>
      </c>
      <c r="G86" s="299">
        <v>96.15</v>
      </c>
      <c r="H86" s="299">
        <v>94.45</v>
      </c>
      <c r="I86" s="299">
        <v>92.9</v>
      </c>
      <c r="J86" s="299">
        <v>99.4</v>
      </c>
      <c r="K86" s="299">
        <v>100.94999999999999</v>
      </c>
      <c r="L86" s="299">
        <v>102.65</v>
      </c>
      <c r="M86" s="286">
        <v>99.25</v>
      </c>
      <c r="N86" s="286">
        <v>96</v>
      </c>
      <c r="O86" s="301">
        <v>75263500</v>
      </c>
      <c r="P86" s="302">
        <v>7.0939696633370325E-2</v>
      </c>
    </row>
    <row r="87" spans="1:16" ht="15">
      <c r="A87" s="263">
        <v>77</v>
      </c>
      <c r="B87" s="364" t="s">
        <v>49</v>
      </c>
      <c r="C87" s="476" t="s">
        <v>126</v>
      </c>
      <c r="D87" s="477">
        <v>44252</v>
      </c>
      <c r="E87" s="298">
        <v>208.5</v>
      </c>
      <c r="F87" s="298">
        <v>208.79999999999998</v>
      </c>
      <c r="G87" s="299">
        <v>206.84999999999997</v>
      </c>
      <c r="H87" s="299">
        <v>205.2</v>
      </c>
      <c r="I87" s="299">
        <v>203.24999999999997</v>
      </c>
      <c r="J87" s="299">
        <v>210.44999999999996</v>
      </c>
      <c r="K87" s="299">
        <v>212.39999999999995</v>
      </c>
      <c r="L87" s="299">
        <v>214.04999999999995</v>
      </c>
      <c r="M87" s="286">
        <v>210.75</v>
      </c>
      <c r="N87" s="286">
        <v>207.15</v>
      </c>
      <c r="O87" s="301">
        <v>147660800</v>
      </c>
      <c r="P87" s="302">
        <v>-3.8005295307190358E-2</v>
      </c>
    </row>
    <row r="88" spans="1:16" ht="15">
      <c r="A88" s="263">
        <v>78</v>
      </c>
      <c r="B88" s="364" t="s">
        <v>111</v>
      </c>
      <c r="C88" s="476" t="s">
        <v>127</v>
      </c>
      <c r="D88" s="477">
        <v>44252</v>
      </c>
      <c r="E88" s="298">
        <v>337.6</v>
      </c>
      <c r="F88" s="298">
        <v>334.03333333333336</v>
      </c>
      <c r="G88" s="299">
        <v>325.06666666666672</v>
      </c>
      <c r="H88" s="299">
        <v>312.53333333333336</v>
      </c>
      <c r="I88" s="299">
        <v>303.56666666666672</v>
      </c>
      <c r="J88" s="299">
        <v>346.56666666666672</v>
      </c>
      <c r="K88" s="299">
        <v>355.5333333333333</v>
      </c>
      <c r="L88" s="299">
        <v>368.06666666666672</v>
      </c>
      <c r="M88" s="286">
        <v>343</v>
      </c>
      <c r="N88" s="286">
        <v>321.5</v>
      </c>
      <c r="O88" s="301">
        <v>24855000</v>
      </c>
      <c r="P88" s="302">
        <v>4.784991568296796E-2</v>
      </c>
    </row>
    <row r="89" spans="1:16" ht="15">
      <c r="A89" s="263">
        <v>79</v>
      </c>
      <c r="B89" s="364" t="s">
        <v>111</v>
      </c>
      <c r="C89" s="476" t="s">
        <v>128</v>
      </c>
      <c r="D89" s="477">
        <v>44252</v>
      </c>
      <c r="E89" s="298">
        <v>414.25</v>
      </c>
      <c r="F89" s="298">
        <v>412.7</v>
      </c>
      <c r="G89" s="299">
        <v>408.04999999999995</v>
      </c>
      <c r="H89" s="299">
        <v>401.84999999999997</v>
      </c>
      <c r="I89" s="299">
        <v>397.19999999999993</v>
      </c>
      <c r="J89" s="299">
        <v>418.9</v>
      </c>
      <c r="K89" s="299">
        <v>423.54999999999995</v>
      </c>
      <c r="L89" s="299">
        <v>429.75</v>
      </c>
      <c r="M89" s="286">
        <v>417.35</v>
      </c>
      <c r="N89" s="286">
        <v>406.5</v>
      </c>
      <c r="O89" s="301">
        <v>32821200</v>
      </c>
      <c r="P89" s="302">
        <v>2.1169354838709676E-2</v>
      </c>
    </row>
    <row r="90" spans="1:16" ht="15">
      <c r="A90" s="263">
        <v>80</v>
      </c>
      <c r="B90" s="364" t="s">
        <v>39</v>
      </c>
      <c r="C90" s="476" t="s">
        <v>129</v>
      </c>
      <c r="D90" s="477">
        <v>44252</v>
      </c>
      <c r="E90" s="298">
        <v>3191.45</v>
      </c>
      <c r="F90" s="298">
        <v>3138.1</v>
      </c>
      <c r="G90" s="299">
        <v>3071.6</v>
      </c>
      <c r="H90" s="299">
        <v>2951.75</v>
      </c>
      <c r="I90" s="299">
        <v>2885.25</v>
      </c>
      <c r="J90" s="299">
        <v>3257.95</v>
      </c>
      <c r="K90" s="299">
        <v>3324.45</v>
      </c>
      <c r="L90" s="299">
        <v>3444.2999999999997</v>
      </c>
      <c r="M90" s="286">
        <v>3204.6</v>
      </c>
      <c r="N90" s="286">
        <v>3018.25</v>
      </c>
      <c r="O90" s="301">
        <v>1752250</v>
      </c>
      <c r="P90" s="302">
        <v>3.7755404204915605E-2</v>
      </c>
    </row>
    <row r="91" spans="1:16" ht="15">
      <c r="A91" s="263">
        <v>81</v>
      </c>
      <c r="B91" s="364" t="s">
        <v>53</v>
      </c>
      <c r="C91" s="476" t="s">
        <v>131</v>
      </c>
      <c r="D91" s="477">
        <v>44252</v>
      </c>
      <c r="E91" s="298">
        <v>1878.1</v>
      </c>
      <c r="F91" s="298">
        <v>1904.4666666666665</v>
      </c>
      <c r="G91" s="299">
        <v>1845.6833333333329</v>
      </c>
      <c r="H91" s="299">
        <v>1813.2666666666664</v>
      </c>
      <c r="I91" s="299">
        <v>1754.4833333333329</v>
      </c>
      <c r="J91" s="299">
        <v>1936.883333333333</v>
      </c>
      <c r="K91" s="299">
        <v>1995.6666666666663</v>
      </c>
      <c r="L91" s="299">
        <v>2028.083333333333</v>
      </c>
      <c r="M91" s="286">
        <v>1963.25</v>
      </c>
      <c r="N91" s="286">
        <v>1872.05</v>
      </c>
      <c r="O91" s="301">
        <v>14725200</v>
      </c>
      <c r="P91" s="302">
        <v>-3.4767560764571701E-2</v>
      </c>
    </row>
    <row r="92" spans="1:16" ht="15">
      <c r="A92" s="263">
        <v>82</v>
      </c>
      <c r="B92" s="364" t="s">
        <v>56</v>
      </c>
      <c r="C92" s="476" t="s">
        <v>132</v>
      </c>
      <c r="D92" s="477">
        <v>44252</v>
      </c>
      <c r="E92" s="427">
        <v>97.8</v>
      </c>
      <c r="F92" s="427">
        <v>97.416666666666671</v>
      </c>
      <c r="G92" s="428">
        <v>96.13333333333334</v>
      </c>
      <c r="H92" s="428">
        <v>94.466666666666669</v>
      </c>
      <c r="I92" s="428">
        <v>93.183333333333337</v>
      </c>
      <c r="J92" s="428">
        <v>99.083333333333343</v>
      </c>
      <c r="K92" s="428">
        <v>100.36666666666667</v>
      </c>
      <c r="L92" s="428">
        <v>102.03333333333335</v>
      </c>
      <c r="M92" s="429">
        <v>98.7</v>
      </c>
      <c r="N92" s="429">
        <v>95.75</v>
      </c>
      <c r="O92" s="430">
        <v>47939728</v>
      </c>
      <c r="P92" s="431">
        <v>-2.3805197165182628E-2</v>
      </c>
    </row>
    <row r="93" spans="1:16" ht="15">
      <c r="A93" s="263">
        <v>83</v>
      </c>
      <c r="B93" s="384" t="s">
        <v>39</v>
      </c>
      <c r="C93" s="476" t="s">
        <v>349</v>
      </c>
      <c r="D93" s="477">
        <v>44252</v>
      </c>
      <c r="E93" s="298">
        <v>2281.0500000000002</v>
      </c>
      <c r="F93" s="298">
        <v>2338.3833333333332</v>
      </c>
      <c r="G93" s="299">
        <v>2216.1666666666665</v>
      </c>
      <c r="H93" s="299">
        <v>2151.2833333333333</v>
      </c>
      <c r="I93" s="299">
        <v>2029.0666666666666</v>
      </c>
      <c r="J93" s="299">
        <v>2403.2666666666664</v>
      </c>
      <c r="K93" s="299">
        <v>2525.4833333333336</v>
      </c>
      <c r="L93" s="299">
        <v>2590.3666666666663</v>
      </c>
      <c r="M93" s="286">
        <v>2460.6</v>
      </c>
      <c r="N93" s="286">
        <v>2273.5</v>
      </c>
      <c r="O93" s="301">
        <v>163500</v>
      </c>
      <c r="P93" s="302">
        <v>0.13739130434782609</v>
      </c>
    </row>
    <row r="94" spans="1:16" ht="15">
      <c r="A94" s="263">
        <v>84</v>
      </c>
      <c r="B94" s="364" t="s">
        <v>56</v>
      </c>
      <c r="C94" s="476" t="s">
        <v>133</v>
      </c>
      <c r="D94" s="477">
        <v>44252</v>
      </c>
      <c r="E94" s="298">
        <v>430.8</v>
      </c>
      <c r="F94" s="298">
        <v>431.31666666666666</v>
      </c>
      <c r="G94" s="299">
        <v>425.48333333333335</v>
      </c>
      <c r="H94" s="299">
        <v>420.16666666666669</v>
      </c>
      <c r="I94" s="299">
        <v>414.33333333333337</v>
      </c>
      <c r="J94" s="299">
        <v>436.63333333333333</v>
      </c>
      <c r="K94" s="299">
        <v>442.4666666666667</v>
      </c>
      <c r="L94" s="299">
        <v>447.7833333333333</v>
      </c>
      <c r="M94" s="286">
        <v>437.15</v>
      </c>
      <c r="N94" s="286">
        <v>426</v>
      </c>
      <c r="O94" s="301">
        <v>10770000</v>
      </c>
      <c r="P94" s="302">
        <v>-8.1046233192116415E-3</v>
      </c>
    </row>
    <row r="95" spans="1:16" ht="15">
      <c r="A95" s="263">
        <v>85</v>
      </c>
      <c r="B95" s="364" t="s">
        <v>63</v>
      </c>
      <c r="C95" s="476" t="s">
        <v>134</v>
      </c>
      <c r="D95" s="477">
        <v>44252</v>
      </c>
      <c r="E95" s="298">
        <v>1487.8</v>
      </c>
      <c r="F95" s="298">
        <v>1485.0333333333335</v>
      </c>
      <c r="G95" s="299">
        <v>1468.8166666666671</v>
      </c>
      <c r="H95" s="299">
        <v>1449.8333333333335</v>
      </c>
      <c r="I95" s="299">
        <v>1433.616666666667</v>
      </c>
      <c r="J95" s="299">
        <v>1504.0166666666671</v>
      </c>
      <c r="K95" s="299">
        <v>1520.2333333333338</v>
      </c>
      <c r="L95" s="299">
        <v>1539.2166666666672</v>
      </c>
      <c r="M95" s="286">
        <v>1501.25</v>
      </c>
      <c r="N95" s="286">
        <v>1466.05</v>
      </c>
      <c r="O95" s="301">
        <v>13492950</v>
      </c>
      <c r="P95" s="302">
        <v>-2.8046914839367667E-3</v>
      </c>
    </row>
    <row r="96" spans="1:16" ht="15">
      <c r="A96" s="263">
        <v>86</v>
      </c>
      <c r="B96" s="364" t="s">
        <v>51</v>
      </c>
      <c r="C96" s="476" t="s">
        <v>135</v>
      </c>
      <c r="D96" s="477">
        <v>44252</v>
      </c>
      <c r="E96" s="298">
        <v>1010.7</v>
      </c>
      <c r="F96" s="298">
        <v>1004.4500000000002</v>
      </c>
      <c r="G96" s="299">
        <v>992.0500000000003</v>
      </c>
      <c r="H96" s="299">
        <v>973.40000000000009</v>
      </c>
      <c r="I96" s="299">
        <v>961.00000000000023</v>
      </c>
      <c r="J96" s="299">
        <v>1023.1000000000004</v>
      </c>
      <c r="K96" s="299">
        <v>1035.5000000000002</v>
      </c>
      <c r="L96" s="299">
        <v>1054.1500000000005</v>
      </c>
      <c r="M96" s="286">
        <v>1016.85</v>
      </c>
      <c r="N96" s="286">
        <v>985.8</v>
      </c>
      <c r="O96" s="301">
        <v>8931800</v>
      </c>
      <c r="P96" s="302">
        <v>-4.0189989039093897E-2</v>
      </c>
    </row>
    <row r="97" spans="1:16" ht="15">
      <c r="A97" s="263">
        <v>87</v>
      </c>
      <c r="B97" s="364" t="s">
        <v>43</v>
      </c>
      <c r="C97" s="476" t="s">
        <v>136</v>
      </c>
      <c r="D97" s="477">
        <v>44252</v>
      </c>
      <c r="E97" s="298">
        <v>841.75</v>
      </c>
      <c r="F97" s="298">
        <v>840.63333333333333</v>
      </c>
      <c r="G97" s="299">
        <v>822.76666666666665</v>
      </c>
      <c r="H97" s="299">
        <v>803.7833333333333</v>
      </c>
      <c r="I97" s="299">
        <v>785.91666666666663</v>
      </c>
      <c r="J97" s="299">
        <v>859.61666666666667</v>
      </c>
      <c r="K97" s="299">
        <v>877.48333333333323</v>
      </c>
      <c r="L97" s="299">
        <v>896.4666666666667</v>
      </c>
      <c r="M97" s="286">
        <v>858.5</v>
      </c>
      <c r="N97" s="286">
        <v>821.65</v>
      </c>
      <c r="O97" s="301">
        <v>10483200</v>
      </c>
      <c r="P97" s="302">
        <v>4.2171189979123176E-2</v>
      </c>
    </row>
    <row r="98" spans="1:16" ht="15">
      <c r="A98" s="263">
        <v>88</v>
      </c>
      <c r="B98" s="364" t="s">
        <v>56</v>
      </c>
      <c r="C98" s="476" t="s">
        <v>137</v>
      </c>
      <c r="D98" s="477">
        <v>44252</v>
      </c>
      <c r="E98" s="298">
        <v>209.05</v>
      </c>
      <c r="F98" s="298">
        <v>209.43333333333331</v>
      </c>
      <c r="G98" s="299">
        <v>206.16666666666663</v>
      </c>
      <c r="H98" s="299">
        <v>203.28333333333333</v>
      </c>
      <c r="I98" s="299">
        <v>200.01666666666665</v>
      </c>
      <c r="J98" s="299">
        <v>212.31666666666661</v>
      </c>
      <c r="K98" s="299">
        <v>215.58333333333331</v>
      </c>
      <c r="L98" s="299">
        <v>218.46666666666658</v>
      </c>
      <c r="M98" s="286">
        <v>212.7</v>
      </c>
      <c r="N98" s="286">
        <v>206.55</v>
      </c>
      <c r="O98" s="301">
        <v>15896000</v>
      </c>
      <c r="P98" s="302">
        <v>-7.4307011413929647E-2</v>
      </c>
    </row>
    <row r="99" spans="1:16" ht="15">
      <c r="A99" s="263">
        <v>89</v>
      </c>
      <c r="B99" s="364" t="s">
        <v>56</v>
      </c>
      <c r="C99" s="476" t="s">
        <v>138</v>
      </c>
      <c r="D99" s="477">
        <v>44252</v>
      </c>
      <c r="E99" s="298">
        <v>170.05</v>
      </c>
      <c r="F99" s="298">
        <v>169.56666666666666</v>
      </c>
      <c r="G99" s="299">
        <v>167.93333333333334</v>
      </c>
      <c r="H99" s="299">
        <v>165.81666666666666</v>
      </c>
      <c r="I99" s="299">
        <v>164.18333333333334</v>
      </c>
      <c r="J99" s="299">
        <v>171.68333333333334</v>
      </c>
      <c r="K99" s="299">
        <v>173.31666666666666</v>
      </c>
      <c r="L99" s="299">
        <v>175.43333333333334</v>
      </c>
      <c r="M99" s="286">
        <v>171.2</v>
      </c>
      <c r="N99" s="286">
        <v>167.45</v>
      </c>
      <c r="O99" s="301">
        <v>18942000</v>
      </c>
      <c r="P99" s="302">
        <v>2.0361990950226245E-2</v>
      </c>
    </row>
    <row r="100" spans="1:16" ht="15">
      <c r="A100" s="263">
        <v>90</v>
      </c>
      <c r="B100" s="364" t="s">
        <v>49</v>
      </c>
      <c r="C100" s="476" t="s">
        <v>139</v>
      </c>
      <c r="D100" s="477">
        <v>44252</v>
      </c>
      <c r="E100" s="298">
        <v>422.9</v>
      </c>
      <c r="F100" s="298">
        <v>421.61666666666662</v>
      </c>
      <c r="G100" s="299">
        <v>418.43333333333322</v>
      </c>
      <c r="H100" s="299">
        <v>413.96666666666658</v>
      </c>
      <c r="I100" s="299">
        <v>410.78333333333319</v>
      </c>
      <c r="J100" s="299">
        <v>426.08333333333326</v>
      </c>
      <c r="K100" s="299">
        <v>429.26666666666665</v>
      </c>
      <c r="L100" s="299">
        <v>433.73333333333329</v>
      </c>
      <c r="M100" s="286">
        <v>424.8</v>
      </c>
      <c r="N100" s="286">
        <v>417.15</v>
      </c>
      <c r="O100" s="301">
        <v>8454000</v>
      </c>
      <c r="P100" s="302">
        <v>-4.7972972972972976E-2</v>
      </c>
    </row>
    <row r="101" spans="1:16" ht="15">
      <c r="A101" s="263">
        <v>91</v>
      </c>
      <c r="B101" s="364" t="s">
        <v>43</v>
      </c>
      <c r="C101" s="476" t="s">
        <v>140</v>
      </c>
      <c r="D101" s="477">
        <v>44252</v>
      </c>
      <c r="E101" s="298">
        <v>6991.2</v>
      </c>
      <c r="F101" s="298">
        <v>7026.5999999999995</v>
      </c>
      <c r="G101" s="299">
        <v>6918.2999999999993</v>
      </c>
      <c r="H101" s="299">
        <v>6845.4</v>
      </c>
      <c r="I101" s="299">
        <v>6737.0999999999995</v>
      </c>
      <c r="J101" s="299">
        <v>7099.4999999999991</v>
      </c>
      <c r="K101" s="299">
        <v>7207.8</v>
      </c>
      <c r="L101" s="299">
        <v>7280.6999999999989</v>
      </c>
      <c r="M101" s="286">
        <v>7134.9</v>
      </c>
      <c r="N101" s="286">
        <v>6953.7</v>
      </c>
      <c r="O101" s="301">
        <v>2906800</v>
      </c>
      <c r="P101" s="302">
        <v>6.5659713311581186E-2</v>
      </c>
    </row>
    <row r="102" spans="1:16" ht="15">
      <c r="A102" s="263">
        <v>92</v>
      </c>
      <c r="B102" s="364" t="s">
        <v>49</v>
      </c>
      <c r="C102" s="476" t="s">
        <v>141</v>
      </c>
      <c r="D102" s="477">
        <v>44252</v>
      </c>
      <c r="E102" s="298">
        <v>552</v>
      </c>
      <c r="F102" s="298">
        <v>551.94999999999993</v>
      </c>
      <c r="G102" s="299">
        <v>546.29999999999984</v>
      </c>
      <c r="H102" s="299">
        <v>540.59999999999991</v>
      </c>
      <c r="I102" s="299">
        <v>534.94999999999982</v>
      </c>
      <c r="J102" s="299">
        <v>557.64999999999986</v>
      </c>
      <c r="K102" s="299">
        <v>563.29999999999995</v>
      </c>
      <c r="L102" s="299">
        <v>568.99999999999989</v>
      </c>
      <c r="M102" s="286">
        <v>557.6</v>
      </c>
      <c r="N102" s="286">
        <v>546.25</v>
      </c>
      <c r="O102" s="301">
        <v>14211250</v>
      </c>
      <c r="P102" s="302">
        <v>1.6178047908473363E-2</v>
      </c>
    </row>
    <row r="103" spans="1:16" ht="15">
      <c r="A103" s="263">
        <v>93</v>
      </c>
      <c r="B103" s="364" t="s">
        <v>56</v>
      </c>
      <c r="C103" s="476" t="s">
        <v>142</v>
      </c>
      <c r="D103" s="477">
        <v>44252</v>
      </c>
      <c r="E103" s="298">
        <v>848.6</v>
      </c>
      <c r="F103" s="298">
        <v>850.31666666666661</v>
      </c>
      <c r="G103" s="299">
        <v>839.13333333333321</v>
      </c>
      <c r="H103" s="299">
        <v>829.66666666666663</v>
      </c>
      <c r="I103" s="299">
        <v>818.48333333333323</v>
      </c>
      <c r="J103" s="299">
        <v>859.78333333333319</v>
      </c>
      <c r="K103" s="299">
        <v>870.96666666666658</v>
      </c>
      <c r="L103" s="299">
        <v>880.43333333333317</v>
      </c>
      <c r="M103" s="286">
        <v>861.5</v>
      </c>
      <c r="N103" s="286">
        <v>840.85</v>
      </c>
      <c r="O103" s="301">
        <v>3434600</v>
      </c>
      <c r="P103" s="302">
        <v>-3.6820998906306961E-2</v>
      </c>
    </row>
    <row r="104" spans="1:16" ht="15">
      <c r="A104" s="263">
        <v>94</v>
      </c>
      <c r="B104" s="364" t="s">
        <v>72</v>
      </c>
      <c r="C104" s="476" t="s">
        <v>143</v>
      </c>
      <c r="D104" s="477">
        <v>44252</v>
      </c>
      <c r="E104" s="298">
        <v>1132.8</v>
      </c>
      <c r="F104" s="298">
        <v>1141.8499999999999</v>
      </c>
      <c r="G104" s="299">
        <v>1117.5999999999999</v>
      </c>
      <c r="H104" s="299">
        <v>1102.4000000000001</v>
      </c>
      <c r="I104" s="299">
        <v>1078.1500000000001</v>
      </c>
      <c r="J104" s="299">
        <v>1157.0499999999997</v>
      </c>
      <c r="K104" s="299">
        <v>1181.2999999999997</v>
      </c>
      <c r="L104" s="299">
        <v>1196.4999999999995</v>
      </c>
      <c r="M104" s="286">
        <v>1166.0999999999999</v>
      </c>
      <c r="N104" s="286">
        <v>1126.6500000000001</v>
      </c>
      <c r="O104" s="301">
        <v>1662000</v>
      </c>
      <c r="P104" s="302">
        <v>3.165735567970205E-2</v>
      </c>
    </row>
    <row r="105" spans="1:16" ht="15">
      <c r="A105" s="263">
        <v>95</v>
      </c>
      <c r="B105" s="364" t="s">
        <v>106</v>
      </c>
      <c r="C105" s="476" t="s">
        <v>144</v>
      </c>
      <c r="D105" s="477">
        <v>44252</v>
      </c>
      <c r="E105" s="298">
        <v>1603.85</v>
      </c>
      <c r="F105" s="298">
        <v>1605.7166666666665</v>
      </c>
      <c r="G105" s="299">
        <v>1578.133333333333</v>
      </c>
      <c r="H105" s="299">
        <v>1552.4166666666665</v>
      </c>
      <c r="I105" s="299">
        <v>1524.833333333333</v>
      </c>
      <c r="J105" s="299">
        <v>1631.4333333333329</v>
      </c>
      <c r="K105" s="299">
        <v>1659.0166666666664</v>
      </c>
      <c r="L105" s="299">
        <v>1684.7333333333329</v>
      </c>
      <c r="M105" s="286">
        <v>1633.3</v>
      </c>
      <c r="N105" s="286">
        <v>1580</v>
      </c>
      <c r="O105" s="301">
        <v>1450400</v>
      </c>
      <c r="P105" s="302">
        <v>8.9037284362826936E-3</v>
      </c>
    </row>
    <row r="106" spans="1:16" ht="15">
      <c r="A106" s="263">
        <v>96</v>
      </c>
      <c r="B106" s="364" t="s">
        <v>43</v>
      </c>
      <c r="C106" s="476" t="s">
        <v>145</v>
      </c>
      <c r="D106" s="477">
        <v>44252</v>
      </c>
      <c r="E106" s="298">
        <v>220</v>
      </c>
      <c r="F106" s="298">
        <v>219.41666666666666</v>
      </c>
      <c r="G106" s="299">
        <v>215.5333333333333</v>
      </c>
      <c r="H106" s="299">
        <v>211.06666666666663</v>
      </c>
      <c r="I106" s="299">
        <v>207.18333333333328</v>
      </c>
      <c r="J106" s="299">
        <v>223.88333333333333</v>
      </c>
      <c r="K106" s="299">
        <v>227.76666666666671</v>
      </c>
      <c r="L106" s="299">
        <v>232.23333333333335</v>
      </c>
      <c r="M106" s="286">
        <v>223.3</v>
      </c>
      <c r="N106" s="286">
        <v>214.95</v>
      </c>
      <c r="O106" s="301">
        <v>34909000</v>
      </c>
      <c r="P106" s="302">
        <v>4.8357848075760625E-3</v>
      </c>
    </row>
    <row r="107" spans="1:16" ht="15">
      <c r="A107" s="263">
        <v>97</v>
      </c>
      <c r="B107" s="364" t="s">
        <v>43</v>
      </c>
      <c r="C107" s="476" t="s">
        <v>146</v>
      </c>
      <c r="D107" s="477">
        <v>44252</v>
      </c>
      <c r="E107" s="298">
        <v>87848.65</v>
      </c>
      <c r="F107" s="298">
        <v>87299.566666666666</v>
      </c>
      <c r="G107" s="299">
        <v>86349.133333333331</v>
      </c>
      <c r="H107" s="299">
        <v>84849.616666666669</v>
      </c>
      <c r="I107" s="299">
        <v>83899.183333333334</v>
      </c>
      <c r="J107" s="299">
        <v>88799.083333333328</v>
      </c>
      <c r="K107" s="299">
        <v>89749.516666666648</v>
      </c>
      <c r="L107" s="299">
        <v>91249.033333333326</v>
      </c>
      <c r="M107" s="286">
        <v>88250</v>
      </c>
      <c r="N107" s="286">
        <v>85800.05</v>
      </c>
      <c r="O107" s="301">
        <v>58440</v>
      </c>
      <c r="P107" s="302">
        <v>1.3176144244105409E-2</v>
      </c>
    </row>
    <row r="108" spans="1:16" ht="15">
      <c r="A108" s="263">
        <v>98</v>
      </c>
      <c r="B108" s="364" t="s">
        <v>56</v>
      </c>
      <c r="C108" s="476" t="s">
        <v>147</v>
      </c>
      <c r="D108" s="477">
        <v>44252</v>
      </c>
      <c r="E108" s="298">
        <v>1289.7</v>
      </c>
      <c r="F108" s="298">
        <v>1295.7666666666667</v>
      </c>
      <c r="G108" s="299">
        <v>1276.2833333333333</v>
      </c>
      <c r="H108" s="299">
        <v>1262.8666666666666</v>
      </c>
      <c r="I108" s="299">
        <v>1243.3833333333332</v>
      </c>
      <c r="J108" s="299">
        <v>1309.1833333333334</v>
      </c>
      <c r="K108" s="299">
        <v>1328.6666666666665</v>
      </c>
      <c r="L108" s="299">
        <v>1342.0833333333335</v>
      </c>
      <c r="M108" s="286">
        <v>1315.25</v>
      </c>
      <c r="N108" s="286">
        <v>1282.3499999999999</v>
      </c>
      <c r="O108" s="301">
        <v>3981750</v>
      </c>
      <c r="P108" s="302">
        <v>-7.6535049573838929E-2</v>
      </c>
    </row>
    <row r="109" spans="1:16" ht="15">
      <c r="A109" s="263">
        <v>99</v>
      </c>
      <c r="B109" s="364" t="s">
        <v>111</v>
      </c>
      <c r="C109" s="476" t="s">
        <v>148</v>
      </c>
      <c r="D109" s="477">
        <v>44252</v>
      </c>
      <c r="E109" s="298">
        <v>55.3</v>
      </c>
      <c r="F109" s="298">
        <v>54.666666666666664</v>
      </c>
      <c r="G109" s="299">
        <v>53.43333333333333</v>
      </c>
      <c r="H109" s="299">
        <v>51.566666666666663</v>
      </c>
      <c r="I109" s="299">
        <v>50.333333333333329</v>
      </c>
      <c r="J109" s="299">
        <v>56.533333333333331</v>
      </c>
      <c r="K109" s="299">
        <v>57.766666666666666</v>
      </c>
      <c r="L109" s="299">
        <v>59.633333333333333</v>
      </c>
      <c r="M109" s="286">
        <v>55.9</v>
      </c>
      <c r="N109" s="286">
        <v>52.8</v>
      </c>
      <c r="O109" s="301">
        <v>67660000</v>
      </c>
      <c r="P109" s="302">
        <v>8.8719898605830166E-3</v>
      </c>
    </row>
    <row r="110" spans="1:16" ht="15">
      <c r="A110" s="263">
        <v>100</v>
      </c>
      <c r="B110" s="364" t="s">
        <v>39</v>
      </c>
      <c r="C110" s="476" t="s">
        <v>257</v>
      </c>
      <c r="D110" s="477">
        <v>44252</v>
      </c>
      <c r="E110" s="298">
        <v>5077.3500000000004</v>
      </c>
      <c r="F110" s="298">
        <v>5121.2833333333338</v>
      </c>
      <c r="G110" s="299">
        <v>4975.1666666666679</v>
      </c>
      <c r="H110" s="299">
        <v>4872.9833333333345</v>
      </c>
      <c r="I110" s="299">
        <v>4726.8666666666686</v>
      </c>
      <c r="J110" s="299">
        <v>5223.4666666666672</v>
      </c>
      <c r="K110" s="299">
        <v>5369.5833333333339</v>
      </c>
      <c r="L110" s="299">
        <v>5471.7666666666664</v>
      </c>
      <c r="M110" s="286">
        <v>5267.4</v>
      </c>
      <c r="N110" s="286">
        <v>5019.1000000000004</v>
      </c>
      <c r="O110" s="301">
        <v>844500</v>
      </c>
      <c r="P110" s="302">
        <v>3.1135531135531136E-2</v>
      </c>
    </row>
    <row r="111" spans="1:16" ht="15">
      <c r="A111" s="263">
        <v>101</v>
      </c>
      <c r="B111" s="364" t="s">
        <v>49</v>
      </c>
      <c r="C111" s="476" t="s">
        <v>151</v>
      </c>
      <c r="D111" s="477">
        <v>44252</v>
      </c>
      <c r="E111" s="298">
        <v>16209.75</v>
      </c>
      <c r="F111" s="298">
        <v>16184.416666666666</v>
      </c>
      <c r="G111" s="299">
        <v>16060.383333333331</v>
      </c>
      <c r="H111" s="299">
        <v>15911.016666666665</v>
      </c>
      <c r="I111" s="299">
        <v>15786.98333333333</v>
      </c>
      <c r="J111" s="299">
        <v>16333.783333333333</v>
      </c>
      <c r="K111" s="299">
        <v>16457.816666666669</v>
      </c>
      <c r="L111" s="299">
        <v>16607.183333333334</v>
      </c>
      <c r="M111" s="286">
        <v>16308.45</v>
      </c>
      <c r="N111" s="286">
        <v>16035.05</v>
      </c>
      <c r="O111" s="301">
        <v>413000</v>
      </c>
      <c r="P111" s="302">
        <v>3.8863036096088543E-2</v>
      </c>
    </row>
    <row r="112" spans="1:16" ht="15">
      <c r="A112" s="263">
        <v>102</v>
      </c>
      <c r="B112" s="364" t="s">
        <v>111</v>
      </c>
      <c r="C112" s="476" t="s">
        <v>152</v>
      </c>
      <c r="D112" s="477">
        <v>44252</v>
      </c>
      <c r="E112" s="298">
        <v>123.15</v>
      </c>
      <c r="F112" s="298">
        <v>123.2</v>
      </c>
      <c r="G112" s="299">
        <v>120.45</v>
      </c>
      <c r="H112" s="299">
        <v>117.75</v>
      </c>
      <c r="I112" s="299">
        <v>115</v>
      </c>
      <c r="J112" s="299">
        <v>125.9</v>
      </c>
      <c r="K112" s="299">
        <v>128.65</v>
      </c>
      <c r="L112" s="299">
        <v>131.35000000000002</v>
      </c>
      <c r="M112" s="286">
        <v>125.95</v>
      </c>
      <c r="N112" s="286">
        <v>120.5</v>
      </c>
      <c r="O112" s="301">
        <v>57298400</v>
      </c>
      <c r="P112" s="302">
        <v>1.4231499051233396E-2</v>
      </c>
    </row>
    <row r="113" spans="1:16" ht="15">
      <c r="A113" s="263">
        <v>103</v>
      </c>
      <c r="B113" s="364" t="s">
        <v>42</v>
      </c>
      <c r="C113" s="476" t="s">
        <v>153</v>
      </c>
      <c r="D113" s="477">
        <v>44252</v>
      </c>
      <c r="E113" s="298">
        <v>103.45</v>
      </c>
      <c r="F113" s="298">
        <v>102.8</v>
      </c>
      <c r="G113" s="299">
        <v>101.39999999999999</v>
      </c>
      <c r="H113" s="299">
        <v>99.35</v>
      </c>
      <c r="I113" s="299">
        <v>97.949999999999989</v>
      </c>
      <c r="J113" s="299">
        <v>104.85</v>
      </c>
      <c r="K113" s="299">
        <v>106.25</v>
      </c>
      <c r="L113" s="299">
        <v>108.3</v>
      </c>
      <c r="M113" s="286">
        <v>104.2</v>
      </c>
      <c r="N113" s="286">
        <v>100.75</v>
      </c>
      <c r="O113" s="301">
        <v>86087100</v>
      </c>
      <c r="P113" s="302">
        <v>-2.6241134751773049E-2</v>
      </c>
    </row>
    <row r="114" spans="1:16" ht="15">
      <c r="A114" s="263">
        <v>104</v>
      </c>
      <c r="B114" s="364" t="s">
        <v>72</v>
      </c>
      <c r="C114" s="476" t="s">
        <v>155</v>
      </c>
      <c r="D114" s="477">
        <v>44252</v>
      </c>
      <c r="E114" s="298">
        <v>112.45</v>
      </c>
      <c r="F114" s="298">
        <v>112.14999999999999</v>
      </c>
      <c r="G114" s="299">
        <v>109.59999999999998</v>
      </c>
      <c r="H114" s="299">
        <v>106.74999999999999</v>
      </c>
      <c r="I114" s="299">
        <v>104.19999999999997</v>
      </c>
      <c r="J114" s="299">
        <v>114.99999999999999</v>
      </c>
      <c r="K114" s="299">
        <v>117.55</v>
      </c>
      <c r="L114" s="299">
        <v>120.39999999999999</v>
      </c>
      <c r="M114" s="286">
        <v>114.7</v>
      </c>
      <c r="N114" s="286">
        <v>109.3</v>
      </c>
      <c r="O114" s="301">
        <v>55601700</v>
      </c>
      <c r="P114" s="302">
        <v>4.4704861111111112E-2</v>
      </c>
    </row>
    <row r="115" spans="1:16" ht="15">
      <c r="A115" s="263">
        <v>105</v>
      </c>
      <c r="B115" s="364" t="s">
        <v>78</v>
      </c>
      <c r="C115" s="476" t="s">
        <v>156</v>
      </c>
      <c r="D115" s="477">
        <v>44252</v>
      </c>
      <c r="E115" s="298">
        <v>29084.05</v>
      </c>
      <c r="F115" s="298">
        <v>28624.683333333334</v>
      </c>
      <c r="G115" s="299">
        <v>28049.366666666669</v>
      </c>
      <c r="H115" s="299">
        <v>27014.683333333334</v>
      </c>
      <c r="I115" s="299">
        <v>26439.366666666669</v>
      </c>
      <c r="J115" s="299">
        <v>29659.366666666669</v>
      </c>
      <c r="K115" s="299">
        <v>30234.683333333334</v>
      </c>
      <c r="L115" s="299">
        <v>31269.366666666669</v>
      </c>
      <c r="M115" s="286">
        <v>29200</v>
      </c>
      <c r="N115" s="286">
        <v>27590</v>
      </c>
      <c r="O115" s="301">
        <v>92610</v>
      </c>
      <c r="P115" s="302">
        <v>-0.12126387702818105</v>
      </c>
    </row>
    <row r="116" spans="1:16" ht="15">
      <c r="A116" s="263">
        <v>106</v>
      </c>
      <c r="B116" s="364" t="s">
        <v>51</v>
      </c>
      <c r="C116" s="476" t="s">
        <v>157</v>
      </c>
      <c r="D116" s="477">
        <v>44252</v>
      </c>
      <c r="E116" s="298">
        <v>1852.75</v>
      </c>
      <c r="F116" s="298">
        <v>1866.7</v>
      </c>
      <c r="G116" s="299">
        <v>1805.4</v>
      </c>
      <c r="H116" s="299">
        <v>1758.05</v>
      </c>
      <c r="I116" s="299">
        <v>1696.75</v>
      </c>
      <c r="J116" s="299">
        <v>1914.0500000000002</v>
      </c>
      <c r="K116" s="299">
        <v>1975.35</v>
      </c>
      <c r="L116" s="299">
        <v>2022.7000000000003</v>
      </c>
      <c r="M116" s="286">
        <v>1928</v>
      </c>
      <c r="N116" s="286">
        <v>1819.35</v>
      </c>
      <c r="O116" s="301">
        <v>3960550</v>
      </c>
      <c r="P116" s="302">
        <v>-6.2103229367927136E-3</v>
      </c>
    </row>
    <row r="117" spans="1:16" ht="15">
      <c r="A117" s="263">
        <v>107</v>
      </c>
      <c r="B117" s="364" t="s">
        <v>72</v>
      </c>
      <c r="C117" s="476" t="s">
        <v>158</v>
      </c>
      <c r="D117" s="477">
        <v>44252</v>
      </c>
      <c r="E117" s="298">
        <v>251.3</v>
      </c>
      <c r="F117" s="298">
        <v>252.4</v>
      </c>
      <c r="G117" s="299">
        <v>249.15</v>
      </c>
      <c r="H117" s="299">
        <v>247</v>
      </c>
      <c r="I117" s="299">
        <v>243.75</v>
      </c>
      <c r="J117" s="299">
        <v>254.55</v>
      </c>
      <c r="K117" s="299">
        <v>257.8</v>
      </c>
      <c r="L117" s="299">
        <v>259.95000000000005</v>
      </c>
      <c r="M117" s="286">
        <v>255.65</v>
      </c>
      <c r="N117" s="286">
        <v>250.25</v>
      </c>
      <c r="O117" s="301">
        <v>19161000</v>
      </c>
      <c r="P117" s="302">
        <v>1.6229116945107397E-2</v>
      </c>
    </row>
    <row r="118" spans="1:16" ht="15">
      <c r="A118" s="263">
        <v>108</v>
      </c>
      <c r="B118" s="364" t="s">
        <v>56</v>
      </c>
      <c r="C118" s="476" t="s">
        <v>159</v>
      </c>
      <c r="D118" s="477">
        <v>44252</v>
      </c>
      <c r="E118" s="298">
        <v>121.9</v>
      </c>
      <c r="F118" s="298">
        <v>122.06666666666668</v>
      </c>
      <c r="G118" s="299">
        <v>119.68333333333335</v>
      </c>
      <c r="H118" s="299">
        <v>117.46666666666667</v>
      </c>
      <c r="I118" s="299">
        <v>115.08333333333334</v>
      </c>
      <c r="J118" s="299">
        <v>124.28333333333336</v>
      </c>
      <c r="K118" s="299">
        <v>126.66666666666669</v>
      </c>
      <c r="L118" s="299">
        <v>128.88333333333338</v>
      </c>
      <c r="M118" s="286">
        <v>124.45</v>
      </c>
      <c r="N118" s="286">
        <v>119.85</v>
      </c>
      <c r="O118" s="301">
        <v>38991800</v>
      </c>
      <c r="P118" s="302">
        <v>5.5201342281879194E-2</v>
      </c>
    </row>
    <row r="119" spans="1:16" ht="15">
      <c r="A119" s="263">
        <v>109</v>
      </c>
      <c r="B119" s="364" t="s">
        <v>49</v>
      </c>
      <c r="C119" s="476" t="s">
        <v>160</v>
      </c>
      <c r="D119" s="477">
        <v>44252</v>
      </c>
      <c r="E119" s="298">
        <v>1728.7</v>
      </c>
      <c r="F119" s="298">
        <v>1735.0666666666666</v>
      </c>
      <c r="G119" s="299">
        <v>1705.1333333333332</v>
      </c>
      <c r="H119" s="299">
        <v>1681.5666666666666</v>
      </c>
      <c r="I119" s="299">
        <v>1651.6333333333332</v>
      </c>
      <c r="J119" s="299">
        <v>1758.6333333333332</v>
      </c>
      <c r="K119" s="299">
        <v>1788.5666666666666</v>
      </c>
      <c r="L119" s="299">
        <v>1812.1333333333332</v>
      </c>
      <c r="M119" s="286">
        <v>1765</v>
      </c>
      <c r="N119" s="286">
        <v>1711.5</v>
      </c>
      <c r="O119" s="301">
        <v>2240000</v>
      </c>
      <c r="P119" s="302">
        <v>-1.2780960775672102E-2</v>
      </c>
    </row>
    <row r="120" spans="1:16" ht="15">
      <c r="A120" s="263">
        <v>110</v>
      </c>
      <c r="B120" s="364" t="s">
        <v>53</v>
      </c>
      <c r="C120" s="476" t="s">
        <v>161</v>
      </c>
      <c r="D120" s="477">
        <v>44252</v>
      </c>
      <c r="E120" s="298">
        <v>41</v>
      </c>
      <c r="F120" s="298">
        <v>41.31666666666667</v>
      </c>
      <c r="G120" s="299">
        <v>40.38333333333334</v>
      </c>
      <c r="H120" s="299">
        <v>39.766666666666673</v>
      </c>
      <c r="I120" s="299">
        <v>38.833333333333343</v>
      </c>
      <c r="J120" s="299">
        <v>41.933333333333337</v>
      </c>
      <c r="K120" s="299">
        <v>42.86666666666666</v>
      </c>
      <c r="L120" s="299">
        <v>43.483333333333334</v>
      </c>
      <c r="M120" s="286">
        <v>42.25</v>
      </c>
      <c r="N120" s="286">
        <v>40.700000000000003</v>
      </c>
      <c r="O120" s="301">
        <v>231136000</v>
      </c>
      <c r="P120" s="302">
        <v>7.4211778703152889E-2</v>
      </c>
    </row>
    <row r="121" spans="1:16" ht="15">
      <c r="A121" s="263">
        <v>111</v>
      </c>
      <c r="B121" s="364" t="s">
        <v>42</v>
      </c>
      <c r="C121" s="476" t="s">
        <v>162</v>
      </c>
      <c r="D121" s="477">
        <v>44252</v>
      </c>
      <c r="E121" s="298">
        <v>226.3</v>
      </c>
      <c r="F121" s="298">
        <v>226.7833333333333</v>
      </c>
      <c r="G121" s="299">
        <v>223.96666666666661</v>
      </c>
      <c r="H121" s="299">
        <v>221.6333333333333</v>
      </c>
      <c r="I121" s="299">
        <v>218.81666666666661</v>
      </c>
      <c r="J121" s="299">
        <v>229.11666666666662</v>
      </c>
      <c r="K121" s="299">
        <v>231.93333333333334</v>
      </c>
      <c r="L121" s="299">
        <v>234.26666666666662</v>
      </c>
      <c r="M121" s="286">
        <v>229.6</v>
      </c>
      <c r="N121" s="286">
        <v>224.45</v>
      </c>
      <c r="O121" s="301">
        <v>20236000</v>
      </c>
      <c r="P121" s="302">
        <v>4.8932199875596105E-2</v>
      </c>
    </row>
    <row r="122" spans="1:16" ht="15">
      <c r="A122" s="263">
        <v>112</v>
      </c>
      <c r="B122" s="364" t="s">
        <v>88</v>
      </c>
      <c r="C122" s="476" t="s">
        <v>163</v>
      </c>
      <c r="D122" s="477">
        <v>44252</v>
      </c>
      <c r="E122" s="298">
        <v>1375.35</v>
      </c>
      <c r="F122" s="298">
        <v>1374.8333333333333</v>
      </c>
      <c r="G122" s="299">
        <v>1353.7666666666664</v>
      </c>
      <c r="H122" s="299">
        <v>1332.1833333333332</v>
      </c>
      <c r="I122" s="299">
        <v>1311.1166666666663</v>
      </c>
      <c r="J122" s="299">
        <v>1396.4166666666665</v>
      </c>
      <c r="K122" s="299">
        <v>1417.4833333333336</v>
      </c>
      <c r="L122" s="299">
        <v>1439.0666666666666</v>
      </c>
      <c r="M122" s="286">
        <v>1395.9</v>
      </c>
      <c r="N122" s="286">
        <v>1353.25</v>
      </c>
      <c r="O122" s="301">
        <v>1912086</v>
      </c>
      <c r="P122" s="302">
        <v>-0.11608654750705551</v>
      </c>
    </row>
    <row r="123" spans="1:16" ht="15">
      <c r="A123" s="263">
        <v>113</v>
      </c>
      <c r="B123" s="364" t="s">
        <v>37</v>
      </c>
      <c r="C123" s="476" t="s">
        <v>164</v>
      </c>
      <c r="D123" s="477">
        <v>44252</v>
      </c>
      <c r="E123" s="298">
        <v>961.7</v>
      </c>
      <c r="F123" s="298">
        <v>954.7833333333333</v>
      </c>
      <c r="G123" s="299">
        <v>941.51666666666665</v>
      </c>
      <c r="H123" s="299">
        <v>921.33333333333337</v>
      </c>
      <c r="I123" s="299">
        <v>908.06666666666672</v>
      </c>
      <c r="J123" s="299">
        <v>974.96666666666658</v>
      </c>
      <c r="K123" s="299">
        <v>988.23333333333323</v>
      </c>
      <c r="L123" s="299">
        <v>1008.4166666666665</v>
      </c>
      <c r="M123" s="286">
        <v>968.05</v>
      </c>
      <c r="N123" s="286">
        <v>934.6</v>
      </c>
      <c r="O123" s="301">
        <v>1938000</v>
      </c>
      <c r="P123" s="302">
        <v>-8.6956521739130436E-3</v>
      </c>
    </row>
    <row r="124" spans="1:16" ht="15">
      <c r="A124" s="263">
        <v>114</v>
      </c>
      <c r="B124" s="364" t="s">
        <v>53</v>
      </c>
      <c r="C124" s="476" t="s">
        <v>165</v>
      </c>
      <c r="D124" s="477">
        <v>44252</v>
      </c>
      <c r="E124" s="298">
        <v>235.65</v>
      </c>
      <c r="F124" s="298">
        <v>235.23333333333335</v>
      </c>
      <c r="G124" s="299">
        <v>231.26666666666671</v>
      </c>
      <c r="H124" s="299">
        <v>226.88333333333335</v>
      </c>
      <c r="I124" s="299">
        <v>222.91666666666671</v>
      </c>
      <c r="J124" s="299">
        <v>239.6166666666667</v>
      </c>
      <c r="K124" s="299">
        <v>243.58333333333334</v>
      </c>
      <c r="L124" s="299">
        <v>247.9666666666667</v>
      </c>
      <c r="M124" s="286">
        <v>239.2</v>
      </c>
      <c r="N124" s="286">
        <v>230.85</v>
      </c>
      <c r="O124" s="301">
        <v>25688200</v>
      </c>
      <c r="P124" s="302">
        <v>-5.906097301890801E-2</v>
      </c>
    </row>
    <row r="125" spans="1:16" ht="15">
      <c r="A125" s="263">
        <v>115</v>
      </c>
      <c r="B125" s="364" t="s">
        <v>42</v>
      </c>
      <c r="C125" s="476" t="s">
        <v>166</v>
      </c>
      <c r="D125" s="477">
        <v>44252</v>
      </c>
      <c r="E125" s="298">
        <v>140.05000000000001</v>
      </c>
      <c r="F125" s="298">
        <v>140.51666666666668</v>
      </c>
      <c r="G125" s="299">
        <v>138.23333333333335</v>
      </c>
      <c r="H125" s="299">
        <v>136.41666666666666</v>
      </c>
      <c r="I125" s="299">
        <v>134.13333333333333</v>
      </c>
      <c r="J125" s="299">
        <v>142.33333333333337</v>
      </c>
      <c r="K125" s="299">
        <v>144.61666666666673</v>
      </c>
      <c r="L125" s="299">
        <v>146.43333333333339</v>
      </c>
      <c r="M125" s="286">
        <v>142.80000000000001</v>
      </c>
      <c r="N125" s="286">
        <v>138.69999999999999</v>
      </c>
      <c r="O125" s="301">
        <v>15954000</v>
      </c>
      <c r="P125" s="302">
        <v>-2.2785740536567439E-2</v>
      </c>
    </row>
    <row r="126" spans="1:16" ht="15">
      <c r="A126" s="263">
        <v>116</v>
      </c>
      <c r="B126" s="364" t="s">
        <v>72</v>
      </c>
      <c r="C126" s="476" t="s">
        <v>167</v>
      </c>
      <c r="D126" s="477">
        <v>44252</v>
      </c>
      <c r="E126" s="298">
        <v>2026.35</v>
      </c>
      <c r="F126" s="298">
        <v>2032.9833333333333</v>
      </c>
      <c r="G126" s="299">
        <v>2008.9666666666667</v>
      </c>
      <c r="H126" s="299">
        <v>1991.5833333333333</v>
      </c>
      <c r="I126" s="299">
        <v>1967.5666666666666</v>
      </c>
      <c r="J126" s="299">
        <v>2050.3666666666668</v>
      </c>
      <c r="K126" s="299">
        <v>2074.3833333333337</v>
      </c>
      <c r="L126" s="299">
        <v>2091.7666666666669</v>
      </c>
      <c r="M126" s="286">
        <v>2057</v>
      </c>
      <c r="N126" s="286">
        <v>2015.6</v>
      </c>
      <c r="O126" s="301">
        <v>28077000</v>
      </c>
      <c r="P126" s="302">
        <v>-6.053525913338997E-3</v>
      </c>
    </row>
    <row r="127" spans="1:16" ht="15">
      <c r="A127" s="263">
        <v>117</v>
      </c>
      <c r="B127" s="364" t="s">
        <v>111</v>
      </c>
      <c r="C127" s="476" t="s">
        <v>168</v>
      </c>
      <c r="D127" s="477">
        <v>44252</v>
      </c>
      <c r="E127" s="298">
        <v>70.7</v>
      </c>
      <c r="F127" s="298">
        <v>69.649999999999991</v>
      </c>
      <c r="G127" s="299">
        <v>67.999999999999986</v>
      </c>
      <c r="H127" s="299">
        <v>65.3</v>
      </c>
      <c r="I127" s="299">
        <v>63.649999999999991</v>
      </c>
      <c r="J127" s="299">
        <v>72.34999999999998</v>
      </c>
      <c r="K127" s="299">
        <v>73.999999999999986</v>
      </c>
      <c r="L127" s="299">
        <v>76.699999999999974</v>
      </c>
      <c r="M127" s="286">
        <v>71.3</v>
      </c>
      <c r="N127" s="286">
        <v>66.95</v>
      </c>
      <c r="O127" s="301">
        <v>94012000</v>
      </c>
      <c r="P127" s="302">
        <v>-6.9224981188863804E-2</v>
      </c>
    </row>
    <row r="128" spans="1:16" ht="15">
      <c r="A128" s="263">
        <v>118</v>
      </c>
      <c r="B128" s="384" t="s">
        <v>56</v>
      </c>
      <c r="C128" s="476" t="s">
        <v>275</v>
      </c>
      <c r="D128" s="477">
        <v>44252</v>
      </c>
      <c r="E128" s="298">
        <v>869.55</v>
      </c>
      <c r="F128" s="298">
        <v>863.86666666666679</v>
      </c>
      <c r="G128" s="299">
        <v>854.13333333333355</v>
      </c>
      <c r="H128" s="299">
        <v>838.71666666666681</v>
      </c>
      <c r="I128" s="299">
        <v>828.98333333333358</v>
      </c>
      <c r="J128" s="299">
        <v>879.28333333333353</v>
      </c>
      <c r="K128" s="299">
        <v>889.01666666666665</v>
      </c>
      <c r="L128" s="299">
        <v>904.43333333333351</v>
      </c>
      <c r="M128" s="286">
        <v>873.6</v>
      </c>
      <c r="N128" s="286">
        <v>848.45</v>
      </c>
      <c r="O128" s="301">
        <v>5328000</v>
      </c>
      <c r="P128" s="302">
        <v>-5.1408732808118571E-2</v>
      </c>
    </row>
    <row r="129" spans="1:16" ht="15">
      <c r="A129" s="263">
        <v>119</v>
      </c>
      <c r="B129" s="364" t="s">
        <v>53</v>
      </c>
      <c r="C129" s="476" t="s">
        <v>169</v>
      </c>
      <c r="D129" s="477">
        <v>44252</v>
      </c>
      <c r="E129" s="298">
        <v>395.4</v>
      </c>
      <c r="F129" s="298">
        <v>394.81666666666666</v>
      </c>
      <c r="G129" s="299">
        <v>389.88333333333333</v>
      </c>
      <c r="H129" s="299">
        <v>384.36666666666667</v>
      </c>
      <c r="I129" s="299">
        <v>379.43333333333334</v>
      </c>
      <c r="J129" s="299">
        <v>400.33333333333331</v>
      </c>
      <c r="K129" s="299">
        <v>405.26666666666659</v>
      </c>
      <c r="L129" s="299">
        <v>410.7833333333333</v>
      </c>
      <c r="M129" s="286">
        <v>399.75</v>
      </c>
      <c r="N129" s="286">
        <v>389.3</v>
      </c>
      <c r="O129" s="301">
        <v>92817000</v>
      </c>
      <c r="P129" s="302">
        <v>-4.6475791290412058E-2</v>
      </c>
    </row>
    <row r="130" spans="1:16" ht="15">
      <c r="A130" s="263">
        <v>120</v>
      </c>
      <c r="B130" s="364" t="s">
        <v>37</v>
      </c>
      <c r="C130" s="476" t="s">
        <v>170</v>
      </c>
      <c r="D130" s="477">
        <v>44252</v>
      </c>
      <c r="E130" s="298">
        <v>27288.55</v>
      </c>
      <c r="F130" s="298">
        <v>27257.366666666669</v>
      </c>
      <c r="G130" s="299">
        <v>26902.183333333338</v>
      </c>
      <c r="H130" s="299">
        <v>26515.816666666669</v>
      </c>
      <c r="I130" s="299">
        <v>26160.633333333339</v>
      </c>
      <c r="J130" s="299">
        <v>27643.733333333337</v>
      </c>
      <c r="K130" s="299">
        <v>27998.916666666672</v>
      </c>
      <c r="L130" s="299">
        <v>28385.283333333336</v>
      </c>
      <c r="M130" s="286">
        <v>27612.55</v>
      </c>
      <c r="N130" s="286">
        <v>26871</v>
      </c>
      <c r="O130" s="301">
        <v>150600</v>
      </c>
      <c r="P130" s="302">
        <v>3.9337474120082816E-2</v>
      </c>
    </row>
    <row r="131" spans="1:16" ht="15">
      <c r="A131" s="263">
        <v>121</v>
      </c>
      <c r="B131" s="364" t="s">
        <v>63</v>
      </c>
      <c r="C131" s="476" t="s">
        <v>171</v>
      </c>
      <c r="D131" s="477">
        <v>44252</v>
      </c>
      <c r="E131" s="298">
        <v>1872.6</v>
      </c>
      <c r="F131" s="298">
        <v>1858.8</v>
      </c>
      <c r="G131" s="299">
        <v>1829.6</v>
      </c>
      <c r="H131" s="299">
        <v>1786.6</v>
      </c>
      <c r="I131" s="299">
        <v>1757.3999999999999</v>
      </c>
      <c r="J131" s="299">
        <v>1901.8</v>
      </c>
      <c r="K131" s="299">
        <v>1931.0000000000002</v>
      </c>
      <c r="L131" s="299">
        <v>1974</v>
      </c>
      <c r="M131" s="286">
        <v>1888</v>
      </c>
      <c r="N131" s="286">
        <v>1815.8</v>
      </c>
      <c r="O131" s="301">
        <v>741950</v>
      </c>
      <c r="P131" s="302">
        <v>-3.6428571428571428E-2</v>
      </c>
    </row>
    <row r="132" spans="1:16" ht="15">
      <c r="A132" s="263">
        <v>122</v>
      </c>
      <c r="B132" s="364" t="s">
        <v>78</v>
      </c>
      <c r="C132" s="476" t="s">
        <v>172</v>
      </c>
      <c r="D132" s="477">
        <v>44252</v>
      </c>
      <c r="E132" s="298">
        <v>5418.35</v>
      </c>
      <c r="F132" s="298">
        <v>5410.8</v>
      </c>
      <c r="G132" s="299">
        <v>5365.6</v>
      </c>
      <c r="H132" s="299">
        <v>5312.85</v>
      </c>
      <c r="I132" s="299">
        <v>5267.6500000000005</v>
      </c>
      <c r="J132" s="299">
        <v>5463.55</v>
      </c>
      <c r="K132" s="299">
        <v>5508.7499999999991</v>
      </c>
      <c r="L132" s="299">
        <v>5561.5</v>
      </c>
      <c r="M132" s="286">
        <v>5456</v>
      </c>
      <c r="N132" s="286">
        <v>5358.05</v>
      </c>
      <c r="O132" s="301">
        <v>313750</v>
      </c>
      <c r="P132" s="302">
        <v>-1.9914096056228035E-2</v>
      </c>
    </row>
    <row r="133" spans="1:16" ht="15">
      <c r="A133" s="263">
        <v>123</v>
      </c>
      <c r="B133" s="364" t="s">
        <v>56</v>
      </c>
      <c r="C133" s="476" t="s">
        <v>173</v>
      </c>
      <c r="D133" s="477">
        <v>44252</v>
      </c>
      <c r="E133" s="298">
        <v>1380.65</v>
      </c>
      <c r="F133" s="298">
        <v>1372.6833333333334</v>
      </c>
      <c r="G133" s="299">
        <v>1347.3666666666668</v>
      </c>
      <c r="H133" s="299">
        <v>1314.0833333333335</v>
      </c>
      <c r="I133" s="299">
        <v>1288.7666666666669</v>
      </c>
      <c r="J133" s="299">
        <v>1405.9666666666667</v>
      </c>
      <c r="K133" s="299">
        <v>1431.2833333333333</v>
      </c>
      <c r="L133" s="299">
        <v>1464.5666666666666</v>
      </c>
      <c r="M133" s="286">
        <v>1398</v>
      </c>
      <c r="N133" s="286">
        <v>1339.4</v>
      </c>
      <c r="O133" s="301">
        <v>4435200</v>
      </c>
      <c r="P133" s="302">
        <v>1.0940919037199124E-2</v>
      </c>
    </row>
    <row r="134" spans="1:16" ht="15">
      <c r="A134" s="263">
        <v>124</v>
      </c>
      <c r="B134" s="364" t="s">
        <v>51</v>
      </c>
      <c r="C134" s="476" t="s">
        <v>175</v>
      </c>
      <c r="D134" s="477">
        <v>44252</v>
      </c>
      <c r="E134" s="298">
        <v>603.85</v>
      </c>
      <c r="F134" s="298">
        <v>601.43333333333339</v>
      </c>
      <c r="G134" s="299">
        <v>595.01666666666677</v>
      </c>
      <c r="H134" s="299">
        <v>586.18333333333339</v>
      </c>
      <c r="I134" s="299">
        <v>579.76666666666677</v>
      </c>
      <c r="J134" s="299">
        <v>610.26666666666677</v>
      </c>
      <c r="K134" s="299">
        <v>616.68333333333328</v>
      </c>
      <c r="L134" s="299">
        <v>625.51666666666677</v>
      </c>
      <c r="M134" s="286">
        <v>607.85</v>
      </c>
      <c r="N134" s="286">
        <v>592.6</v>
      </c>
      <c r="O134" s="301">
        <v>43752800</v>
      </c>
      <c r="P134" s="302">
        <v>-3.7297969332780773E-3</v>
      </c>
    </row>
    <row r="135" spans="1:16" ht="15">
      <c r="A135" s="263">
        <v>125</v>
      </c>
      <c r="B135" s="364" t="s">
        <v>88</v>
      </c>
      <c r="C135" s="476" t="s">
        <v>176</v>
      </c>
      <c r="D135" s="477">
        <v>44252</v>
      </c>
      <c r="E135" s="298">
        <v>497.9</v>
      </c>
      <c r="F135" s="298">
        <v>499.7166666666667</v>
      </c>
      <c r="G135" s="299">
        <v>492.88333333333338</v>
      </c>
      <c r="H135" s="299">
        <v>487.86666666666667</v>
      </c>
      <c r="I135" s="299">
        <v>481.03333333333336</v>
      </c>
      <c r="J135" s="299">
        <v>504.73333333333341</v>
      </c>
      <c r="K135" s="299">
        <v>511.56666666666666</v>
      </c>
      <c r="L135" s="299">
        <v>516.58333333333348</v>
      </c>
      <c r="M135" s="286">
        <v>506.55</v>
      </c>
      <c r="N135" s="286">
        <v>494.7</v>
      </c>
      <c r="O135" s="301">
        <v>11356500</v>
      </c>
      <c r="P135" s="302">
        <v>1.5832550650744667E-2</v>
      </c>
    </row>
    <row r="136" spans="1:16" ht="15">
      <c r="A136" s="263">
        <v>126</v>
      </c>
      <c r="B136" s="364" t="s">
        <v>177</v>
      </c>
      <c r="C136" s="476" t="s">
        <v>178</v>
      </c>
      <c r="D136" s="477">
        <v>44252</v>
      </c>
      <c r="E136" s="298">
        <v>654.70000000000005</v>
      </c>
      <c r="F136" s="298">
        <v>650.4666666666667</v>
      </c>
      <c r="G136" s="299">
        <v>641.93333333333339</v>
      </c>
      <c r="H136" s="299">
        <v>629.16666666666674</v>
      </c>
      <c r="I136" s="299">
        <v>620.63333333333344</v>
      </c>
      <c r="J136" s="299">
        <v>663.23333333333335</v>
      </c>
      <c r="K136" s="299">
        <v>671.76666666666665</v>
      </c>
      <c r="L136" s="299">
        <v>684.5333333333333</v>
      </c>
      <c r="M136" s="286">
        <v>659</v>
      </c>
      <c r="N136" s="286">
        <v>637.70000000000005</v>
      </c>
      <c r="O136" s="301">
        <v>10174000</v>
      </c>
      <c r="P136" s="302">
        <v>-6.264971439100793E-2</v>
      </c>
    </row>
    <row r="137" spans="1:16" ht="15">
      <c r="A137" s="263">
        <v>127</v>
      </c>
      <c r="B137" s="364" t="s">
        <v>39</v>
      </c>
      <c r="C137" s="476" t="s">
        <v>806</v>
      </c>
      <c r="D137" s="477">
        <v>44252</v>
      </c>
      <c r="E137" s="298">
        <v>627.35</v>
      </c>
      <c r="F137" s="298">
        <v>626.41666666666663</v>
      </c>
      <c r="G137" s="299">
        <v>617.08333333333326</v>
      </c>
      <c r="H137" s="299">
        <v>606.81666666666661</v>
      </c>
      <c r="I137" s="299">
        <v>597.48333333333323</v>
      </c>
      <c r="J137" s="299">
        <v>636.68333333333328</v>
      </c>
      <c r="K137" s="299">
        <v>646.01666666666654</v>
      </c>
      <c r="L137" s="299">
        <v>656.2833333333333</v>
      </c>
      <c r="M137" s="286">
        <v>635.75</v>
      </c>
      <c r="N137" s="286">
        <v>616.15</v>
      </c>
      <c r="O137" s="301">
        <v>13981950</v>
      </c>
      <c r="P137" s="302">
        <v>-6.903825870169719E-3</v>
      </c>
    </row>
    <row r="138" spans="1:16" ht="15">
      <c r="A138" s="263">
        <v>128</v>
      </c>
      <c r="B138" s="364" t="s">
        <v>43</v>
      </c>
      <c r="C138" s="476" t="s">
        <v>180</v>
      </c>
      <c r="D138" s="477">
        <v>44252</v>
      </c>
      <c r="E138" s="298">
        <v>324.7</v>
      </c>
      <c r="F138" s="298">
        <v>321.11666666666662</v>
      </c>
      <c r="G138" s="299">
        <v>312.63333333333321</v>
      </c>
      <c r="H138" s="299">
        <v>300.56666666666661</v>
      </c>
      <c r="I138" s="299">
        <v>292.0833333333332</v>
      </c>
      <c r="J138" s="299">
        <v>333.18333333333322</v>
      </c>
      <c r="K138" s="299">
        <v>341.66666666666669</v>
      </c>
      <c r="L138" s="299">
        <v>353.73333333333323</v>
      </c>
      <c r="M138" s="286">
        <v>329.6</v>
      </c>
      <c r="N138" s="286">
        <v>309.05</v>
      </c>
      <c r="O138" s="301">
        <v>83567700</v>
      </c>
      <c r="P138" s="302">
        <v>3.1593019983112862E-2</v>
      </c>
    </row>
    <row r="139" spans="1:16" ht="15">
      <c r="A139" s="263">
        <v>129</v>
      </c>
      <c r="B139" s="364" t="s">
        <v>42</v>
      </c>
      <c r="C139" s="476" t="s">
        <v>182</v>
      </c>
      <c r="D139" s="477">
        <v>44252</v>
      </c>
      <c r="E139" s="298">
        <v>92.3</v>
      </c>
      <c r="F139" s="298">
        <v>91.883333333333326</v>
      </c>
      <c r="G139" s="299">
        <v>90.316666666666649</v>
      </c>
      <c r="H139" s="299">
        <v>88.333333333333329</v>
      </c>
      <c r="I139" s="299">
        <v>86.766666666666652</v>
      </c>
      <c r="J139" s="299">
        <v>93.866666666666646</v>
      </c>
      <c r="K139" s="299">
        <v>95.433333333333309</v>
      </c>
      <c r="L139" s="299">
        <v>97.416666666666643</v>
      </c>
      <c r="M139" s="286">
        <v>93.45</v>
      </c>
      <c r="N139" s="286">
        <v>89.9</v>
      </c>
      <c r="O139" s="301">
        <v>148756500</v>
      </c>
      <c r="P139" s="302">
        <v>6.9079266517900459E-2</v>
      </c>
    </row>
    <row r="140" spans="1:16" ht="15">
      <c r="A140" s="263">
        <v>130</v>
      </c>
      <c r="B140" s="364" t="s">
        <v>111</v>
      </c>
      <c r="C140" s="476" t="s">
        <v>183</v>
      </c>
      <c r="D140" s="477">
        <v>44252</v>
      </c>
      <c r="E140" s="298">
        <v>731.85</v>
      </c>
      <c r="F140" s="298">
        <v>717.38333333333333</v>
      </c>
      <c r="G140" s="299">
        <v>697.4666666666667</v>
      </c>
      <c r="H140" s="299">
        <v>663.08333333333337</v>
      </c>
      <c r="I140" s="299">
        <v>643.16666666666674</v>
      </c>
      <c r="J140" s="299">
        <v>751.76666666666665</v>
      </c>
      <c r="K140" s="299">
        <v>771.68333333333339</v>
      </c>
      <c r="L140" s="299">
        <v>806.06666666666661</v>
      </c>
      <c r="M140" s="286">
        <v>737.3</v>
      </c>
      <c r="N140" s="286">
        <v>683</v>
      </c>
      <c r="O140" s="301">
        <v>44421000</v>
      </c>
      <c r="P140" s="302">
        <v>7.7126015087184141E-2</v>
      </c>
    </row>
    <row r="141" spans="1:16" ht="15">
      <c r="A141" s="263">
        <v>131</v>
      </c>
      <c r="B141" s="364" t="s">
        <v>106</v>
      </c>
      <c r="C141" s="476" t="s">
        <v>184</v>
      </c>
      <c r="D141" s="477">
        <v>44252</v>
      </c>
      <c r="E141" s="298">
        <v>2981.2</v>
      </c>
      <c r="F141" s="298">
        <v>2992.0499999999997</v>
      </c>
      <c r="G141" s="299">
        <v>2955.3499999999995</v>
      </c>
      <c r="H141" s="299">
        <v>2929.4999999999995</v>
      </c>
      <c r="I141" s="299">
        <v>2892.7999999999993</v>
      </c>
      <c r="J141" s="299">
        <v>3017.8999999999996</v>
      </c>
      <c r="K141" s="299">
        <v>3054.5999999999995</v>
      </c>
      <c r="L141" s="299">
        <v>3080.45</v>
      </c>
      <c r="M141" s="286">
        <v>3028.75</v>
      </c>
      <c r="N141" s="286">
        <v>2966.2</v>
      </c>
      <c r="O141" s="301">
        <v>7908000</v>
      </c>
      <c r="P141" s="302">
        <v>-3.2234378441882663E-2</v>
      </c>
    </row>
    <row r="142" spans="1:16" ht="15">
      <c r="A142" s="263">
        <v>132</v>
      </c>
      <c r="B142" s="364" t="s">
        <v>106</v>
      </c>
      <c r="C142" s="476" t="s">
        <v>185</v>
      </c>
      <c r="D142" s="477">
        <v>44252</v>
      </c>
      <c r="E142" s="298">
        <v>947.25</v>
      </c>
      <c r="F142" s="298">
        <v>947.11666666666679</v>
      </c>
      <c r="G142" s="299">
        <v>932.3333333333336</v>
      </c>
      <c r="H142" s="299">
        <v>917.41666666666686</v>
      </c>
      <c r="I142" s="299">
        <v>902.63333333333367</v>
      </c>
      <c r="J142" s="299">
        <v>962.03333333333353</v>
      </c>
      <c r="K142" s="299">
        <v>976.81666666666683</v>
      </c>
      <c r="L142" s="299">
        <v>991.73333333333346</v>
      </c>
      <c r="M142" s="286">
        <v>961.9</v>
      </c>
      <c r="N142" s="286">
        <v>932.2</v>
      </c>
      <c r="O142" s="301">
        <v>12547200</v>
      </c>
      <c r="P142" s="302">
        <v>1.9600195026816186E-2</v>
      </c>
    </row>
    <row r="143" spans="1:16" ht="15">
      <c r="A143" s="263">
        <v>133</v>
      </c>
      <c r="B143" s="364" t="s">
        <v>49</v>
      </c>
      <c r="C143" s="476" t="s">
        <v>186</v>
      </c>
      <c r="D143" s="477">
        <v>44252</v>
      </c>
      <c r="E143" s="298">
        <v>1426.35</v>
      </c>
      <c r="F143" s="298">
        <v>1422.5999999999997</v>
      </c>
      <c r="G143" s="299">
        <v>1405.1499999999994</v>
      </c>
      <c r="H143" s="299">
        <v>1383.9499999999998</v>
      </c>
      <c r="I143" s="299">
        <v>1366.4999999999995</v>
      </c>
      <c r="J143" s="299">
        <v>1443.7999999999993</v>
      </c>
      <c r="K143" s="299">
        <v>1461.2499999999995</v>
      </c>
      <c r="L143" s="299">
        <v>1482.4499999999991</v>
      </c>
      <c r="M143" s="286">
        <v>1440.05</v>
      </c>
      <c r="N143" s="286">
        <v>1401.4</v>
      </c>
      <c r="O143" s="301">
        <v>7531500</v>
      </c>
      <c r="P143" s="302">
        <v>-8.5891993286602818E-3</v>
      </c>
    </row>
    <row r="144" spans="1:16" ht="15">
      <c r="A144" s="263">
        <v>134</v>
      </c>
      <c r="B144" s="364" t="s">
        <v>51</v>
      </c>
      <c r="C144" s="476" t="s">
        <v>187</v>
      </c>
      <c r="D144" s="477">
        <v>44252</v>
      </c>
      <c r="E144" s="298">
        <v>2425.3000000000002</v>
      </c>
      <c r="F144" s="298">
        <v>2437.1166666666668</v>
      </c>
      <c r="G144" s="299">
        <v>2409.2833333333338</v>
      </c>
      <c r="H144" s="299">
        <v>2393.2666666666669</v>
      </c>
      <c r="I144" s="299">
        <v>2365.4333333333338</v>
      </c>
      <c r="J144" s="299">
        <v>2453.1333333333337</v>
      </c>
      <c r="K144" s="299">
        <v>2480.9666666666667</v>
      </c>
      <c r="L144" s="299">
        <v>2496.9833333333336</v>
      </c>
      <c r="M144" s="286">
        <v>2464.9499999999998</v>
      </c>
      <c r="N144" s="286">
        <v>2421.1</v>
      </c>
      <c r="O144" s="301">
        <v>1318500</v>
      </c>
      <c r="P144" s="302">
        <v>5.86109995985548E-2</v>
      </c>
    </row>
    <row r="145" spans="1:16" ht="15">
      <c r="A145" s="263">
        <v>135</v>
      </c>
      <c r="B145" s="364" t="s">
        <v>42</v>
      </c>
      <c r="C145" s="476" t="s">
        <v>188</v>
      </c>
      <c r="D145" s="477">
        <v>44252</v>
      </c>
      <c r="E145" s="298">
        <v>371.05</v>
      </c>
      <c r="F145" s="298">
        <v>374.95000000000005</v>
      </c>
      <c r="G145" s="299">
        <v>366.30000000000007</v>
      </c>
      <c r="H145" s="299">
        <v>361.55</v>
      </c>
      <c r="I145" s="299">
        <v>352.90000000000003</v>
      </c>
      <c r="J145" s="299">
        <v>379.7000000000001</v>
      </c>
      <c r="K145" s="299">
        <v>388.35000000000008</v>
      </c>
      <c r="L145" s="299">
        <v>393.10000000000014</v>
      </c>
      <c r="M145" s="286">
        <v>383.6</v>
      </c>
      <c r="N145" s="286">
        <v>370.2</v>
      </c>
      <c r="O145" s="301">
        <v>3615000</v>
      </c>
      <c r="P145" s="302">
        <v>4.5099739809193407E-2</v>
      </c>
    </row>
    <row r="146" spans="1:16" ht="15">
      <c r="A146" s="263">
        <v>136</v>
      </c>
      <c r="B146" s="364" t="s">
        <v>43</v>
      </c>
      <c r="C146" s="476" t="s">
        <v>189</v>
      </c>
      <c r="D146" s="477">
        <v>44252</v>
      </c>
      <c r="E146" s="298">
        <v>598.79999999999995</v>
      </c>
      <c r="F146" s="298">
        <v>595.91666666666663</v>
      </c>
      <c r="G146" s="299">
        <v>588.83333333333326</v>
      </c>
      <c r="H146" s="299">
        <v>578.86666666666667</v>
      </c>
      <c r="I146" s="299">
        <v>571.7833333333333</v>
      </c>
      <c r="J146" s="299">
        <v>605.88333333333321</v>
      </c>
      <c r="K146" s="299">
        <v>612.96666666666647</v>
      </c>
      <c r="L146" s="299">
        <v>622.93333333333317</v>
      </c>
      <c r="M146" s="286">
        <v>603</v>
      </c>
      <c r="N146" s="286">
        <v>585.95000000000005</v>
      </c>
      <c r="O146" s="301">
        <v>5447400</v>
      </c>
      <c r="P146" s="302">
        <v>9.4514767932489446E-2</v>
      </c>
    </row>
    <row r="147" spans="1:16" ht="15">
      <c r="A147" s="263">
        <v>137</v>
      </c>
      <c r="B147" s="364" t="s">
        <v>49</v>
      </c>
      <c r="C147" s="476" t="s">
        <v>190</v>
      </c>
      <c r="D147" s="477">
        <v>44252</v>
      </c>
      <c r="E147" s="298">
        <v>1183.7</v>
      </c>
      <c r="F147" s="298">
        <v>1193.4833333333333</v>
      </c>
      <c r="G147" s="299">
        <v>1169.4166666666667</v>
      </c>
      <c r="H147" s="299">
        <v>1155.1333333333334</v>
      </c>
      <c r="I147" s="299">
        <v>1131.0666666666668</v>
      </c>
      <c r="J147" s="299">
        <v>1207.7666666666667</v>
      </c>
      <c r="K147" s="299">
        <v>1231.8333333333333</v>
      </c>
      <c r="L147" s="299">
        <v>1246.1166666666666</v>
      </c>
      <c r="M147" s="286">
        <v>1217.55</v>
      </c>
      <c r="N147" s="286">
        <v>1179.2</v>
      </c>
      <c r="O147" s="301">
        <v>1393000</v>
      </c>
      <c r="P147" s="302">
        <v>8.1053698074974676E-3</v>
      </c>
    </row>
    <row r="148" spans="1:16" ht="15">
      <c r="A148" s="263">
        <v>138</v>
      </c>
      <c r="B148" s="364" t="s">
        <v>37</v>
      </c>
      <c r="C148" s="476" t="s">
        <v>192</v>
      </c>
      <c r="D148" s="477">
        <v>44252</v>
      </c>
      <c r="E148" s="298">
        <v>6265.6</v>
      </c>
      <c r="F148" s="298">
        <v>6256.5166666666673</v>
      </c>
      <c r="G148" s="299">
        <v>6154.9833333333345</v>
      </c>
      <c r="H148" s="299">
        <v>6044.3666666666668</v>
      </c>
      <c r="I148" s="299">
        <v>5942.8333333333339</v>
      </c>
      <c r="J148" s="299">
        <v>6367.133333333335</v>
      </c>
      <c r="K148" s="299">
        <v>6468.6666666666679</v>
      </c>
      <c r="L148" s="299">
        <v>6579.2833333333356</v>
      </c>
      <c r="M148" s="286">
        <v>6358.05</v>
      </c>
      <c r="N148" s="286">
        <v>6145.9</v>
      </c>
      <c r="O148" s="301">
        <v>1563800</v>
      </c>
      <c r="P148" s="302">
        <v>3.604081091824566E-2</v>
      </c>
    </row>
    <row r="149" spans="1:16" ht="15">
      <c r="A149" s="263">
        <v>139</v>
      </c>
      <c r="B149" s="364" t="s">
        <v>177</v>
      </c>
      <c r="C149" s="476" t="s">
        <v>194</v>
      </c>
      <c r="D149" s="477">
        <v>44252</v>
      </c>
      <c r="E149" s="298">
        <v>567.1</v>
      </c>
      <c r="F149" s="298">
        <v>550.80000000000007</v>
      </c>
      <c r="G149" s="299">
        <v>530.90000000000009</v>
      </c>
      <c r="H149" s="299">
        <v>494.70000000000005</v>
      </c>
      <c r="I149" s="299">
        <v>474.80000000000007</v>
      </c>
      <c r="J149" s="299">
        <v>587.00000000000011</v>
      </c>
      <c r="K149" s="299">
        <v>606.9</v>
      </c>
      <c r="L149" s="299">
        <v>643.10000000000014</v>
      </c>
      <c r="M149" s="286">
        <v>570.70000000000005</v>
      </c>
      <c r="N149" s="286">
        <v>514.6</v>
      </c>
      <c r="O149" s="301">
        <v>19775600</v>
      </c>
      <c r="P149" s="302">
        <v>-8.0855503390714657E-3</v>
      </c>
    </row>
    <row r="150" spans="1:16" ht="15">
      <c r="A150" s="263">
        <v>140</v>
      </c>
      <c r="B150" s="364" t="s">
        <v>111</v>
      </c>
      <c r="C150" s="476" t="s">
        <v>195</v>
      </c>
      <c r="D150" s="477">
        <v>44252</v>
      </c>
      <c r="E150" s="298">
        <v>209.25</v>
      </c>
      <c r="F150" s="298">
        <v>208.48333333333335</v>
      </c>
      <c r="G150" s="299">
        <v>205.81666666666669</v>
      </c>
      <c r="H150" s="299">
        <v>202.38333333333335</v>
      </c>
      <c r="I150" s="299">
        <v>199.7166666666667</v>
      </c>
      <c r="J150" s="299">
        <v>211.91666666666669</v>
      </c>
      <c r="K150" s="299">
        <v>214.58333333333331</v>
      </c>
      <c r="L150" s="299">
        <v>218.01666666666668</v>
      </c>
      <c r="M150" s="286">
        <v>211.15</v>
      </c>
      <c r="N150" s="286">
        <v>205.05</v>
      </c>
      <c r="O150" s="301">
        <v>102461200</v>
      </c>
      <c r="P150" s="302">
        <v>7.3758000609570251E-3</v>
      </c>
    </row>
    <row r="151" spans="1:16" ht="15">
      <c r="A151" s="263">
        <v>141</v>
      </c>
      <c r="B151" s="364" t="s">
        <v>63</v>
      </c>
      <c r="C151" s="476" t="s">
        <v>196</v>
      </c>
      <c r="D151" s="477">
        <v>44252</v>
      </c>
      <c r="E151" s="298">
        <v>1016.2</v>
      </c>
      <c r="F151" s="298">
        <v>1006.7833333333333</v>
      </c>
      <c r="G151" s="299">
        <v>989.66666666666663</v>
      </c>
      <c r="H151" s="299">
        <v>963.13333333333333</v>
      </c>
      <c r="I151" s="299">
        <v>946.01666666666665</v>
      </c>
      <c r="J151" s="299">
        <v>1033.3166666666666</v>
      </c>
      <c r="K151" s="299">
        <v>1050.4333333333334</v>
      </c>
      <c r="L151" s="299">
        <v>1076.9666666666667</v>
      </c>
      <c r="M151" s="286">
        <v>1023.9</v>
      </c>
      <c r="N151" s="286">
        <v>980.25</v>
      </c>
      <c r="O151" s="301">
        <v>2692000</v>
      </c>
      <c r="P151" s="302">
        <v>-7.4277854195323248E-2</v>
      </c>
    </row>
    <row r="152" spans="1:16" ht="15">
      <c r="A152" s="263">
        <v>142</v>
      </c>
      <c r="B152" s="364" t="s">
        <v>106</v>
      </c>
      <c r="C152" s="476" t="s">
        <v>197</v>
      </c>
      <c r="D152" s="477">
        <v>44252</v>
      </c>
      <c r="E152" s="298">
        <v>416.8</v>
      </c>
      <c r="F152" s="298">
        <v>419.75</v>
      </c>
      <c r="G152" s="299">
        <v>412.7</v>
      </c>
      <c r="H152" s="299">
        <v>408.59999999999997</v>
      </c>
      <c r="I152" s="299">
        <v>401.54999999999995</v>
      </c>
      <c r="J152" s="299">
        <v>423.85</v>
      </c>
      <c r="K152" s="299">
        <v>430.9</v>
      </c>
      <c r="L152" s="299">
        <v>435.00000000000006</v>
      </c>
      <c r="M152" s="286">
        <v>426.8</v>
      </c>
      <c r="N152" s="286">
        <v>415.65</v>
      </c>
      <c r="O152" s="301">
        <v>37091200</v>
      </c>
      <c r="P152" s="302">
        <v>3.4725941796107836E-2</v>
      </c>
    </row>
    <row r="153" spans="1:16" ht="15">
      <c r="A153" s="263">
        <v>143</v>
      </c>
      <c r="B153" s="364" t="s">
        <v>88</v>
      </c>
      <c r="C153" s="476" t="s">
        <v>199</v>
      </c>
      <c r="D153" s="477">
        <v>44252</v>
      </c>
      <c r="E153" s="298">
        <v>202.45</v>
      </c>
      <c r="F153" s="298">
        <v>202.26666666666665</v>
      </c>
      <c r="G153" s="299">
        <v>198.18333333333331</v>
      </c>
      <c r="H153" s="299">
        <v>193.91666666666666</v>
      </c>
      <c r="I153" s="299">
        <v>189.83333333333331</v>
      </c>
      <c r="J153" s="299">
        <v>206.5333333333333</v>
      </c>
      <c r="K153" s="299">
        <v>210.61666666666667</v>
      </c>
      <c r="L153" s="299">
        <v>214.8833333333333</v>
      </c>
      <c r="M153" s="286">
        <v>206.35</v>
      </c>
      <c r="N153" s="286">
        <v>198</v>
      </c>
      <c r="O153" s="301">
        <v>36465000</v>
      </c>
      <c r="P153" s="302">
        <v>-4.6442300149054677E-2</v>
      </c>
    </row>
    <row r="154" spans="1:16">
      <c r="A154" s="263">
        <v>144</v>
      </c>
      <c r="B154" s="278"/>
    </row>
    <row r="155" spans="1:16">
      <c r="A155" s="263">
        <v>145</v>
      </c>
      <c r="B155" s="278"/>
      <c r="C155" s="274"/>
      <c r="D155" s="274"/>
      <c r="E155" s="274"/>
      <c r="F155" s="273"/>
      <c r="G155" s="273"/>
      <c r="H155" s="273"/>
      <c r="I155" s="273"/>
      <c r="J155" s="273"/>
      <c r="K155" s="273"/>
      <c r="L155" s="273"/>
      <c r="M155" s="273"/>
    </row>
    <row r="156" spans="1:16">
      <c r="A156" s="263">
        <v>146</v>
      </c>
      <c r="B156" s="278"/>
      <c r="C156" s="274"/>
      <c r="D156" s="274"/>
      <c r="E156" s="274"/>
      <c r="F156" s="273"/>
      <c r="G156" s="273"/>
      <c r="H156" s="273"/>
      <c r="I156" s="273"/>
      <c r="J156" s="273"/>
      <c r="K156" s="273"/>
      <c r="L156" s="273"/>
      <c r="M156" s="273"/>
    </row>
    <row r="157" spans="1:16">
      <c r="A157" s="263">
        <v>147</v>
      </c>
      <c r="B157" s="278"/>
      <c r="C157" s="274"/>
      <c r="D157" s="274"/>
      <c r="E157" s="274"/>
      <c r="F157" s="273"/>
      <c r="G157" s="273"/>
      <c r="H157" s="273"/>
      <c r="I157" s="273"/>
      <c r="J157" s="273"/>
      <c r="K157" s="273"/>
      <c r="L157" s="273"/>
      <c r="M157" s="273"/>
    </row>
    <row r="158" spans="1:16">
      <c r="A158" s="263"/>
      <c r="C158" s="274"/>
      <c r="D158" s="274"/>
      <c r="E158" s="274"/>
      <c r="F158" s="273"/>
      <c r="G158" s="273"/>
      <c r="H158" s="273"/>
      <c r="I158" s="273"/>
      <c r="J158" s="273"/>
      <c r="K158" s="273"/>
      <c r="L158" s="273"/>
      <c r="M158" s="273"/>
    </row>
    <row r="159" spans="1:16">
      <c r="A159" s="263"/>
      <c r="B159" s="282"/>
      <c r="C159" s="274"/>
      <c r="D159" s="274"/>
      <c r="E159" s="274"/>
      <c r="F159" s="273"/>
      <c r="G159" s="273"/>
      <c r="H159" s="273"/>
      <c r="I159" s="273"/>
      <c r="J159" s="273"/>
      <c r="K159" s="273"/>
      <c r="L159" s="273"/>
      <c r="M159" s="273"/>
    </row>
    <row r="160" spans="1:16">
      <c r="A160" s="263"/>
      <c r="B160" s="303"/>
      <c r="C160" s="274"/>
      <c r="D160" s="274"/>
      <c r="E160" s="274"/>
      <c r="F160" s="273"/>
      <c r="G160" s="273"/>
      <c r="H160" s="273"/>
      <c r="I160" s="273"/>
      <c r="J160" s="273"/>
      <c r="K160" s="273"/>
      <c r="L160" s="273"/>
      <c r="M160" s="273"/>
    </row>
    <row r="161" spans="1:13">
      <c r="A161" s="263"/>
      <c r="B161" s="303"/>
      <c r="D161" s="303"/>
      <c r="E161" s="303"/>
      <c r="F161" s="305"/>
      <c r="G161" s="305"/>
      <c r="H161" s="273"/>
      <c r="I161" s="305"/>
      <c r="J161" s="305"/>
      <c r="K161" s="305"/>
      <c r="L161" s="305"/>
      <c r="M161" s="305"/>
    </row>
    <row r="162" spans="1:13">
      <c r="A162" s="263"/>
      <c r="B162" s="303"/>
      <c r="D162" s="303"/>
      <c r="E162" s="303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263"/>
      <c r="B163" s="304"/>
      <c r="D163" s="304"/>
      <c r="E163" s="304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263"/>
      <c r="B164" s="304"/>
      <c r="D164" s="304"/>
      <c r="E164" s="304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263"/>
      <c r="B165" s="304"/>
      <c r="D165" s="304"/>
      <c r="E165" s="304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263"/>
      <c r="B166" s="304"/>
      <c r="D166" s="304"/>
      <c r="E166" s="304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272"/>
      <c r="B167" s="304"/>
      <c r="D167" s="304"/>
      <c r="E167" s="304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272"/>
      <c r="B168" s="304"/>
      <c r="D168" s="304"/>
      <c r="E168" s="304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H169" s="305"/>
    </row>
    <row r="175" spans="1:13">
      <c r="A175" s="278" t="s">
        <v>200</v>
      </c>
    </row>
    <row r="176" spans="1:13">
      <c r="A176" s="278" t="s">
        <v>201</v>
      </c>
    </row>
    <row r="177" spans="1:1">
      <c r="A177" s="278" t="s">
        <v>202</v>
      </c>
    </row>
    <row r="178" spans="1:1">
      <c r="A178" s="278" t="s">
        <v>203</v>
      </c>
    </row>
    <row r="179" spans="1:1">
      <c r="A179" s="278" t="s">
        <v>204</v>
      </c>
    </row>
    <row r="181" spans="1:1">
      <c r="A181" s="282" t="s">
        <v>205</v>
      </c>
    </row>
    <row r="182" spans="1:1">
      <c r="A182" s="303" t="s">
        <v>206</v>
      </c>
    </row>
    <row r="183" spans="1:1">
      <c r="A183" s="303" t="s">
        <v>207</v>
      </c>
    </row>
    <row r="184" spans="1:1">
      <c r="A184" s="303" t="s">
        <v>208</v>
      </c>
    </row>
    <row r="185" spans="1:1">
      <c r="A185" s="304" t="s">
        <v>209</v>
      </c>
    </row>
    <row r="186" spans="1:1">
      <c r="A186" s="304" t="s">
        <v>210</v>
      </c>
    </row>
    <row r="187" spans="1:1">
      <c r="A187" s="304" t="s">
        <v>211</v>
      </c>
    </row>
    <row r="188" spans="1:1">
      <c r="A188" s="304" t="s">
        <v>212</v>
      </c>
    </row>
    <row r="189" spans="1:1">
      <c r="A189" s="304" t="s">
        <v>213</v>
      </c>
    </row>
    <row r="190" spans="1:1">
      <c r="A190" s="304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1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7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7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7"/>
      <c r="M4" s="255"/>
      <c r="N4" s="255"/>
      <c r="O4" s="255"/>
    </row>
    <row r="5" spans="1:15" ht="25.5" customHeight="1">
      <c r="M5" s="246" t="s">
        <v>14</v>
      </c>
    </row>
    <row r="6" spans="1:15">
      <c r="A6" s="282" t="s">
        <v>15</v>
      </c>
      <c r="K6" s="266">
        <f>Main!B10</f>
        <v>44251</v>
      </c>
    </row>
    <row r="7" spans="1:15">
      <c r="A7"/>
    </row>
    <row r="8" spans="1:15" ht="28.5" customHeight="1">
      <c r="A8" s="592" t="s">
        <v>16</v>
      </c>
      <c r="B8" s="593" t="s">
        <v>18</v>
      </c>
      <c r="C8" s="591" t="s">
        <v>19</v>
      </c>
      <c r="D8" s="591" t="s">
        <v>20</v>
      </c>
      <c r="E8" s="591" t="s">
        <v>21</v>
      </c>
      <c r="F8" s="591"/>
      <c r="G8" s="591"/>
      <c r="H8" s="591" t="s">
        <v>22</v>
      </c>
      <c r="I8" s="591"/>
      <c r="J8" s="591"/>
      <c r="K8" s="260"/>
      <c r="L8" s="268"/>
      <c r="M8" s="268"/>
    </row>
    <row r="9" spans="1:15" ht="36" customHeight="1">
      <c r="A9" s="587"/>
      <c r="B9" s="589"/>
      <c r="C9" s="594" t="s">
        <v>23</v>
      </c>
      <c r="D9" s="594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8" t="s">
        <v>31</v>
      </c>
      <c r="M9" s="270" t="s">
        <v>215</v>
      </c>
    </row>
    <row r="10" spans="1:15">
      <c r="A10" s="283">
        <v>1</v>
      </c>
      <c r="B10" s="263" t="s">
        <v>216</v>
      </c>
      <c r="C10" s="284">
        <v>14707.8</v>
      </c>
      <c r="D10" s="285">
        <v>14738.050000000001</v>
      </c>
      <c r="E10" s="285">
        <v>14621.600000000002</v>
      </c>
      <c r="F10" s="285">
        <v>14535.400000000001</v>
      </c>
      <c r="G10" s="285">
        <v>14418.950000000003</v>
      </c>
      <c r="H10" s="285">
        <v>14824.250000000002</v>
      </c>
      <c r="I10" s="285">
        <v>14940.700000000003</v>
      </c>
      <c r="J10" s="285">
        <v>15026.900000000001</v>
      </c>
      <c r="K10" s="284">
        <v>14854.5</v>
      </c>
      <c r="L10" s="284">
        <v>14651.85</v>
      </c>
      <c r="M10" s="289"/>
    </row>
    <row r="11" spans="1:15">
      <c r="A11" s="283">
        <v>2</v>
      </c>
      <c r="B11" s="263" t="s">
        <v>217</v>
      </c>
      <c r="C11" s="286">
        <v>35116.949999999997</v>
      </c>
      <c r="D11" s="265">
        <v>35257.933333333327</v>
      </c>
      <c r="E11" s="265">
        <v>34835.016666666656</v>
      </c>
      <c r="F11" s="265">
        <v>34553.083333333328</v>
      </c>
      <c r="G11" s="265">
        <v>34130.166666666657</v>
      </c>
      <c r="H11" s="265">
        <v>35539.866666666654</v>
      </c>
      <c r="I11" s="265">
        <v>35962.783333333326</v>
      </c>
      <c r="J11" s="265">
        <v>36244.716666666653</v>
      </c>
      <c r="K11" s="286">
        <v>35680.85</v>
      </c>
      <c r="L11" s="286">
        <v>34976</v>
      </c>
      <c r="M11" s="289"/>
    </row>
    <row r="12" spans="1:15">
      <c r="A12" s="283">
        <v>3</v>
      </c>
      <c r="B12" s="271" t="s">
        <v>218</v>
      </c>
      <c r="C12" s="286">
        <v>1814.7</v>
      </c>
      <c r="D12" s="265">
        <v>1810.45</v>
      </c>
      <c r="E12" s="265">
        <v>1794.3500000000001</v>
      </c>
      <c r="F12" s="265">
        <v>1774</v>
      </c>
      <c r="G12" s="265">
        <v>1757.9</v>
      </c>
      <c r="H12" s="265">
        <v>1830.8000000000002</v>
      </c>
      <c r="I12" s="265">
        <v>1846.9</v>
      </c>
      <c r="J12" s="265">
        <v>1867.2500000000002</v>
      </c>
      <c r="K12" s="286">
        <v>1826.55</v>
      </c>
      <c r="L12" s="286">
        <v>1790.1</v>
      </c>
      <c r="M12" s="289"/>
    </row>
    <row r="13" spans="1:15">
      <c r="A13" s="283">
        <v>4</v>
      </c>
      <c r="B13" s="263" t="s">
        <v>219</v>
      </c>
      <c r="C13" s="286">
        <v>4123.05</v>
      </c>
      <c r="D13" s="265">
        <v>4120.916666666667</v>
      </c>
      <c r="E13" s="265">
        <v>4091.9333333333343</v>
      </c>
      <c r="F13" s="265">
        <v>4060.8166666666675</v>
      </c>
      <c r="G13" s="265">
        <v>4031.8333333333348</v>
      </c>
      <c r="H13" s="265">
        <v>4152.0333333333338</v>
      </c>
      <c r="I13" s="265">
        <v>4181.0166666666655</v>
      </c>
      <c r="J13" s="265">
        <v>4212.1333333333332</v>
      </c>
      <c r="K13" s="286">
        <v>4149.8999999999996</v>
      </c>
      <c r="L13" s="286">
        <v>4089.8</v>
      </c>
      <c r="M13" s="289"/>
    </row>
    <row r="14" spans="1:15">
      <c r="A14" s="283">
        <v>5</v>
      </c>
      <c r="B14" s="263" t="s">
        <v>220</v>
      </c>
      <c r="C14" s="286">
        <v>24807.8</v>
      </c>
      <c r="D14" s="265">
        <v>24905.516666666663</v>
      </c>
      <c r="E14" s="265">
        <v>24611.433333333327</v>
      </c>
      <c r="F14" s="265">
        <v>24415.066666666666</v>
      </c>
      <c r="G14" s="265">
        <v>24120.98333333333</v>
      </c>
      <c r="H14" s="265">
        <v>25101.883333333324</v>
      </c>
      <c r="I14" s="265">
        <v>25395.96666666666</v>
      </c>
      <c r="J14" s="265">
        <v>25592.333333333321</v>
      </c>
      <c r="K14" s="286">
        <v>25199.599999999999</v>
      </c>
      <c r="L14" s="286">
        <v>24709.15</v>
      </c>
      <c r="M14" s="289"/>
    </row>
    <row r="15" spans="1:15">
      <c r="A15" s="283">
        <v>6</v>
      </c>
      <c r="B15" s="263" t="s">
        <v>221</v>
      </c>
      <c r="C15" s="286">
        <v>3170.2</v>
      </c>
      <c r="D15" s="265">
        <v>3158.4166666666665</v>
      </c>
      <c r="E15" s="265">
        <v>3134.083333333333</v>
      </c>
      <c r="F15" s="265">
        <v>3097.9666666666667</v>
      </c>
      <c r="G15" s="265">
        <v>3073.6333333333332</v>
      </c>
      <c r="H15" s="265">
        <v>3194.5333333333328</v>
      </c>
      <c r="I15" s="265">
        <v>3218.8666666666659</v>
      </c>
      <c r="J15" s="265">
        <v>3254.9833333333327</v>
      </c>
      <c r="K15" s="286">
        <v>3182.75</v>
      </c>
      <c r="L15" s="286">
        <v>3122.3</v>
      </c>
      <c r="M15" s="289"/>
    </row>
    <row r="16" spans="1:15">
      <c r="A16" s="283">
        <v>7</v>
      </c>
      <c r="B16" s="263" t="s">
        <v>222</v>
      </c>
      <c r="C16" s="286">
        <v>6762.95</v>
      </c>
      <c r="D16" s="265">
        <v>6727.7666666666664</v>
      </c>
      <c r="E16" s="265">
        <v>6673.3833333333332</v>
      </c>
      <c r="F16" s="265">
        <v>6583.8166666666666</v>
      </c>
      <c r="G16" s="265">
        <v>6529.4333333333334</v>
      </c>
      <c r="H16" s="265">
        <v>6817.333333333333</v>
      </c>
      <c r="I16" s="265">
        <v>6871.7166666666662</v>
      </c>
      <c r="J16" s="265">
        <v>6961.2833333333328</v>
      </c>
      <c r="K16" s="286">
        <v>6782.15</v>
      </c>
      <c r="L16" s="286">
        <v>6638.2</v>
      </c>
      <c r="M16" s="289"/>
    </row>
    <row r="17" spans="1:13">
      <c r="A17" s="283">
        <v>8</v>
      </c>
      <c r="B17" s="263" t="s">
        <v>38</v>
      </c>
      <c r="C17" s="263">
        <v>1697.05</v>
      </c>
      <c r="D17" s="265">
        <v>1702.6833333333334</v>
      </c>
      <c r="E17" s="265">
        <v>1680.4166666666667</v>
      </c>
      <c r="F17" s="265">
        <v>1663.7833333333333</v>
      </c>
      <c r="G17" s="265">
        <v>1641.5166666666667</v>
      </c>
      <c r="H17" s="265">
        <v>1719.3166666666668</v>
      </c>
      <c r="I17" s="265">
        <v>1741.5833333333333</v>
      </c>
      <c r="J17" s="265">
        <v>1758.2166666666669</v>
      </c>
      <c r="K17" s="263">
        <v>1724.95</v>
      </c>
      <c r="L17" s="263">
        <v>1686.05</v>
      </c>
      <c r="M17" s="263">
        <v>7.3586299999999998</v>
      </c>
    </row>
    <row r="18" spans="1:13">
      <c r="A18" s="283">
        <v>9</v>
      </c>
      <c r="B18" s="263" t="s">
        <v>223</v>
      </c>
      <c r="C18" s="263">
        <v>1118.45</v>
      </c>
      <c r="D18" s="265">
        <v>1104.2166666666667</v>
      </c>
      <c r="E18" s="265">
        <v>1085.2333333333333</v>
      </c>
      <c r="F18" s="265">
        <v>1052.0166666666667</v>
      </c>
      <c r="G18" s="265">
        <v>1033.0333333333333</v>
      </c>
      <c r="H18" s="265">
        <v>1137.4333333333334</v>
      </c>
      <c r="I18" s="265">
        <v>1156.416666666667</v>
      </c>
      <c r="J18" s="265">
        <v>1189.6333333333334</v>
      </c>
      <c r="K18" s="263">
        <v>1123.2</v>
      </c>
      <c r="L18" s="263">
        <v>1071</v>
      </c>
      <c r="M18" s="263">
        <v>6.7279499999999999</v>
      </c>
    </row>
    <row r="19" spans="1:13">
      <c r="A19" s="283">
        <v>10</v>
      </c>
      <c r="B19" s="263" t="s">
        <v>736</v>
      </c>
      <c r="C19" s="264">
        <v>1241.5</v>
      </c>
      <c r="D19" s="265">
        <v>1236.9833333333333</v>
      </c>
      <c r="E19" s="265">
        <v>1222.5166666666667</v>
      </c>
      <c r="F19" s="265">
        <v>1203.5333333333333</v>
      </c>
      <c r="G19" s="265">
        <v>1189.0666666666666</v>
      </c>
      <c r="H19" s="265">
        <v>1255.9666666666667</v>
      </c>
      <c r="I19" s="265">
        <v>1270.4333333333334</v>
      </c>
      <c r="J19" s="265">
        <v>1289.4166666666667</v>
      </c>
      <c r="K19" s="263">
        <v>1251.45</v>
      </c>
      <c r="L19" s="263">
        <v>1218</v>
      </c>
      <c r="M19" s="263">
        <v>2.7291099999999999</v>
      </c>
    </row>
    <row r="20" spans="1:13">
      <c r="A20" s="283">
        <v>11</v>
      </c>
      <c r="B20" s="263" t="s">
        <v>289</v>
      </c>
      <c r="C20" s="263">
        <v>14471.3</v>
      </c>
      <c r="D20" s="265">
        <v>14558.233333333332</v>
      </c>
      <c r="E20" s="265">
        <v>14367.566666666664</v>
      </c>
      <c r="F20" s="265">
        <v>14263.833333333332</v>
      </c>
      <c r="G20" s="265">
        <v>14073.166666666664</v>
      </c>
      <c r="H20" s="265">
        <v>14661.966666666664</v>
      </c>
      <c r="I20" s="265">
        <v>14852.633333333331</v>
      </c>
      <c r="J20" s="265">
        <v>14956.366666666663</v>
      </c>
      <c r="K20" s="263">
        <v>14748.9</v>
      </c>
      <c r="L20" s="263">
        <v>14454.5</v>
      </c>
      <c r="M20" s="263">
        <v>0.11319</v>
      </c>
    </row>
    <row r="21" spans="1:13">
      <c r="A21" s="283">
        <v>12</v>
      </c>
      <c r="B21" s="263" t="s">
        <v>40</v>
      </c>
      <c r="C21" s="263">
        <v>799.65</v>
      </c>
      <c r="D21" s="265">
        <v>805.31666666666661</v>
      </c>
      <c r="E21" s="265">
        <v>783.33333333333326</v>
      </c>
      <c r="F21" s="265">
        <v>767.01666666666665</v>
      </c>
      <c r="G21" s="265">
        <v>745.0333333333333</v>
      </c>
      <c r="H21" s="265">
        <v>821.63333333333321</v>
      </c>
      <c r="I21" s="265">
        <v>843.61666666666656</v>
      </c>
      <c r="J21" s="265">
        <v>859.93333333333317</v>
      </c>
      <c r="K21" s="263">
        <v>827.3</v>
      </c>
      <c r="L21" s="263">
        <v>789</v>
      </c>
      <c r="M21" s="263">
        <v>97.530810000000002</v>
      </c>
    </row>
    <row r="22" spans="1:13">
      <c r="A22" s="283">
        <v>13</v>
      </c>
      <c r="B22" s="263" t="s">
        <v>290</v>
      </c>
      <c r="C22" s="263">
        <v>1196.2</v>
      </c>
      <c r="D22" s="265">
        <v>1185.2333333333333</v>
      </c>
      <c r="E22" s="265">
        <v>1171.9666666666667</v>
      </c>
      <c r="F22" s="265">
        <v>1147.7333333333333</v>
      </c>
      <c r="G22" s="265">
        <v>1134.4666666666667</v>
      </c>
      <c r="H22" s="265">
        <v>1209.4666666666667</v>
      </c>
      <c r="I22" s="265">
        <v>1222.7333333333336</v>
      </c>
      <c r="J22" s="265">
        <v>1246.9666666666667</v>
      </c>
      <c r="K22" s="263">
        <v>1198.5</v>
      </c>
      <c r="L22" s="263">
        <v>1161</v>
      </c>
      <c r="M22" s="263">
        <v>54.059339999999999</v>
      </c>
    </row>
    <row r="23" spans="1:13">
      <c r="A23" s="283">
        <v>14</v>
      </c>
      <c r="B23" s="263" t="s">
        <v>41</v>
      </c>
      <c r="C23" s="263">
        <v>662</v>
      </c>
      <c r="D23" s="265">
        <v>667.98333333333335</v>
      </c>
      <c r="E23" s="265">
        <v>653.26666666666665</v>
      </c>
      <c r="F23" s="265">
        <v>644.5333333333333</v>
      </c>
      <c r="G23" s="265">
        <v>629.81666666666661</v>
      </c>
      <c r="H23" s="265">
        <v>676.7166666666667</v>
      </c>
      <c r="I23" s="265">
        <v>691.43333333333339</v>
      </c>
      <c r="J23" s="265">
        <v>700.16666666666674</v>
      </c>
      <c r="K23" s="263">
        <v>682.7</v>
      </c>
      <c r="L23" s="263">
        <v>659.25</v>
      </c>
      <c r="M23" s="263">
        <v>112.47163999999999</v>
      </c>
    </row>
    <row r="24" spans="1:13">
      <c r="A24" s="283">
        <v>15</v>
      </c>
      <c r="B24" s="263" t="s">
        <v>837</v>
      </c>
      <c r="C24" s="263">
        <v>486</v>
      </c>
      <c r="D24" s="265">
        <v>490.81666666666666</v>
      </c>
      <c r="E24" s="265">
        <v>473.18333333333334</v>
      </c>
      <c r="F24" s="265">
        <v>460.36666666666667</v>
      </c>
      <c r="G24" s="265">
        <v>442.73333333333335</v>
      </c>
      <c r="H24" s="265">
        <v>503.63333333333333</v>
      </c>
      <c r="I24" s="265">
        <v>521.26666666666665</v>
      </c>
      <c r="J24" s="265">
        <v>534.08333333333326</v>
      </c>
      <c r="K24" s="263">
        <v>508.45</v>
      </c>
      <c r="L24" s="263">
        <v>478</v>
      </c>
      <c r="M24" s="263">
        <v>8.9993200000000009</v>
      </c>
    </row>
    <row r="25" spans="1:13">
      <c r="A25" s="283">
        <v>16</v>
      </c>
      <c r="B25" s="263" t="s">
        <v>291</v>
      </c>
      <c r="C25" s="263">
        <v>734.5</v>
      </c>
      <c r="D25" s="265">
        <v>740.81666666666661</v>
      </c>
      <c r="E25" s="265">
        <v>714.68333333333317</v>
      </c>
      <c r="F25" s="265">
        <v>694.86666666666656</v>
      </c>
      <c r="G25" s="265">
        <v>668.73333333333312</v>
      </c>
      <c r="H25" s="265">
        <v>760.63333333333321</v>
      </c>
      <c r="I25" s="265">
        <v>786.76666666666665</v>
      </c>
      <c r="J25" s="265">
        <v>806.58333333333326</v>
      </c>
      <c r="K25" s="263">
        <v>766.95</v>
      </c>
      <c r="L25" s="263">
        <v>721</v>
      </c>
      <c r="M25" s="263">
        <v>8.1273999999999997</v>
      </c>
    </row>
    <row r="26" spans="1:13">
      <c r="A26" s="283">
        <v>17</v>
      </c>
      <c r="B26" s="263" t="s">
        <v>224</v>
      </c>
      <c r="C26" s="263">
        <v>112.8</v>
      </c>
      <c r="D26" s="265">
        <v>110.66666666666667</v>
      </c>
      <c r="E26" s="265">
        <v>107.43333333333334</v>
      </c>
      <c r="F26" s="265">
        <v>102.06666666666666</v>
      </c>
      <c r="G26" s="265">
        <v>98.833333333333329</v>
      </c>
      <c r="H26" s="265">
        <v>116.03333333333335</v>
      </c>
      <c r="I26" s="265">
        <v>119.26666666666667</v>
      </c>
      <c r="J26" s="265">
        <v>124.63333333333335</v>
      </c>
      <c r="K26" s="263">
        <v>113.9</v>
      </c>
      <c r="L26" s="263">
        <v>105.3</v>
      </c>
      <c r="M26" s="263">
        <v>166.31460999999999</v>
      </c>
    </row>
    <row r="27" spans="1:13">
      <c r="A27" s="283">
        <v>18</v>
      </c>
      <c r="B27" s="263" t="s">
        <v>225</v>
      </c>
      <c r="C27" s="263">
        <v>168.4</v>
      </c>
      <c r="D27" s="265">
        <v>168.1</v>
      </c>
      <c r="E27" s="265">
        <v>166.29999999999998</v>
      </c>
      <c r="F27" s="265">
        <v>164.2</v>
      </c>
      <c r="G27" s="265">
        <v>162.39999999999998</v>
      </c>
      <c r="H27" s="265">
        <v>170.2</v>
      </c>
      <c r="I27" s="265">
        <v>172</v>
      </c>
      <c r="J27" s="265">
        <v>174.1</v>
      </c>
      <c r="K27" s="263">
        <v>169.9</v>
      </c>
      <c r="L27" s="263">
        <v>166</v>
      </c>
      <c r="M27" s="263">
        <v>45.142220000000002</v>
      </c>
    </row>
    <row r="28" spans="1:13">
      <c r="A28" s="283">
        <v>19</v>
      </c>
      <c r="B28" s="263" t="s">
        <v>226</v>
      </c>
      <c r="C28" s="263">
        <v>1744.25</v>
      </c>
      <c r="D28" s="265">
        <v>1754.8333333333333</v>
      </c>
      <c r="E28" s="265">
        <v>1721.6666666666665</v>
      </c>
      <c r="F28" s="265">
        <v>1699.0833333333333</v>
      </c>
      <c r="G28" s="265">
        <v>1665.9166666666665</v>
      </c>
      <c r="H28" s="265">
        <v>1777.4166666666665</v>
      </c>
      <c r="I28" s="265">
        <v>1810.583333333333</v>
      </c>
      <c r="J28" s="265">
        <v>1833.1666666666665</v>
      </c>
      <c r="K28" s="263">
        <v>1788</v>
      </c>
      <c r="L28" s="263">
        <v>1732.25</v>
      </c>
      <c r="M28" s="263">
        <v>0.72912999999999994</v>
      </c>
    </row>
    <row r="29" spans="1:13">
      <c r="A29" s="283">
        <v>20</v>
      </c>
      <c r="B29" s="263" t="s">
        <v>295</v>
      </c>
      <c r="C29" s="263">
        <v>892.3</v>
      </c>
      <c r="D29" s="265">
        <v>890.71666666666658</v>
      </c>
      <c r="E29" s="265">
        <v>876.63333333333321</v>
      </c>
      <c r="F29" s="265">
        <v>860.96666666666658</v>
      </c>
      <c r="G29" s="265">
        <v>846.88333333333321</v>
      </c>
      <c r="H29" s="265">
        <v>906.38333333333321</v>
      </c>
      <c r="I29" s="265">
        <v>920.46666666666647</v>
      </c>
      <c r="J29" s="265">
        <v>936.13333333333321</v>
      </c>
      <c r="K29" s="263">
        <v>904.8</v>
      </c>
      <c r="L29" s="263">
        <v>875.05</v>
      </c>
      <c r="M29" s="263">
        <v>1.8694900000000001</v>
      </c>
    </row>
    <row r="30" spans="1:13">
      <c r="A30" s="283">
        <v>21</v>
      </c>
      <c r="B30" s="263" t="s">
        <v>227</v>
      </c>
      <c r="C30" s="263">
        <v>2724.7</v>
      </c>
      <c r="D30" s="265">
        <v>2760.3833333333332</v>
      </c>
      <c r="E30" s="265">
        <v>2676.2666666666664</v>
      </c>
      <c r="F30" s="265">
        <v>2627.833333333333</v>
      </c>
      <c r="G30" s="265">
        <v>2543.7166666666662</v>
      </c>
      <c r="H30" s="265">
        <v>2808.8166666666666</v>
      </c>
      <c r="I30" s="265">
        <v>2892.9333333333334</v>
      </c>
      <c r="J30" s="265">
        <v>2941.3666666666668</v>
      </c>
      <c r="K30" s="263">
        <v>2844.5</v>
      </c>
      <c r="L30" s="263">
        <v>2711.95</v>
      </c>
      <c r="M30" s="263">
        <v>1.0073300000000001</v>
      </c>
    </row>
    <row r="31" spans="1:13">
      <c r="A31" s="283">
        <v>22</v>
      </c>
      <c r="B31" s="263" t="s">
        <v>44</v>
      </c>
      <c r="C31" s="263">
        <v>890.55</v>
      </c>
      <c r="D31" s="265">
        <v>892.84999999999991</v>
      </c>
      <c r="E31" s="265">
        <v>875.79999999999984</v>
      </c>
      <c r="F31" s="265">
        <v>861.05</v>
      </c>
      <c r="G31" s="265">
        <v>843.99999999999989</v>
      </c>
      <c r="H31" s="265">
        <v>907.5999999999998</v>
      </c>
      <c r="I31" s="265">
        <v>924.65</v>
      </c>
      <c r="J31" s="265">
        <v>939.39999999999975</v>
      </c>
      <c r="K31" s="263">
        <v>909.9</v>
      </c>
      <c r="L31" s="263">
        <v>878.1</v>
      </c>
      <c r="M31" s="263">
        <v>14.02291</v>
      </c>
    </row>
    <row r="32" spans="1:13">
      <c r="A32" s="283">
        <v>23</v>
      </c>
      <c r="B32" s="263" t="s">
        <v>45</v>
      </c>
      <c r="C32" s="263">
        <v>264.7</v>
      </c>
      <c r="D32" s="265">
        <v>266.23333333333329</v>
      </c>
      <c r="E32" s="265">
        <v>261.61666666666656</v>
      </c>
      <c r="F32" s="265">
        <v>258.53333333333325</v>
      </c>
      <c r="G32" s="265">
        <v>253.91666666666652</v>
      </c>
      <c r="H32" s="265">
        <v>269.31666666666661</v>
      </c>
      <c r="I32" s="265">
        <v>273.93333333333328</v>
      </c>
      <c r="J32" s="265">
        <v>277.01666666666665</v>
      </c>
      <c r="K32" s="263">
        <v>270.85000000000002</v>
      </c>
      <c r="L32" s="263">
        <v>263.14999999999998</v>
      </c>
      <c r="M32" s="263">
        <v>71.065969999999993</v>
      </c>
    </row>
    <row r="33" spans="1:13">
      <c r="A33" s="283">
        <v>24</v>
      </c>
      <c r="B33" s="263" t="s">
        <v>46</v>
      </c>
      <c r="C33" s="263">
        <v>2996.75</v>
      </c>
      <c r="D33" s="265">
        <v>2995.5833333333335</v>
      </c>
      <c r="E33" s="265">
        <v>2938.666666666667</v>
      </c>
      <c r="F33" s="265">
        <v>2880.5833333333335</v>
      </c>
      <c r="G33" s="265">
        <v>2823.666666666667</v>
      </c>
      <c r="H33" s="265">
        <v>3053.666666666667</v>
      </c>
      <c r="I33" s="265">
        <v>3110.5833333333339</v>
      </c>
      <c r="J33" s="265">
        <v>3168.666666666667</v>
      </c>
      <c r="K33" s="263">
        <v>3052.5</v>
      </c>
      <c r="L33" s="263">
        <v>2937.5</v>
      </c>
      <c r="M33" s="263">
        <v>14.6593</v>
      </c>
    </row>
    <row r="34" spans="1:13">
      <c r="A34" s="283">
        <v>25</v>
      </c>
      <c r="B34" s="263" t="s">
        <v>47</v>
      </c>
      <c r="C34" s="263">
        <v>229.8</v>
      </c>
      <c r="D34" s="265">
        <v>228.58333333333334</v>
      </c>
      <c r="E34" s="265">
        <v>224.61666666666667</v>
      </c>
      <c r="F34" s="265">
        <v>219.43333333333334</v>
      </c>
      <c r="G34" s="265">
        <v>215.46666666666667</v>
      </c>
      <c r="H34" s="265">
        <v>233.76666666666668</v>
      </c>
      <c r="I34" s="265">
        <v>237.73333333333332</v>
      </c>
      <c r="J34" s="265">
        <v>242.91666666666669</v>
      </c>
      <c r="K34" s="263">
        <v>232.55</v>
      </c>
      <c r="L34" s="263">
        <v>223.4</v>
      </c>
      <c r="M34" s="263">
        <v>125.27522</v>
      </c>
    </row>
    <row r="35" spans="1:13">
      <c r="A35" s="283">
        <v>26</v>
      </c>
      <c r="B35" s="263" t="s">
        <v>48</v>
      </c>
      <c r="C35" s="263">
        <v>125.85</v>
      </c>
      <c r="D35" s="265">
        <v>124.89999999999999</v>
      </c>
      <c r="E35" s="265">
        <v>121.54999999999998</v>
      </c>
      <c r="F35" s="265">
        <v>117.24999999999999</v>
      </c>
      <c r="G35" s="265">
        <v>113.89999999999998</v>
      </c>
      <c r="H35" s="265">
        <v>129.19999999999999</v>
      </c>
      <c r="I35" s="265">
        <v>132.54999999999998</v>
      </c>
      <c r="J35" s="265">
        <v>136.85</v>
      </c>
      <c r="K35" s="263">
        <v>128.25</v>
      </c>
      <c r="L35" s="263">
        <v>120.6</v>
      </c>
      <c r="M35" s="263">
        <v>337.23741000000001</v>
      </c>
    </row>
    <row r="36" spans="1:13">
      <c r="A36" s="283">
        <v>27</v>
      </c>
      <c r="B36" s="263" t="s">
        <v>50</v>
      </c>
      <c r="C36" s="263">
        <v>2372.1999999999998</v>
      </c>
      <c r="D36" s="265">
        <v>2362.4</v>
      </c>
      <c r="E36" s="265">
        <v>2324.8000000000002</v>
      </c>
      <c r="F36" s="265">
        <v>2277.4</v>
      </c>
      <c r="G36" s="265">
        <v>2239.8000000000002</v>
      </c>
      <c r="H36" s="265">
        <v>2409.8000000000002</v>
      </c>
      <c r="I36" s="265">
        <v>2447.3999999999996</v>
      </c>
      <c r="J36" s="265">
        <v>2494.8000000000002</v>
      </c>
      <c r="K36" s="263">
        <v>2400</v>
      </c>
      <c r="L36" s="263">
        <v>2315</v>
      </c>
      <c r="M36" s="263">
        <v>32.67268</v>
      </c>
    </row>
    <row r="37" spans="1:13">
      <c r="A37" s="283">
        <v>28</v>
      </c>
      <c r="B37" s="263" t="s">
        <v>52</v>
      </c>
      <c r="C37" s="263">
        <v>853.6</v>
      </c>
      <c r="D37" s="265">
        <v>851.1</v>
      </c>
      <c r="E37" s="265">
        <v>839.5</v>
      </c>
      <c r="F37" s="265">
        <v>825.4</v>
      </c>
      <c r="G37" s="265">
        <v>813.8</v>
      </c>
      <c r="H37" s="265">
        <v>865.2</v>
      </c>
      <c r="I37" s="265">
        <v>876.80000000000018</v>
      </c>
      <c r="J37" s="265">
        <v>890.90000000000009</v>
      </c>
      <c r="K37" s="263">
        <v>862.7</v>
      </c>
      <c r="L37" s="263">
        <v>837</v>
      </c>
      <c r="M37" s="263">
        <v>30.213280000000001</v>
      </c>
    </row>
    <row r="38" spans="1:13">
      <c r="A38" s="283">
        <v>29</v>
      </c>
      <c r="B38" s="263" t="s">
        <v>228</v>
      </c>
      <c r="C38" s="263">
        <v>3151.95</v>
      </c>
      <c r="D38" s="265">
        <v>3104.4166666666665</v>
      </c>
      <c r="E38" s="265">
        <v>3034.833333333333</v>
      </c>
      <c r="F38" s="265">
        <v>2917.7166666666667</v>
      </c>
      <c r="G38" s="265">
        <v>2848.1333333333332</v>
      </c>
      <c r="H38" s="265">
        <v>3221.5333333333328</v>
      </c>
      <c r="I38" s="265">
        <v>3291.1166666666659</v>
      </c>
      <c r="J38" s="265">
        <v>3408.2333333333327</v>
      </c>
      <c r="K38" s="263">
        <v>3174</v>
      </c>
      <c r="L38" s="263">
        <v>2987.3</v>
      </c>
      <c r="M38" s="263">
        <v>6.0590099999999998</v>
      </c>
    </row>
    <row r="39" spans="1:13">
      <c r="A39" s="283">
        <v>30</v>
      </c>
      <c r="B39" s="263" t="s">
        <v>54</v>
      </c>
      <c r="C39" s="263">
        <v>715.95</v>
      </c>
      <c r="D39" s="265">
        <v>721.16666666666663</v>
      </c>
      <c r="E39" s="265">
        <v>707.38333333333321</v>
      </c>
      <c r="F39" s="265">
        <v>698.81666666666661</v>
      </c>
      <c r="G39" s="265">
        <v>685.03333333333319</v>
      </c>
      <c r="H39" s="265">
        <v>729.73333333333323</v>
      </c>
      <c r="I39" s="265">
        <v>743.51666666666677</v>
      </c>
      <c r="J39" s="265">
        <v>752.08333333333326</v>
      </c>
      <c r="K39" s="263">
        <v>734.95</v>
      </c>
      <c r="L39" s="263">
        <v>712.6</v>
      </c>
      <c r="M39" s="263">
        <v>168.04763</v>
      </c>
    </row>
    <row r="40" spans="1:13">
      <c r="A40" s="283">
        <v>31</v>
      </c>
      <c r="B40" s="263" t="s">
        <v>55</v>
      </c>
      <c r="C40" s="263">
        <v>3912.25</v>
      </c>
      <c r="D40" s="265">
        <v>3933.7166666666667</v>
      </c>
      <c r="E40" s="265">
        <v>3868.7333333333336</v>
      </c>
      <c r="F40" s="265">
        <v>3825.2166666666667</v>
      </c>
      <c r="G40" s="265">
        <v>3760.2333333333336</v>
      </c>
      <c r="H40" s="265">
        <v>3977.2333333333336</v>
      </c>
      <c r="I40" s="265">
        <v>4042.2166666666662</v>
      </c>
      <c r="J40" s="265">
        <v>4085.7333333333336</v>
      </c>
      <c r="K40" s="263">
        <v>3998.7</v>
      </c>
      <c r="L40" s="263">
        <v>3890.2</v>
      </c>
      <c r="M40" s="263">
        <v>8.0287100000000002</v>
      </c>
    </row>
    <row r="41" spans="1:13">
      <c r="A41" s="283">
        <v>32</v>
      </c>
      <c r="B41" s="263" t="s">
        <v>58</v>
      </c>
      <c r="C41" s="263">
        <v>5383.7</v>
      </c>
      <c r="D41" s="265">
        <v>5412.7833333333328</v>
      </c>
      <c r="E41" s="265">
        <v>5320.9166666666661</v>
      </c>
      <c r="F41" s="265">
        <v>5258.1333333333332</v>
      </c>
      <c r="G41" s="265">
        <v>5166.2666666666664</v>
      </c>
      <c r="H41" s="265">
        <v>5475.5666666666657</v>
      </c>
      <c r="I41" s="265">
        <v>5567.4333333333325</v>
      </c>
      <c r="J41" s="265">
        <v>5630.2166666666653</v>
      </c>
      <c r="K41" s="263">
        <v>5504.65</v>
      </c>
      <c r="L41" s="263">
        <v>5350</v>
      </c>
      <c r="M41" s="263">
        <v>21.902450000000002</v>
      </c>
    </row>
    <row r="42" spans="1:13">
      <c r="A42" s="283">
        <v>33</v>
      </c>
      <c r="B42" s="263" t="s">
        <v>57</v>
      </c>
      <c r="C42" s="263">
        <v>10008.65</v>
      </c>
      <c r="D42" s="265">
        <v>10044.266666666668</v>
      </c>
      <c r="E42" s="265">
        <v>9893.5333333333365</v>
      </c>
      <c r="F42" s="265">
        <v>9778.4166666666679</v>
      </c>
      <c r="G42" s="265">
        <v>9627.6833333333361</v>
      </c>
      <c r="H42" s="265">
        <v>10159.383333333337</v>
      </c>
      <c r="I42" s="265">
        <v>10310.11666666667</v>
      </c>
      <c r="J42" s="265">
        <v>10425.233333333337</v>
      </c>
      <c r="K42" s="263">
        <v>10195</v>
      </c>
      <c r="L42" s="263">
        <v>9929.15</v>
      </c>
      <c r="M42" s="263">
        <v>3.4260999999999999</v>
      </c>
    </row>
    <row r="43" spans="1:13">
      <c r="A43" s="283">
        <v>34</v>
      </c>
      <c r="B43" s="263" t="s">
        <v>229</v>
      </c>
      <c r="C43" s="263">
        <v>3651.5</v>
      </c>
      <c r="D43" s="265">
        <v>3632.35</v>
      </c>
      <c r="E43" s="265">
        <v>3591.6</v>
      </c>
      <c r="F43" s="265">
        <v>3531.7</v>
      </c>
      <c r="G43" s="265">
        <v>3490.95</v>
      </c>
      <c r="H43" s="265">
        <v>3692.25</v>
      </c>
      <c r="I43" s="265">
        <v>3733</v>
      </c>
      <c r="J43" s="265">
        <v>3792.9</v>
      </c>
      <c r="K43" s="263">
        <v>3673.1</v>
      </c>
      <c r="L43" s="263">
        <v>3572.45</v>
      </c>
      <c r="M43" s="263">
        <v>0.38894000000000001</v>
      </c>
    </row>
    <row r="44" spans="1:13">
      <c r="A44" s="283">
        <v>35</v>
      </c>
      <c r="B44" s="263" t="s">
        <v>59</v>
      </c>
      <c r="C44" s="263">
        <v>1590.7</v>
      </c>
      <c r="D44" s="265">
        <v>1568.1166666666668</v>
      </c>
      <c r="E44" s="265">
        <v>1539.2333333333336</v>
      </c>
      <c r="F44" s="265">
        <v>1487.7666666666669</v>
      </c>
      <c r="G44" s="265">
        <v>1458.8833333333337</v>
      </c>
      <c r="H44" s="265">
        <v>1619.5833333333335</v>
      </c>
      <c r="I44" s="265">
        <v>1648.4666666666667</v>
      </c>
      <c r="J44" s="265">
        <v>1699.9333333333334</v>
      </c>
      <c r="K44" s="263">
        <v>1597</v>
      </c>
      <c r="L44" s="263">
        <v>1516.65</v>
      </c>
      <c r="M44" s="263">
        <v>11.43003</v>
      </c>
    </row>
    <row r="45" spans="1:13">
      <c r="A45" s="283">
        <v>36</v>
      </c>
      <c r="B45" s="263" t="s">
        <v>230</v>
      </c>
      <c r="C45" s="263">
        <v>325.3</v>
      </c>
      <c r="D45" s="265">
        <v>326.21666666666664</v>
      </c>
      <c r="E45" s="265">
        <v>321.73333333333329</v>
      </c>
      <c r="F45" s="265">
        <v>318.16666666666663</v>
      </c>
      <c r="G45" s="265">
        <v>313.68333333333328</v>
      </c>
      <c r="H45" s="265">
        <v>329.7833333333333</v>
      </c>
      <c r="I45" s="265">
        <v>334.26666666666665</v>
      </c>
      <c r="J45" s="265">
        <v>337.83333333333331</v>
      </c>
      <c r="K45" s="263">
        <v>330.7</v>
      </c>
      <c r="L45" s="263">
        <v>322.64999999999998</v>
      </c>
      <c r="M45" s="263">
        <v>53.977760000000004</v>
      </c>
    </row>
    <row r="46" spans="1:13">
      <c r="A46" s="283">
        <v>37</v>
      </c>
      <c r="B46" s="263" t="s">
        <v>60</v>
      </c>
      <c r="C46" s="263">
        <v>86.85</v>
      </c>
      <c r="D46" s="265">
        <v>88.166666666666671</v>
      </c>
      <c r="E46" s="265">
        <v>84.733333333333348</v>
      </c>
      <c r="F46" s="265">
        <v>82.616666666666674</v>
      </c>
      <c r="G46" s="265">
        <v>79.183333333333351</v>
      </c>
      <c r="H46" s="265">
        <v>90.283333333333346</v>
      </c>
      <c r="I46" s="265">
        <v>93.716666666666654</v>
      </c>
      <c r="J46" s="265">
        <v>95.833333333333343</v>
      </c>
      <c r="K46" s="263">
        <v>91.6</v>
      </c>
      <c r="L46" s="263">
        <v>86.05</v>
      </c>
      <c r="M46" s="263">
        <v>685.92566999999997</v>
      </c>
    </row>
    <row r="47" spans="1:13">
      <c r="A47" s="283">
        <v>38</v>
      </c>
      <c r="B47" s="263" t="s">
        <v>61</v>
      </c>
      <c r="C47" s="263">
        <v>83.55</v>
      </c>
      <c r="D47" s="265">
        <v>84.833333333333329</v>
      </c>
      <c r="E47" s="265">
        <v>81.36666666666666</v>
      </c>
      <c r="F47" s="265">
        <v>79.183333333333337</v>
      </c>
      <c r="G47" s="265">
        <v>75.716666666666669</v>
      </c>
      <c r="H47" s="265">
        <v>87.016666666666652</v>
      </c>
      <c r="I47" s="265">
        <v>90.48333333333332</v>
      </c>
      <c r="J47" s="265">
        <v>92.666666666666643</v>
      </c>
      <c r="K47" s="263">
        <v>88.3</v>
      </c>
      <c r="L47" s="263">
        <v>82.65</v>
      </c>
      <c r="M47" s="263">
        <v>140.36171999999999</v>
      </c>
    </row>
    <row r="48" spans="1:13">
      <c r="A48" s="283">
        <v>39</v>
      </c>
      <c r="B48" s="263" t="s">
        <v>62</v>
      </c>
      <c r="C48" s="263">
        <v>1479</v>
      </c>
      <c r="D48" s="265">
        <v>1469.6666666666667</v>
      </c>
      <c r="E48" s="265">
        <v>1449.3333333333335</v>
      </c>
      <c r="F48" s="265">
        <v>1419.6666666666667</v>
      </c>
      <c r="G48" s="265">
        <v>1399.3333333333335</v>
      </c>
      <c r="H48" s="265">
        <v>1499.3333333333335</v>
      </c>
      <c r="I48" s="265">
        <v>1519.666666666667</v>
      </c>
      <c r="J48" s="265">
        <v>1549.3333333333335</v>
      </c>
      <c r="K48" s="263">
        <v>1490</v>
      </c>
      <c r="L48" s="263">
        <v>1440</v>
      </c>
      <c r="M48" s="263">
        <v>7.8342499999999999</v>
      </c>
    </row>
    <row r="49" spans="1:13">
      <c r="A49" s="283">
        <v>40</v>
      </c>
      <c r="B49" s="263" t="s">
        <v>65</v>
      </c>
      <c r="C49" s="263">
        <v>721.7</v>
      </c>
      <c r="D49" s="265">
        <v>723.05000000000007</v>
      </c>
      <c r="E49" s="265">
        <v>709.40000000000009</v>
      </c>
      <c r="F49" s="265">
        <v>697.1</v>
      </c>
      <c r="G49" s="265">
        <v>683.45</v>
      </c>
      <c r="H49" s="265">
        <v>735.35000000000014</v>
      </c>
      <c r="I49" s="265">
        <v>749</v>
      </c>
      <c r="J49" s="265">
        <v>761.30000000000018</v>
      </c>
      <c r="K49" s="263">
        <v>736.7</v>
      </c>
      <c r="L49" s="263">
        <v>710.75</v>
      </c>
      <c r="M49" s="263">
        <v>9.4442500000000003</v>
      </c>
    </row>
    <row r="50" spans="1:13">
      <c r="A50" s="283">
        <v>41</v>
      </c>
      <c r="B50" s="263" t="s">
        <v>64</v>
      </c>
      <c r="C50" s="263">
        <v>134.19999999999999</v>
      </c>
      <c r="D50" s="265">
        <v>133.35</v>
      </c>
      <c r="E50" s="265">
        <v>131.1</v>
      </c>
      <c r="F50" s="265">
        <v>128</v>
      </c>
      <c r="G50" s="265">
        <v>125.75</v>
      </c>
      <c r="H50" s="265">
        <v>136.44999999999999</v>
      </c>
      <c r="I50" s="265">
        <v>138.69999999999999</v>
      </c>
      <c r="J50" s="265">
        <v>141.79999999999998</v>
      </c>
      <c r="K50" s="263">
        <v>135.6</v>
      </c>
      <c r="L50" s="263">
        <v>130.25</v>
      </c>
      <c r="M50" s="263">
        <v>107.06432</v>
      </c>
    </row>
    <row r="51" spans="1:13">
      <c r="A51" s="283">
        <v>42</v>
      </c>
      <c r="B51" s="263" t="s">
        <v>66</v>
      </c>
      <c r="C51" s="263">
        <v>608.54999999999995</v>
      </c>
      <c r="D51" s="265">
        <v>605.83333333333337</v>
      </c>
      <c r="E51" s="265">
        <v>591.66666666666674</v>
      </c>
      <c r="F51" s="265">
        <v>574.78333333333342</v>
      </c>
      <c r="G51" s="265">
        <v>560.61666666666679</v>
      </c>
      <c r="H51" s="265">
        <v>622.7166666666667</v>
      </c>
      <c r="I51" s="265">
        <v>636.88333333333344</v>
      </c>
      <c r="J51" s="265">
        <v>653.76666666666665</v>
      </c>
      <c r="K51" s="263">
        <v>620</v>
      </c>
      <c r="L51" s="263">
        <v>588.95000000000005</v>
      </c>
      <c r="M51" s="263">
        <v>53.355139999999999</v>
      </c>
    </row>
    <row r="52" spans="1:13">
      <c r="A52" s="283">
        <v>43</v>
      </c>
      <c r="B52" s="263" t="s">
        <v>69</v>
      </c>
      <c r="C52" s="263">
        <v>40.700000000000003</v>
      </c>
      <c r="D52" s="265">
        <v>40.550000000000004</v>
      </c>
      <c r="E52" s="265">
        <v>39.650000000000006</v>
      </c>
      <c r="F52" s="265">
        <v>38.6</v>
      </c>
      <c r="G52" s="265">
        <v>37.700000000000003</v>
      </c>
      <c r="H52" s="265">
        <v>41.600000000000009</v>
      </c>
      <c r="I52" s="265">
        <v>42.5</v>
      </c>
      <c r="J52" s="265">
        <v>43.550000000000011</v>
      </c>
      <c r="K52" s="263">
        <v>41.45</v>
      </c>
      <c r="L52" s="263">
        <v>39.5</v>
      </c>
      <c r="M52" s="263">
        <v>430.31157999999999</v>
      </c>
    </row>
    <row r="53" spans="1:13">
      <c r="A53" s="283">
        <v>44</v>
      </c>
      <c r="B53" s="263" t="s">
        <v>73</v>
      </c>
      <c r="C53" s="263">
        <v>435.25</v>
      </c>
      <c r="D53" s="265">
        <v>434.58333333333331</v>
      </c>
      <c r="E53" s="265">
        <v>426.46666666666664</v>
      </c>
      <c r="F53" s="265">
        <v>417.68333333333334</v>
      </c>
      <c r="G53" s="265">
        <v>409.56666666666666</v>
      </c>
      <c r="H53" s="265">
        <v>443.36666666666662</v>
      </c>
      <c r="I53" s="265">
        <v>451.48333333333329</v>
      </c>
      <c r="J53" s="265">
        <v>460.26666666666659</v>
      </c>
      <c r="K53" s="263">
        <v>442.7</v>
      </c>
      <c r="L53" s="263">
        <v>425.8</v>
      </c>
      <c r="M53" s="263">
        <v>143.97828000000001</v>
      </c>
    </row>
    <row r="54" spans="1:13">
      <c r="A54" s="283">
        <v>45</v>
      </c>
      <c r="B54" s="263" t="s">
        <v>68</v>
      </c>
      <c r="C54" s="263">
        <v>565.54999999999995</v>
      </c>
      <c r="D54" s="265">
        <v>568.85</v>
      </c>
      <c r="E54" s="265">
        <v>560.70000000000005</v>
      </c>
      <c r="F54" s="265">
        <v>555.85</v>
      </c>
      <c r="G54" s="265">
        <v>547.70000000000005</v>
      </c>
      <c r="H54" s="265">
        <v>573.70000000000005</v>
      </c>
      <c r="I54" s="265">
        <v>581.84999999999991</v>
      </c>
      <c r="J54" s="265">
        <v>586.70000000000005</v>
      </c>
      <c r="K54" s="263">
        <v>577</v>
      </c>
      <c r="L54" s="263">
        <v>564</v>
      </c>
      <c r="M54" s="263">
        <v>233.26446999999999</v>
      </c>
    </row>
    <row r="55" spans="1:13">
      <c r="A55" s="283">
        <v>46</v>
      </c>
      <c r="B55" s="263" t="s">
        <v>70</v>
      </c>
      <c r="C55" s="263">
        <v>385.35</v>
      </c>
      <c r="D55" s="265">
        <v>390.06666666666666</v>
      </c>
      <c r="E55" s="265">
        <v>379.38333333333333</v>
      </c>
      <c r="F55" s="265">
        <v>373.41666666666669</v>
      </c>
      <c r="G55" s="265">
        <v>362.73333333333335</v>
      </c>
      <c r="H55" s="265">
        <v>396.0333333333333</v>
      </c>
      <c r="I55" s="265">
        <v>406.71666666666658</v>
      </c>
      <c r="J55" s="265">
        <v>412.68333333333328</v>
      </c>
      <c r="K55" s="263">
        <v>400.75</v>
      </c>
      <c r="L55" s="263">
        <v>384.1</v>
      </c>
      <c r="M55" s="263">
        <v>91.033789999999996</v>
      </c>
    </row>
    <row r="56" spans="1:13">
      <c r="A56" s="283">
        <v>47</v>
      </c>
      <c r="B56" s="263" t="s">
        <v>231</v>
      </c>
      <c r="C56" s="263">
        <v>1152.55</v>
      </c>
      <c r="D56" s="265">
        <v>1160.4166666666667</v>
      </c>
      <c r="E56" s="265">
        <v>1142.1333333333334</v>
      </c>
      <c r="F56" s="265">
        <v>1131.7166666666667</v>
      </c>
      <c r="G56" s="265">
        <v>1113.4333333333334</v>
      </c>
      <c r="H56" s="265">
        <v>1170.8333333333335</v>
      </c>
      <c r="I56" s="265">
        <v>1189.1166666666668</v>
      </c>
      <c r="J56" s="265">
        <v>1199.5333333333335</v>
      </c>
      <c r="K56" s="263">
        <v>1178.7</v>
      </c>
      <c r="L56" s="263">
        <v>1150</v>
      </c>
      <c r="M56" s="263">
        <v>0.42426999999999998</v>
      </c>
    </row>
    <row r="57" spans="1:13">
      <c r="A57" s="283">
        <v>48</v>
      </c>
      <c r="B57" s="263" t="s">
        <v>71</v>
      </c>
      <c r="C57" s="263">
        <v>14742.6</v>
      </c>
      <c r="D57" s="265">
        <v>14830.916666666666</v>
      </c>
      <c r="E57" s="265">
        <v>14563.833333333332</v>
      </c>
      <c r="F57" s="265">
        <v>14385.066666666666</v>
      </c>
      <c r="G57" s="265">
        <v>14117.983333333332</v>
      </c>
      <c r="H57" s="265">
        <v>15009.683333333332</v>
      </c>
      <c r="I57" s="265">
        <v>15276.766666666665</v>
      </c>
      <c r="J57" s="265">
        <v>15455.533333333333</v>
      </c>
      <c r="K57" s="263">
        <v>15098</v>
      </c>
      <c r="L57" s="263">
        <v>14652.15</v>
      </c>
      <c r="M57" s="263">
        <v>0.56623999999999997</v>
      </c>
    </row>
    <row r="58" spans="1:13">
      <c r="A58" s="283">
        <v>49</v>
      </c>
      <c r="B58" s="263" t="s">
        <v>74</v>
      </c>
      <c r="C58" s="263">
        <v>3335.95</v>
      </c>
      <c r="D58" s="265">
        <v>3343.0833333333335</v>
      </c>
      <c r="E58" s="265">
        <v>3318.166666666667</v>
      </c>
      <c r="F58" s="265">
        <v>3300.3833333333337</v>
      </c>
      <c r="G58" s="265">
        <v>3275.4666666666672</v>
      </c>
      <c r="H58" s="265">
        <v>3360.8666666666668</v>
      </c>
      <c r="I58" s="265">
        <v>3385.7833333333338</v>
      </c>
      <c r="J58" s="265">
        <v>3403.5666666666666</v>
      </c>
      <c r="K58" s="263">
        <v>3368</v>
      </c>
      <c r="L58" s="263">
        <v>3325.3</v>
      </c>
      <c r="M58" s="263">
        <v>4.8468600000000004</v>
      </c>
    </row>
    <row r="59" spans="1:13">
      <c r="A59" s="283">
        <v>50</v>
      </c>
      <c r="B59" s="263" t="s">
        <v>80</v>
      </c>
      <c r="C59" s="263">
        <v>603.45000000000005</v>
      </c>
      <c r="D59" s="265">
        <v>603.41666666666663</v>
      </c>
      <c r="E59" s="265">
        <v>590.0333333333333</v>
      </c>
      <c r="F59" s="265">
        <v>576.61666666666667</v>
      </c>
      <c r="G59" s="265">
        <v>563.23333333333335</v>
      </c>
      <c r="H59" s="265">
        <v>616.83333333333326</v>
      </c>
      <c r="I59" s="265">
        <v>630.2166666666667</v>
      </c>
      <c r="J59" s="265">
        <v>643.63333333333321</v>
      </c>
      <c r="K59" s="263">
        <v>616.79999999999995</v>
      </c>
      <c r="L59" s="263">
        <v>590</v>
      </c>
      <c r="M59" s="263">
        <v>5.6116299999999999</v>
      </c>
    </row>
    <row r="60" spans="1:13">
      <c r="A60" s="283">
        <v>51</v>
      </c>
      <c r="B60" s="263" t="s">
        <v>75</v>
      </c>
      <c r="C60" s="263">
        <v>430.5</v>
      </c>
      <c r="D60" s="265">
        <v>430.09999999999997</v>
      </c>
      <c r="E60" s="265">
        <v>421.39999999999992</v>
      </c>
      <c r="F60" s="265">
        <v>412.29999999999995</v>
      </c>
      <c r="G60" s="265">
        <v>403.59999999999991</v>
      </c>
      <c r="H60" s="265">
        <v>439.19999999999993</v>
      </c>
      <c r="I60" s="265">
        <v>447.9</v>
      </c>
      <c r="J60" s="265">
        <v>456.99999999999994</v>
      </c>
      <c r="K60" s="263">
        <v>438.8</v>
      </c>
      <c r="L60" s="263">
        <v>421</v>
      </c>
      <c r="M60" s="263">
        <v>38.538449999999997</v>
      </c>
    </row>
    <row r="61" spans="1:13">
      <c r="A61" s="283">
        <v>52</v>
      </c>
      <c r="B61" s="263" t="s">
        <v>76</v>
      </c>
      <c r="C61" s="263">
        <v>159.30000000000001</v>
      </c>
      <c r="D61" s="265">
        <v>158.33333333333334</v>
      </c>
      <c r="E61" s="265">
        <v>155.9666666666667</v>
      </c>
      <c r="F61" s="265">
        <v>152.63333333333335</v>
      </c>
      <c r="G61" s="265">
        <v>150.26666666666671</v>
      </c>
      <c r="H61" s="265">
        <v>161.66666666666669</v>
      </c>
      <c r="I61" s="265">
        <v>164.0333333333333</v>
      </c>
      <c r="J61" s="265">
        <v>167.36666666666667</v>
      </c>
      <c r="K61" s="263">
        <v>160.69999999999999</v>
      </c>
      <c r="L61" s="263">
        <v>155</v>
      </c>
      <c r="M61" s="263">
        <v>202.24578</v>
      </c>
    </row>
    <row r="62" spans="1:13">
      <c r="A62" s="283">
        <v>53</v>
      </c>
      <c r="B62" s="263" t="s">
        <v>77</v>
      </c>
      <c r="C62" s="263">
        <v>123.9</v>
      </c>
      <c r="D62" s="265">
        <v>124.64999999999999</v>
      </c>
      <c r="E62" s="265">
        <v>122.44999999999999</v>
      </c>
      <c r="F62" s="265">
        <v>121</v>
      </c>
      <c r="G62" s="265">
        <v>118.8</v>
      </c>
      <c r="H62" s="265">
        <v>126.09999999999998</v>
      </c>
      <c r="I62" s="265">
        <v>128.30000000000001</v>
      </c>
      <c r="J62" s="265">
        <v>129.74999999999997</v>
      </c>
      <c r="K62" s="263">
        <v>126.85</v>
      </c>
      <c r="L62" s="263">
        <v>123.2</v>
      </c>
      <c r="M62" s="263">
        <v>16.937809999999999</v>
      </c>
    </row>
    <row r="63" spans="1:13">
      <c r="A63" s="283">
        <v>54</v>
      </c>
      <c r="B63" s="263" t="s">
        <v>81</v>
      </c>
      <c r="C63" s="263">
        <v>517.79999999999995</v>
      </c>
      <c r="D63" s="265">
        <v>522.15</v>
      </c>
      <c r="E63" s="265">
        <v>506.29999999999995</v>
      </c>
      <c r="F63" s="265">
        <v>494.79999999999995</v>
      </c>
      <c r="G63" s="265">
        <v>478.94999999999993</v>
      </c>
      <c r="H63" s="265">
        <v>533.65</v>
      </c>
      <c r="I63" s="265">
        <v>549.50000000000011</v>
      </c>
      <c r="J63" s="265">
        <v>561</v>
      </c>
      <c r="K63" s="263">
        <v>538</v>
      </c>
      <c r="L63" s="263">
        <v>510.65</v>
      </c>
      <c r="M63" s="263">
        <v>55.129939999999998</v>
      </c>
    </row>
    <row r="64" spans="1:13">
      <c r="A64" s="283">
        <v>55</v>
      </c>
      <c r="B64" s="263" t="s">
        <v>82</v>
      </c>
      <c r="C64" s="263">
        <v>790.95</v>
      </c>
      <c r="D64" s="265">
        <v>794.16666666666663</v>
      </c>
      <c r="E64" s="265">
        <v>785.18333333333328</v>
      </c>
      <c r="F64" s="265">
        <v>779.41666666666663</v>
      </c>
      <c r="G64" s="265">
        <v>770.43333333333328</v>
      </c>
      <c r="H64" s="265">
        <v>799.93333333333328</v>
      </c>
      <c r="I64" s="265">
        <v>808.91666666666663</v>
      </c>
      <c r="J64" s="265">
        <v>814.68333333333328</v>
      </c>
      <c r="K64" s="263">
        <v>803.15</v>
      </c>
      <c r="L64" s="263">
        <v>788.4</v>
      </c>
      <c r="M64" s="263">
        <v>32.644770000000001</v>
      </c>
    </row>
    <row r="65" spans="1:13">
      <c r="A65" s="283">
        <v>56</v>
      </c>
      <c r="B65" s="263" t="s">
        <v>232</v>
      </c>
      <c r="C65" s="263">
        <v>161.15</v>
      </c>
      <c r="D65" s="265">
        <v>161.70000000000002</v>
      </c>
      <c r="E65" s="265">
        <v>159.45000000000005</v>
      </c>
      <c r="F65" s="265">
        <v>157.75000000000003</v>
      </c>
      <c r="G65" s="265">
        <v>155.50000000000006</v>
      </c>
      <c r="H65" s="265">
        <v>163.40000000000003</v>
      </c>
      <c r="I65" s="265">
        <v>165.64999999999998</v>
      </c>
      <c r="J65" s="265">
        <v>167.35000000000002</v>
      </c>
      <c r="K65" s="263">
        <v>163.95</v>
      </c>
      <c r="L65" s="263">
        <v>160</v>
      </c>
      <c r="M65" s="263">
        <v>17.98376</v>
      </c>
    </row>
    <row r="66" spans="1:13">
      <c r="A66" s="283">
        <v>57</v>
      </c>
      <c r="B66" s="263" t="s">
        <v>83</v>
      </c>
      <c r="C66" s="263">
        <v>136.9</v>
      </c>
      <c r="D66" s="265">
        <v>137.23333333333332</v>
      </c>
      <c r="E66" s="265">
        <v>135.86666666666665</v>
      </c>
      <c r="F66" s="265">
        <v>134.83333333333331</v>
      </c>
      <c r="G66" s="265">
        <v>133.46666666666664</v>
      </c>
      <c r="H66" s="265">
        <v>138.26666666666665</v>
      </c>
      <c r="I66" s="265">
        <v>139.63333333333333</v>
      </c>
      <c r="J66" s="265">
        <v>140.66666666666666</v>
      </c>
      <c r="K66" s="263">
        <v>138.6</v>
      </c>
      <c r="L66" s="263">
        <v>136.19999999999999</v>
      </c>
      <c r="M66" s="263">
        <v>191.78437</v>
      </c>
    </row>
    <row r="67" spans="1:13">
      <c r="A67" s="283">
        <v>58</v>
      </c>
      <c r="B67" s="263" t="s">
        <v>825</v>
      </c>
      <c r="C67" s="263">
        <v>2465.35</v>
      </c>
      <c r="D67" s="265">
        <v>2480.1166666666668</v>
      </c>
      <c r="E67" s="265">
        <v>2435.2333333333336</v>
      </c>
      <c r="F67" s="265">
        <v>2405.1166666666668</v>
      </c>
      <c r="G67" s="265">
        <v>2360.2333333333336</v>
      </c>
      <c r="H67" s="265">
        <v>2510.2333333333336</v>
      </c>
      <c r="I67" s="265">
        <v>2555.1166666666668</v>
      </c>
      <c r="J67" s="265">
        <v>2585.2333333333336</v>
      </c>
      <c r="K67" s="263">
        <v>2525</v>
      </c>
      <c r="L67" s="263">
        <v>2450</v>
      </c>
      <c r="M67" s="263">
        <v>1.7981199999999999</v>
      </c>
    </row>
    <row r="68" spans="1:13">
      <c r="A68" s="283">
        <v>59</v>
      </c>
      <c r="B68" s="263" t="s">
        <v>84</v>
      </c>
      <c r="C68" s="263">
        <v>1554.85</v>
      </c>
      <c r="D68" s="265">
        <v>1557.2833333333335</v>
      </c>
      <c r="E68" s="265">
        <v>1541.5666666666671</v>
      </c>
      <c r="F68" s="265">
        <v>1528.2833333333335</v>
      </c>
      <c r="G68" s="265">
        <v>1512.5666666666671</v>
      </c>
      <c r="H68" s="265">
        <v>1570.5666666666671</v>
      </c>
      <c r="I68" s="265">
        <v>1586.2833333333338</v>
      </c>
      <c r="J68" s="265">
        <v>1599.5666666666671</v>
      </c>
      <c r="K68" s="263">
        <v>1573</v>
      </c>
      <c r="L68" s="263">
        <v>1544</v>
      </c>
      <c r="M68" s="263">
        <v>4.7881600000000004</v>
      </c>
    </row>
    <row r="69" spans="1:13">
      <c r="A69" s="283">
        <v>60</v>
      </c>
      <c r="B69" s="263" t="s">
        <v>85</v>
      </c>
      <c r="C69" s="263">
        <v>557.29999999999995</v>
      </c>
      <c r="D69" s="265">
        <v>558.81666666666661</v>
      </c>
      <c r="E69" s="265">
        <v>546.63333333333321</v>
      </c>
      <c r="F69" s="265">
        <v>535.96666666666658</v>
      </c>
      <c r="G69" s="265">
        <v>523.78333333333319</v>
      </c>
      <c r="H69" s="265">
        <v>569.48333333333323</v>
      </c>
      <c r="I69" s="265">
        <v>581.66666666666663</v>
      </c>
      <c r="J69" s="265">
        <v>592.33333333333326</v>
      </c>
      <c r="K69" s="263">
        <v>571</v>
      </c>
      <c r="L69" s="263">
        <v>548.15</v>
      </c>
      <c r="M69" s="263">
        <v>31.49822</v>
      </c>
    </row>
    <row r="70" spans="1:13">
      <c r="A70" s="283">
        <v>61</v>
      </c>
      <c r="B70" s="263" t="s">
        <v>233</v>
      </c>
      <c r="C70" s="263">
        <v>759</v>
      </c>
      <c r="D70" s="265">
        <v>754.93333333333339</v>
      </c>
      <c r="E70" s="265">
        <v>747.56666666666683</v>
      </c>
      <c r="F70" s="265">
        <v>736.13333333333344</v>
      </c>
      <c r="G70" s="265">
        <v>728.76666666666688</v>
      </c>
      <c r="H70" s="265">
        <v>766.36666666666679</v>
      </c>
      <c r="I70" s="265">
        <v>773.73333333333335</v>
      </c>
      <c r="J70" s="265">
        <v>785.16666666666674</v>
      </c>
      <c r="K70" s="263">
        <v>762.3</v>
      </c>
      <c r="L70" s="263">
        <v>743.5</v>
      </c>
      <c r="M70" s="263">
        <v>2.80077</v>
      </c>
    </row>
    <row r="71" spans="1:13">
      <c r="A71" s="283">
        <v>62</v>
      </c>
      <c r="B71" s="263" t="s">
        <v>234</v>
      </c>
      <c r="C71" s="263">
        <v>382.2</v>
      </c>
      <c r="D71" s="265">
        <v>383.83333333333331</v>
      </c>
      <c r="E71" s="265">
        <v>376.71666666666664</v>
      </c>
      <c r="F71" s="265">
        <v>371.23333333333335</v>
      </c>
      <c r="G71" s="265">
        <v>364.11666666666667</v>
      </c>
      <c r="H71" s="265">
        <v>389.31666666666661</v>
      </c>
      <c r="I71" s="265">
        <v>396.43333333333328</v>
      </c>
      <c r="J71" s="265">
        <v>401.91666666666657</v>
      </c>
      <c r="K71" s="263">
        <v>390.95</v>
      </c>
      <c r="L71" s="263">
        <v>378.35</v>
      </c>
      <c r="M71" s="263">
        <v>12.010210000000001</v>
      </c>
    </row>
    <row r="72" spans="1:13">
      <c r="A72" s="283">
        <v>63</v>
      </c>
      <c r="B72" s="263" t="s">
        <v>86</v>
      </c>
      <c r="C72" s="263">
        <v>801.5</v>
      </c>
      <c r="D72" s="265">
        <v>791.75</v>
      </c>
      <c r="E72" s="265">
        <v>774.75</v>
      </c>
      <c r="F72" s="265">
        <v>748</v>
      </c>
      <c r="G72" s="265">
        <v>731</v>
      </c>
      <c r="H72" s="265">
        <v>818.5</v>
      </c>
      <c r="I72" s="265">
        <v>835.5</v>
      </c>
      <c r="J72" s="265">
        <v>862.25</v>
      </c>
      <c r="K72" s="263">
        <v>808.75</v>
      </c>
      <c r="L72" s="263">
        <v>765</v>
      </c>
      <c r="M72" s="263">
        <v>24.163820000000001</v>
      </c>
    </row>
    <row r="73" spans="1:13">
      <c r="A73" s="283">
        <v>64</v>
      </c>
      <c r="B73" s="263" t="s">
        <v>92</v>
      </c>
      <c r="C73" s="263">
        <v>305.39999999999998</v>
      </c>
      <c r="D73" s="265">
        <v>304.09999999999997</v>
      </c>
      <c r="E73" s="265">
        <v>297.49999999999994</v>
      </c>
      <c r="F73" s="265">
        <v>289.59999999999997</v>
      </c>
      <c r="G73" s="265">
        <v>282.99999999999994</v>
      </c>
      <c r="H73" s="265">
        <v>311.99999999999994</v>
      </c>
      <c r="I73" s="265">
        <v>318.59999999999997</v>
      </c>
      <c r="J73" s="265">
        <v>326.49999999999994</v>
      </c>
      <c r="K73" s="263">
        <v>310.7</v>
      </c>
      <c r="L73" s="263">
        <v>296.2</v>
      </c>
      <c r="M73" s="263">
        <v>215.74485999999999</v>
      </c>
    </row>
    <row r="74" spans="1:13">
      <c r="A74" s="283">
        <v>65</v>
      </c>
      <c r="B74" s="263" t="s">
        <v>87</v>
      </c>
      <c r="C74" s="263">
        <v>500.05</v>
      </c>
      <c r="D74" s="265">
        <v>501.43333333333334</v>
      </c>
      <c r="E74" s="265">
        <v>497.36666666666667</v>
      </c>
      <c r="F74" s="265">
        <v>494.68333333333334</v>
      </c>
      <c r="G74" s="265">
        <v>490.61666666666667</v>
      </c>
      <c r="H74" s="265">
        <v>504.11666666666667</v>
      </c>
      <c r="I74" s="265">
        <v>508.18333333333339</v>
      </c>
      <c r="J74" s="265">
        <v>510.86666666666667</v>
      </c>
      <c r="K74" s="263">
        <v>505.5</v>
      </c>
      <c r="L74" s="263">
        <v>498.75</v>
      </c>
      <c r="M74" s="263">
        <v>30.11786</v>
      </c>
    </row>
    <row r="75" spans="1:13">
      <c r="A75" s="283">
        <v>66</v>
      </c>
      <c r="B75" s="263" t="s">
        <v>235</v>
      </c>
      <c r="C75" s="263">
        <v>1448.35</v>
      </c>
      <c r="D75" s="265">
        <v>1457.9833333333333</v>
      </c>
      <c r="E75" s="265">
        <v>1421.4666666666667</v>
      </c>
      <c r="F75" s="265">
        <v>1394.5833333333333</v>
      </c>
      <c r="G75" s="265">
        <v>1358.0666666666666</v>
      </c>
      <c r="H75" s="265">
        <v>1484.8666666666668</v>
      </c>
      <c r="I75" s="265">
        <v>1521.3833333333337</v>
      </c>
      <c r="J75" s="265">
        <v>1548.2666666666669</v>
      </c>
      <c r="K75" s="263">
        <v>1494.5</v>
      </c>
      <c r="L75" s="263">
        <v>1431.1</v>
      </c>
      <c r="M75" s="263">
        <v>1.00953</v>
      </c>
    </row>
    <row r="76" spans="1:13">
      <c r="A76" s="283">
        <v>67</v>
      </c>
      <c r="B76" s="263" t="s">
        <v>839</v>
      </c>
      <c r="C76" s="263">
        <v>339.35</v>
      </c>
      <c r="D76" s="265">
        <v>343.86666666666662</v>
      </c>
      <c r="E76" s="265">
        <v>331.08333333333326</v>
      </c>
      <c r="F76" s="265">
        <v>322.81666666666666</v>
      </c>
      <c r="G76" s="265">
        <v>310.0333333333333</v>
      </c>
      <c r="H76" s="265">
        <v>352.13333333333321</v>
      </c>
      <c r="I76" s="265">
        <v>364.91666666666663</v>
      </c>
      <c r="J76" s="265">
        <v>373.18333333333317</v>
      </c>
      <c r="K76" s="263">
        <v>356.65</v>
      </c>
      <c r="L76" s="263">
        <v>335.6</v>
      </c>
      <c r="M76" s="263">
        <v>6.5938800000000004</v>
      </c>
    </row>
    <row r="77" spans="1:13">
      <c r="A77" s="283">
        <v>68</v>
      </c>
      <c r="B77" s="263" t="s">
        <v>90</v>
      </c>
      <c r="C77" s="263">
        <v>3448.25</v>
      </c>
      <c r="D77" s="265">
        <v>3469.3666666666668</v>
      </c>
      <c r="E77" s="265">
        <v>3419.7333333333336</v>
      </c>
      <c r="F77" s="265">
        <v>3391.2166666666667</v>
      </c>
      <c r="G77" s="265">
        <v>3341.5833333333335</v>
      </c>
      <c r="H77" s="265">
        <v>3497.8833333333337</v>
      </c>
      <c r="I77" s="265">
        <v>3547.5166666666669</v>
      </c>
      <c r="J77" s="265">
        <v>3576.0333333333338</v>
      </c>
      <c r="K77" s="263">
        <v>3519</v>
      </c>
      <c r="L77" s="263">
        <v>3440.85</v>
      </c>
      <c r="M77" s="263">
        <v>5.1132600000000004</v>
      </c>
    </row>
    <row r="78" spans="1:13">
      <c r="A78" s="283">
        <v>69</v>
      </c>
      <c r="B78" s="263" t="s">
        <v>349</v>
      </c>
      <c r="C78" s="263">
        <v>2285.6</v>
      </c>
      <c r="D78" s="265">
        <v>2338.2000000000003</v>
      </c>
      <c r="E78" s="265">
        <v>2227.4000000000005</v>
      </c>
      <c r="F78" s="265">
        <v>2169.2000000000003</v>
      </c>
      <c r="G78" s="265">
        <v>2058.4000000000005</v>
      </c>
      <c r="H78" s="265">
        <v>2396.4000000000005</v>
      </c>
      <c r="I78" s="265">
        <v>2507.2000000000007</v>
      </c>
      <c r="J78" s="265">
        <v>2565.4000000000005</v>
      </c>
      <c r="K78" s="263">
        <v>2449</v>
      </c>
      <c r="L78" s="263">
        <v>2280</v>
      </c>
      <c r="M78" s="263">
        <v>4.7002699999999997</v>
      </c>
    </row>
    <row r="79" spans="1:13">
      <c r="A79" s="283">
        <v>70</v>
      </c>
      <c r="B79" s="263" t="s">
        <v>93</v>
      </c>
      <c r="C79" s="263">
        <v>4495.1499999999996</v>
      </c>
      <c r="D79" s="265">
        <v>4483.3166666666666</v>
      </c>
      <c r="E79" s="265">
        <v>4432.333333333333</v>
      </c>
      <c r="F79" s="265">
        <v>4369.5166666666664</v>
      </c>
      <c r="G79" s="265">
        <v>4318.5333333333328</v>
      </c>
      <c r="H79" s="265">
        <v>4546.1333333333332</v>
      </c>
      <c r="I79" s="265">
        <v>4597.1166666666668</v>
      </c>
      <c r="J79" s="265">
        <v>4659.9333333333334</v>
      </c>
      <c r="K79" s="263">
        <v>4534.3</v>
      </c>
      <c r="L79" s="263">
        <v>4420.5</v>
      </c>
      <c r="M79" s="263">
        <v>10.634180000000001</v>
      </c>
    </row>
    <row r="80" spans="1:13">
      <c r="A80" s="283">
        <v>71</v>
      </c>
      <c r="B80" s="263" t="s">
        <v>236</v>
      </c>
      <c r="C80" s="263">
        <v>62.9</v>
      </c>
      <c r="D80" s="265">
        <v>62.883333333333326</v>
      </c>
      <c r="E80" s="265">
        <v>62.316666666666649</v>
      </c>
      <c r="F80" s="265">
        <v>61.73333333333332</v>
      </c>
      <c r="G80" s="265">
        <v>61.166666666666643</v>
      </c>
      <c r="H80" s="265">
        <v>63.466666666666654</v>
      </c>
      <c r="I80" s="265">
        <v>64.033333333333331</v>
      </c>
      <c r="J80" s="265">
        <v>64.61666666666666</v>
      </c>
      <c r="K80" s="263">
        <v>63.45</v>
      </c>
      <c r="L80" s="263">
        <v>62.3</v>
      </c>
      <c r="M80" s="263">
        <v>16.26812</v>
      </c>
    </row>
    <row r="81" spans="1:13">
      <c r="A81" s="283">
        <v>72</v>
      </c>
      <c r="B81" s="263" t="s">
        <v>94</v>
      </c>
      <c r="C81" s="263">
        <v>2514.6999999999998</v>
      </c>
      <c r="D81" s="265">
        <v>2507.1166666666668</v>
      </c>
      <c r="E81" s="265">
        <v>2464.4333333333334</v>
      </c>
      <c r="F81" s="265">
        <v>2414.1666666666665</v>
      </c>
      <c r="G81" s="265">
        <v>2371.4833333333331</v>
      </c>
      <c r="H81" s="265">
        <v>2557.3833333333337</v>
      </c>
      <c r="I81" s="265">
        <v>2600.0666666666671</v>
      </c>
      <c r="J81" s="265">
        <v>2650.3333333333339</v>
      </c>
      <c r="K81" s="263">
        <v>2549.8000000000002</v>
      </c>
      <c r="L81" s="263">
        <v>2456.85</v>
      </c>
      <c r="M81" s="263">
        <v>18.217120000000001</v>
      </c>
    </row>
    <row r="82" spans="1:13">
      <c r="A82" s="283">
        <v>73</v>
      </c>
      <c r="B82" s="263" t="s">
        <v>237</v>
      </c>
      <c r="C82" s="263">
        <v>470.05</v>
      </c>
      <c r="D82" s="265">
        <v>473.34999999999997</v>
      </c>
      <c r="E82" s="265">
        <v>464.49999999999994</v>
      </c>
      <c r="F82" s="265">
        <v>458.95</v>
      </c>
      <c r="G82" s="265">
        <v>450.09999999999997</v>
      </c>
      <c r="H82" s="265">
        <v>478.89999999999992</v>
      </c>
      <c r="I82" s="265">
        <v>487.74999999999994</v>
      </c>
      <c r="J82" s="265">
        <v>493.2999999999999</v>
      </c>
      <c r="K82" s="263">
        <v>482.2</v>
      </c>
      <c r="L82" s="263">
        <v>467.8</v>
      </c>
      <c r="M82" s="263">
        <v>4.1663399999999999</v>
      </c>
    </row>
    <row r="83" spans="1:13">
      <c r="A83" s="283">
        <v>74</v>
      </c>
      <c r="B83" s="263" t="s">
        <v>238</v>
      </c>
      <c r="C83" s="263">
        <v>1364.8</v>
      </c>
      <c r="D83" s="265">
        <v>1357.9333333333334</v>
      </c>
      <c r="E83" s="265">
        <v>1331.8666666666668</v>
      </c>
      <c r="F83" s="265">
        <v>1298.9333333333334</v>
      </c>
      <c r="G83" s="265">
        <v>1272.8666666666668</v>
      </c>
      <c r="H83" s="265">
        <v>1390.8666666666668</v>
      </c>
      <c r="I83" s="265">
        <v>1416.9333333333334</v>
      </c>
      <c r="J83" s="265">
        <v>1449.8666666666668</v>
      </c>
      <c r="K83" s="263">
        <v>1384</v>
      </c>
      <c r="L83" s="263">
        <v>1325</v>
      </c>
      <c r="M83" s="263">
        <v>1.3829400000000001</v>
      </c>
    </row>
    <row r="84" spans="1:13">
      <c r="A84" s="283">
        <v>75</v>
      </c>
      <c r="B84" s="263" t="s">
        <v>96</v>
      </c>
      <c r="C84" s="263">
        <v>1296.8499999999999</v>
      </c>
      <c r="D84" s="265">
        <v>1283.5</v>
      </c>
      <c r="E84" s="265">
        <v>1261</v>
      </c>
      <c r="F84" s="265">
        <v>1225.1500000000001</v>
      </c>
      <c r="G84" s="265">
        <v>1202.6500000000001</v>
      </c>
      <c r="H84" s="265">
        <v>1319.35</v>
      </c>
      <c r="I84" s="265">
        <v>1341.85</v>
      </c>
      <c r="J84" s="265">
        <v>1377.6999999999998</v>
      </c>
      <c r="K84" s="263">
        <v>1306</v>
      </c>
      <c r="L84" s="263">
        <v>1247.6500000000001</v>
      </c>
      <c r="M84" s="263">
        <v>16.82554</v>
      </c>
    </row>
    <row r="85" spans="1:13">
      <c r="A85" s="283">
        <v>76</v>
      </c>
      <c r="B85" s="263" t="s">
        <v>97</v>
      </c>
      <c r="C85" s="263">
        <v>200.6</v>
      </c>
      <c r="D85" s="265">
        <v>200.96666666666667</v>
      </c>
      <c r="E85" s="265">
        <v>198.03333333333333</v>
      </c>
      <c r="F85" s="265">
        <v>195.46666666666667</v>
      </c>
      <c r="G85" s="265">
        <v>192.53333333333333</v>
      </c>
      <c r="H85" s="265">
        <v>203.53333333333333</v>
      </c>
      <c r="I85" s="265">
        <v>206.46666666666667</v>
      </c>
      <c r="J85" s="265">
        <v>209.03333333333333</v>
      </c>
      <c r="K85" s="263">
        <v>203.9</v>
      </c>
      <c r="L85" s="263">
        <v>198.4</v>
      </c>
      <c r="M85" s="263">
        <v>41.852330000000002</v>
      </c>
    </row>
    <row r="86" spans="1:13">
      <c r="A86" s="283">
        <v>77</v>
      </c>
      <c r="B86" s="263" t="s">
        <v>98</v>
      </c>
      <c r="C86" s="263">
        <v>81.25</v>
      </c>
      <c r="D86" s="265">
        <v>81.183333333333337</v>
      </c>
      <c r="E86" s="265">
        <v>80.066666666666677</v>
      </c>
      <c r="F86" s="265">
        <v>78.88333333333334</v>
      </c>
      <c r="G86" s="265">
        <v>77.76666666666668</v>
      </c>
      <c r="H86" s="265">
        <v>82.366666666666674</v>
      </c>
      <c r="I86" s="265">
        <v>83.483333333333348</v>
      </c>
      <c r="J86" s="265">
        <v>84.666666666666671</v>
      </c>
      <c r="K86" s="263">
        <v>82.3</v>
      </c>
      <c r="L86" s="263">
        <v>80</v>
      </c>
      <c r="M86" s="263">
        <v>211.66182000000001</v>
      </c>
    </row>
    <row r="87" spans="1:13">
      <c r="A87" s="283">
        <v>78</v>
      </c>
      <c r="B87" s="263" t="s">
        <v>360</v>
      </c>
      <c r="C87" s="263">
        <v>162.55000000000001</v>
      </c>
      <c r="D87" s="265">
        <v>162.28333333333333</v>
      </c>
      <c r="E87" s="265">
        <v>159.61666666666667</v>
      </c>
      <c r="F87" s="265">
        <v>156.68333333333334</v>
      </c>
      <c r="G87" s="265">
        <v>154.01666666666668</v>
      </c>
      <c r="H87" s="265">
        <v>165.21666666666667</v>
      </c>
      <c r="I87" s="265">
        <v>167.88333333333335</v>
      </c>
      <c r="J87" s="265">
        <v>170.81666666666666</v>
      </c>
      <c r="K87" s="263">
        <v>164.95</v>
      </c>
      <c r="L87" s="263">
        <v>159.35</v>
      </c>
      <c r="M87" s="263">
        <v>28.24089</v>
      </c>
    </row>
    <row r="88" spans="1:13">
      <c r="A88" s="283">
        <v>79</v>
      </c>
      <c r="B88" s="263" t="s">
        <v>241</v>
      </c>
      <c r="C88" s="263">
        <v>69.400000000000006</v>
      </c>
      <c r="D88" s="265">
        <v>70</v>
      </c>
      <c r="E88" s="265">
        <v>68</v>
      </c>
      <c r="F88" s="265">
        <v>66.599999999999994</v>
      </c>
      <c r="G88" s="265">
        <v>64.599999999999994</v>
      </c>
      <c r="H88" s="265">
        <v>71.400000000000006</v>
      </c>
      <c r="I88" s="265">
        <v>73.400000000000006</v>
      </c>
      <c r="J88" s="265">
        <v>74.800000000000011</v>
      </c>
      <c r="K88" s="263">
        <v>72</v>
      </c>
      <c r="L88" s="263">
        <v>68.599999999999994</v>
      </c>
      <c r="M88" s="263">
        <v>52.56673</v>
      </c>
    </row>
    <row r="89" spans="1:13">
      <c r="A89" s="283">
        <v>80</v>
      </c>
      <c r="B89" s="263" t="s">
        <v>99</v>
      </c>
      <c r="C89" s="263">
        <v>147.35</v>
      </c>
      <c r="D89" s="265">
        <v>146.4</v>
      </c>
      <c r="E89" s="265">
        <v>144.05000000000001</v>
      </c>
      <c r="F89" s="265">
        <v>140.75</v>
      </c>
      <c r="G89" s="265">
        <v>138.4</v>
      </c>
      <c r="H89" s="265">
        <v>149.70000000000002</v>
      </c>
      <c r="I89" s="265">
        <v>152.04999999999998</v>
      </c>
      <c r="J89" s="265">
        <v>155.35000000000002</v>
      </c>
      <c r="K89" s="263">
        <v>148.75</v>
      </c>
      <c r="L89" s="263">
        <v>143.1</v>
      </c>
      <c r="M89" s="263">
        <v>302.52701000000002</v>
      </c>
    </row>
    <row r="90" spans="1:13">
      <c r="A90" s="283">
        <v>81</v>
      </c>
      <c r="B90" s="263" t="s">
        <v>102</v>
      </c>
      <c r="C90" s="263">
        <v>25.4</v>
      </c>
      <c r="D90" s="265">
        <v>25.333333333333332</v>
      </c>
      <c r="E90" s="265">
        <v>24.916666666666664</v>
      </c>
      <c r="F90" s="265">
        <v>24.433333333333334</v>
      </c>
      <c r="G90" s="265">
        <v>24.016666666666666</v>
      </c>
      <c r="H90" s="265">
        <v>25.816666666666663</v>
      </c>
      <c r="I90" s="265">
        <v>26.233333333333327</v>
      </c>
      <c r="J90" s="265">
        <v>26.716666666666661</v>
      </c>
      <c r="K90" s="263">
        <v>25.75</v>
      </c>
      <c r="L90" s="263">
        <v>24.85</v>
      </c>
      <c r="M90" s="263">
        <v>119.23761</v>
      </c>
    </row>
    <row r="91" spans="1:13">
      <c r="A91" s="283">
        <v>82</v>
      </c>
      <c r="B91" s="263" t="s">
        <v>242</v>
      </c>
      <c r="C91" s="263">
        <v>196.35</v>
      </c>
      <c r="D91" s="265">
        <v>190.98333333333335</v>
      </c>
      <c r="E91" s="265">
        <v>178.16666666666669</v>
      </c>
      <c r="F91" s="265">
        <v>159.98333333333335</v>
      </c>
      <c r="G91" s="265">
        <v>147.16666666666669</v>
      </c>
      <c r="H91" s="265">
        <v>209.16666666666669</v>
      </c>
      <c r="I91" s="265">
        <v>221.98333333333335</v>
      </c>
      <c r="J91" s="265">
        <v>240.16666666666669</v>
      </c>
      <c r="K91" s="263">
        <v>203.8</v>
      </c>
      <c r="L91" s="263">
        <v>172.8</v>
      </c>
      <c r="M91" s="263">
        <v>60.82179</v>
      </c>
    </row>
    <row r="92" spans="1:13">
      <c r="A92" s="283">
        <v>83</v>
      </c>
      <c r="B92" s="263" t="s">
        <v>100</v>
      </c>
      <c r="C92" s="263">
        <v>466.45</v>
      </c>
      <c r="D92" s="265">
        <v>467.88333333333338</v>
      </c>
      <c r="E92" s="265">
        <v>459.56666666666678</v>
      </c>
      <c r="F92" s="265">
        <v>452.68333333333339</v>
      </c>
      <c r="G92" s="265">
        <v>444.36666666666679</v>
      </c>
      <c r="H92" s="265">
        <v>474.76666666666677</v>
      </c>
      <c r="I92" s="265">
        <v>483.08333333333337</v>
      </c>
      <c r="J92" s="265">
        <v>489.96666666666675</v>
      </c>
      <c r="K92" s="263">
        <v>476.2</v>
      </c>
      <c r="L92" s="263">
        <v>461</v>
      </c>
      <c r="M92" s="263">
        <v>14.681900000000001</v>
      </c>
    </row>
    <row r="93" spans="1:13">
      <c r="A93" s="283">
        <v>84</v>
      </c>
      <c r="B93" s="263" t="s">
        <v>243</v>
      </c>
      <c r="C93" s="263">
        <v>483.35</v>
      </c>
      <c r="D93" s="265">
        <v>482.7</v>
      </c>
      <c r="E93" s="265">
        <v>477.04999999999995</v>
      </c>
      <c r="F93" s="265">
        <v>470.74999999999994</v>
      </c>
      <c r="G93" s="265">
        <v>465.09999999999991</v>
      </c>
      <c r="H93" s="265">
        <v>489</v>
      </c>
      <c r="I93" s="265">
        <v>494.65</v>
      </c>
      <c r="J93" s="265">
        <v>500.95000000000005</v>
      </c>
      <c r="K93" s="263">
        <v>488.35</v>
      </c>
      <c r="L93" s="263">
        <v>476.4</v>
      </c>
      <c r="M93" s="263">
        <v>1.272</v>
      </c>
    </row>
    <row r="94" spans="1:13">
      <c r="A94" s="283">
        <v>85</v>
      </c>
      <c r="B94" s="263" t="s">
        <v>103</v>
      </c>
      <c r="C94" s="263">
        <v>680.1</v>
      </c>
      <c r="D94" s="265">
        <v>686.78333333333342</v>
      </c>
      <c r="E94" s="265">
        <v>671.26666666666688</v>
      </c>
      <c r="F94" s="265">
        <v>662.43333333333351</v>
      </c>
      <c r="G94" s="265">
        <v>646.91666666666697</v>
      </c>
      <c r="H94" s="265">
        <v>695.61666666666679</v>
      </c>
      <c r="I94" s="265">
        <v>711.13333333333344</v>
      </c>
      <c r="J94" s="265">
        <v>719.9666666666667</v>
      </c>
      <c r="K94" s="263">
        <v>702.3</v>
      </c>
      <c r="L94" s="263">
        <v>677.95</v>
      </c>
      <c r="M94" s="263">
        <v>35.960990000000002</v>
      </c>
    </row>
    <row r="95" spans="1:13">
      <c r="A95" s="283">
        <v>86</v>
      </c>
      <c r="B95" s="263" t="s">
        <v>244</v>
      </c>
      <c r="C95" s="263">
        <v>447.8</v>
      </c>
      <c r="D95" s="265">
        <v>443.31666666666666</v>
      </c>
      <c r="E95" s="265">
        <v>436.7833333333333</v>
      </c>
      <c r="F95" s="265">
        <v>425.76666666666665</v>
      </c>
      <c r="G95" s="265">
        <v>419.23333333333329</v>
      </c>
      <c r="H95" s="265">
        <v>454.33333333333331</v>
      </c>
      <c r="I95" s="265">
        <v>460.86666666666673</v>
      </c>
      <c r="J95" s="265">
        <v>471.88333333333333</v>
      </c>
      <c r="K95" s="263">
        <v>449.85</v>
      </c>
      <c r="L95" s="263">
        <v>432.3</v>
      </c>
      <c r="M95" s="263">
        <v>1.7537</v>
      </c>
    </row>
    <row r="96" spans="1:13">
      <c r="A96" s="283">
        <v>87</v>
      </c>
      <c r="B96" s="263" t="s">
        <v>245</v>
      </c>
      <c r="C96" s="263">
        <v>1496.25</v>
      </c>
      <c r="D96" s="265">
        <v>1483.7833333333335</v>
      </c>
      <c r="E96" s="265">
        <v>1462.4666666666672</v>
      </c>
      <c r="F96" s="265">
        <v>1428.6833333333336</v>
      </c>
      <c r="G96" s="265">
        <v>1407.3666666666672</v>
      </c>
      <c r="H96" s="265">
        <v>1517.5666666666671</v>
      </c>
      <c r="I96" s="265">
        <v>1538.8833333333332</v>
      </c>
      <c r="J96" s="265">
        <v>1572.666666666667</v>
      </c>
      <c r="K96" s="263">
        <v>1505.1</v>
      </c>
      <c r="L96" s="263">
        <v>1450</v>
      </c>
      <c r="M96" s="263">
        <v>15.90385</v>
      </c>
    </row>
    <row r="97" spans="1:13">
      <c r="A97" s="283">
        <v>88</v>
      </c>
      <c r="B97" s="263" t="s">
        <v>104</v>
      </c>
      <c r="C97" s="263">
        <v>1231.5</v>
      </c>
      <c r="D97" s="265">
        <v>1234.3333333333333</v>
      </c>
      <c r="E97" s="265">
        <v>1218.7666666666664</v>
      </c>
      <c r="F97" s="265">
        <v>1206.0333333333331</v>
      </c>
      <c r="G97" s="265">
        <v>1190.4666666666662</v>
      </c>
      <c r="H97" s="265">
        <v>1247.0666666666666</v>
      </c>
      <c r="I97" s="265">
        <v>1262.6333333333337</v>
      </c>
      <c r="J97" s="265">
        <v>1275.3666666666668</v>
      </c>
      <c r="K97" s="263">
        <v>1249.9000000000001</v>
      </c>
      <c r="L97" s="263">
        <v>1221.5999999999999</v>
      </c>
      <c r="M97" s="263">
        <v>14.346629999999999</v>
      </c>
    </row>
    <row r="98" spans="1:13">
      <c r="A98" s="283">
        <v>89</v>
      </c>
      <c r="B98" s="263" t="s">
        <v>373</v>
      </c>
      <c r="C98" s="263">
        <v>490.75</v>
      </c>
      <c r="D98" s="265">
        <v>491.33333333333331</v>
      </c>
      <c r="E98" s="265">
        <v>485.21666666666664</v>
      </c>
      <c r="F98" s="265">
        <v>479.68333333333334</v>
      </c>
      <c r="G98" s="265">
        <v>473.56666666666666</v>
      </c>
      <c r="H98" s="265">
        <v>496.86666666666662</v>
      </c>
      <c r="I98" s="265">
        <v>502.98333333333329</v>
      </c>
      <c r="J98" s="265">
        <v>508.51666666666659</v>
      </c>
      <c r="K98" s="263">
        <v>497.45</v>
      </c>
      <c r="L98" s="263">
        <v>485.8</v>
      </c>
      <c r="M98" s="263">
        <v>4.5875700000000004</v>
      </c>
    </row>
    <row r="99" spans="1:13">
      <c r="A99" s="283">
        <v>90</v>
      </c>
      <c r="B99" s="263" t="s">
        <v>247</v>
      </c>
      <c r="C99" s="263">
        <v>247.8</v>
      </c>
      <c r="D99" s="265">
        <v>244.4</v>
      </c>
      <c r="E99" s="265">
        <v>236.85000000000002</v>
      </c>
      <c r="F99" s="265">
        <v>225.9</v>
      </c>
      <c r="G99" s="265">
        <v>218.35000000000002</v>
      </c>
      <c r="H99" s="265">
        <v>255.35000000000002</v>
      </c>
      <c r="I99" s="265">
        <v>262.90000000000003</v>
      </c>
      <c r="J99" s="265">
        <v>273.85000000000002</v>
      </c>
      <c r="K99" s="263">
        <v>251.95</v>
      </c>
      <c r="L99" s="263">
        <v>233.45</v>
      </c>
      <c r="M99" s="263">
        <v>15.14086</v>
      </c>
    </row>
    <row r="100" spans="1:13">
      <c r="A100" s="283">
        <v>91</v>
      </c>
      <c r="B100" s="263" t="s">
        <v>107</v>
      </c>
      <c r="C100" s="263">
        <v>909.95</v>
      </c>
      <c r="D100" s="265">
        <v>915.5</v>
      </c>
      <c r="E100" s="265">
        <v>901</v>
      </c>
      <c r="F100" s="265">
        <v>892.05</v>
      </c>
      <c r="G100" s="265">
        <v>877.55</v>
      </c>
      <c r="H100" s="265">
        <v>924.45</v>
      </c>
      <c r="I100" s="265">
        <v>938.95</v>
      </c>
      <c r="J100" s="265">
        <v>947.90000000000009</v>
      </c>
      <c r="K100" s="263">
        <v>930</v>
      </c>
      <c r="L100" s="263">
        <v>906.55</v>
      </c>
      <c r="M100" s="263">
        <v>59.169420000000002</v>
      </c>
    </row>
    <row r="101" spans="1:13">
      <c r="A101" s="283">
        <v>92</v>
      </c>
      <c r="B101" s="263" t="s">
        <v>249</v>
      </c>
      <c r="C101" s="263">
        <v>2882.8</v>
      </c>
      <c r="D101" s="265">
        <v>2892.2666666666664</v>
      </c>
      <c r="E101" s="265">
        <v>2854.583333333333</v>
      </c>
      <c r="F101" s="265">
        <v>2826.3666666666668</v>
      </c>
      <c r="G101" s="265">
        <v>2788.6833333333334</v>
      </c>
      <c r="H101" s="265">
        <v>2920.4833333333327</v>
      </c>
      <c r="I101" s="265">
        <v>2958.1666666666661</v>
      </c>
      <c r="J101" s="265">
        <v>2986.3833333333323</v>
      </c>
      <c r="K101" s="263">
        <v>2929.95</v>
      </c>
      <c r="L101" s="263">
        <v>2864.05</v>
      </c>
      <c r="M101" s="263">
        <v>1.4536800000000001</v>
      </c>
    </row>
    <row r="102" spans="1:13">
      <c r="A102" s="283">
        <v>93</v>
      </c>
      <c r="B102" s="263" t="s">
        <v>109</v>
      </c>
      <c r="C102" s="263">
        <v>1529.15</v>
      </c>
      <c r="D102" s="265">
        <v>1536.5</v>
      </c>
      <c r="E102" s="265">
        <v>1515.3</v>
      </c>
      <c r="F102" s="265">
        <v>1501.45</v>
      </c>
      <c r="G102" s="265">
        <v>1480.25</v>
      </c>
      <c r="H102" s="265">
        <v>1550.35</v>
      </c>
      <c r="I102" s="265">
        <v>1571.5499999999997</v>
      </c>
      <c r="J102" s="265">
        <v>1585.3999999999999</v>
      </c>
      <c r="K102" s="263">
        <v>1557.7</v>
      </c>
      <c r="L102" s="263">
        <v>1522.65</v>
      </c>
      <c r="M102" s="263">
        <v>91.199529999999996</v>
      </c>
    </row>
    <row r="103" spans="1:13">
      <c r="A103" s="283">
        <v>94</v>
      </c>
      <c r="B103" s="263" t="s">
        <v>250</v>
      </c>
      <c r="C103" s="263">
        <v>705.7</v>
      </c>
      <c r="D103" s="265">
        <v>702.90000000000009</v>
      </c>
      <c r="E103" s="265">
        <v>692.95000000000016</v>
      </c>
      <c r="F103" s="265">
        <v>680.2</v>
      </c>
      <c r="G103" s="265">
        <v>670.25000000000011</v>
      </c>
      <c r="H103" s="265">
        <v>715.6500000000002</v>
      </c>
      <c r="I103" s="265">
        <v>725.6</v>
      </c>
      <c r="J103" s="265">
        <v>738.35000000000025</v>
      </c>
      <c r="K103" s="263">
        <v>712.85</v>
      </c>
      <c r="L103" s="263">
        <v>690.15</v>
      </c>
      <c r="M103" s="263">
        <v>46.935699999999997</v>
      </c>
    </row>
    <row r="104" spans="1:13">
      <c r="A104" s="283">
        <v>95</v>
      </c>
      <c r="B104" s="263" t="s">
        <v>105</v>
      </c>
      <c r="C104" s="263">
        <v>1124.45</v>
      </c>
      <c r="D104" s="265">
        <v>1130.4666666666667</v>
      </c>
      <c r="E104" s="265">
        <v>1113.9833333333333</v>
      </c>
      <c r="F104" s="265">
        <v>1103.5166666666667</v>
      </c>
      <c r="G104" s="265">
        <v>1087.0333333333333</v>
      </c>
      <c r="H104" s="265">
        <v>1140.9333333333334</v>
      </c>
      <c r="I104" s="265">
        <v>1157.416666666667</v>
      </c>
      <c r="J104" s="265">
        <v>1167.8833333333334</v>
      </c>
      <c r="K104" s="263">
        <v>1146.95</v>
      </c>
      <c r="L104" s="263">
        <v>1120</v>
      </c>
      <c r="M104" s="263">
        <v>13.74807</v>
      </c>
    </row>
    <row r="105" spans="1:13">
      <c r="A105" s="283">
        <v>96</v>
      </c>
      <c r="B105" s="263" t="s">
        <v>110</v>
      </c>
      <c r="C105" s="263">
        <v>3405.45</v>
      </c>
      <c r="D105" s="265">
        <v>3420.6833333333329</v>
      </c>
      <c r="E105" s="265">
        <v>3361.8166666666657</v>
      </c>
      <c r="F105" s="265">
        <v>3318.1833333333329</v>
      </c>
      <c r="G105" s="265">
        <v>3259.3166666666657</v>
      </c>
      <c r="H105" s="265">
        <v>3464.3166666666657</v>
      </c>
      <c r="I105" s="265">
        <v>3523.1833333333334</v>
      </c>
      <c r="J105" s="265">
        <v>3566.8166666666657</v>
      </c>
      <c r="K105" s="263">
        <v>3479.55</v>
      </c>
      <c r="L105" s="263">
        <v>3377.05</v>
      </c>
      <c r="M105" s="263">
        <v>10.69537</v>
      </c>
    </row>
    <row r="106" spans="1:13">
      <c r="A106" s="283">
        <v>97</v>
      </c>
      <c r="B106" s="263" t="s">
        <v>112</v>
      </c>
      <c r="C106" s="263">
        <v>333.05</v>
      </c>
      <c r="D106" s="265">
        <v>329.28333333333336</v>
      </c>
      <c r="E106" s="265">
        <v>320.41666666666674</v>
      </c>
      <c r="F106" s="265">
        <v>307.78333333333336</v>
      </c>
      <c r="G106" s="265">
        <v>298.91666666666674</v>
      </c>
      <c r="H106" s="265">
        <v>341.91666666666674</v>
      </c>
      <c r="I106" s="265">
        <v>350.78333333333342</v>
      </c>
      <c r="J106" s="265">
        <v>363.41666666666674</v>
      </c>
      <c r="K106" s="263">
        <v>338.15</v>
      </c>
      <c r="L106" s="263">
        <v>316.64999999999998</v>
      </c>
      <c r="M106" s="263">
        <v>506.77229999999997</v>
      </c>
    </row>
    <row r="107" spans="1:13">
      <c r="A107" s="283">
        <v>98</v>
      </c>
      <c r="B107" s="263" t="s">
        <v>113</v>
      </c>
      <c r="C107" s="263">
        <v>244.9</v>
      </c>
      <c r="D107" s="265">
        <v>245.5</v>
      </c>
      <c r="E107" s="265">
        <v>241.1</v>
      </c>
      <c r="F107" s="265">
        <v>237.29999999999998</v>
      </c>
      <c r="G107" s="265">
        <v>232.89999999999998</v>
      </c>
      <c r="H107" s="265">
        <v>249.3</v>
      </c>
      <c r="I107" s="265">
        <v>253.7</v>
      </c>
      <c r="J107" s="265">
        <v>257.5</v>
      </c>
      <c r="K107" s="263">
        <v>249.9</v>
      </c>
      <c r="L107" s="263">
        <v>241.7</v>
      </c>
      <c r="M107" s="263">
        <v>98.480800000000002</v>
      </c>
    </row>
    <row r="108" spans="1:13">
      <c r="A108" s="283">
        <v>99</v>
      </c>
      <c r="B108" s="263" t="s">
        <v>114</v>
      </c>
      <c r="C108" s="263">
        <v>2179.25</v>
      </c>
      <c r="D108" s="265">
        <v>2180.6</v>
      </c>
      <c r="E108" s="265">
        <v>2168.85</v>
      </c>
      <c r="F108" s="265">
        <v>2158.4499999999998</v>
      </c>
      <c r="G108" s="265">
        <v>2146.6999999999998</v>
      </c>
      <c r="H108" s="265">
        <v>2191</v>
      </c>
      <c r="I108" s="265">
        <v>2202.75</v>
      </c>
      <c r="J108" s="265">
        <v>2213.15</v>
      </c>
      <c r="K108" s="263">
        <v>2192.35</v>
      </c>
      <c r="L108" s="263">
        <v>2170.1999999999998</v>
      </c>
      <c r="M108" s="263">
        <v>20.62144</v>
      </c>
    </row>
    <row r="109" spans="1:13">
      <c r="A109" s="283">
        <v>100</v>
      </c>
      <c r="B109" s="263" t="s">
        <v>251</v>
      </c>
      <c r="C109" s="263">
        <v>304.39999999999998</v>
      </c>
      <c r="D109" s="265">
        <v>304.16666666666669</v>
      </c>
      <c r="E109" s="265">
        <v>298.78333333333336</v>
      </c>
      <c r="F109" s="265">
        <v>293.16666666666669</v>
      </c>
      <c r="G109" s="265">
        <v>287.78333333333336</v>
      </c>
      <c r="H109" s="265">
        <v>309.78333333333336</v>
      </c>
      <c r="I109" s="265">
        <v>315.16666666666669</v>
      </c>
      <c r="J109" s="265">
        <v>320.78333333333336</v>
      </c>
      <c r="K109" s="263">
        <v>309.55</v>
      </c>
      <c r="L109" s="263">
        <v>298.55</v>
      </c>
      <c r="M109" s="263">
        <v>10.867179999999999</v>
      </c>
    </row>
    <row r="110" spans="1:13">
      <c r="A110" s="283">
        <v>101</v>
      </c>
      <c r="B110" s="263" t="s">
        <v>252</v>
      </c>
      <c r="C110" s="263">
        <v>44.35</v>
      </c>
      <c r="D110" s="265">
        <v>44.316666666666663</v>
      </c>
      <c r="E110" s="265">
        <v>43.533333333333324</v>
      </c>
      <c r="F110" s="265">
        <v>42.716666666666661</v>
      </c>
      <c r="G110" s="265">
        <v>41.933333333333323</v>
      </c>
      <c r="H110" s="265">
        <v>45.133333333333326</v>
      </c>
      <c r="I110" s="265">
        <v>45.916666666666657</v>
      </c>
      <c r="J110" s="265">
        <v>46.733333333333327</v>
      </c>
      <c r="K110" s="263">
        <v>45.1</v>
      </c>
      <c r="L110" s="263">
        <v>43.5</v>
      </c>
      <c r="M110" s="263">
        <v>24.534610000000001</v>
      </c>
    </row>
    <row r="111" spans="1:13">
      <c r="A111" s="283">
        <v>102</v>
      </c>
      <c r="B111" s="263" t="s">
        <v>108</v>
      </c>
      <c r="C111" s="263">
        <v>2628.6</v>
      </c>
      <c r="D111" s="265">
        <v>2642.5</v>
      </c>
      <c r="E111" s="265">
        <v>2607.1</v>
      </c>
      <c r="F111" s="265">
        <v>2585.6</v>
      </c>
      <c r="G111" s="265">
        <v>2550.1999999999998</v>
      </c>
      <c r="H111" s="265">
        <v>2664</v>
      </c>
      <c r="I111" s="265">
        <v>2699.3999999999996</v>
      </c>
      <c r="J111" s="265">
        <v>2720.9</v>
      </c>
      <c r="K111" s="263">
        <v>2677.9</v>
      </c>
      <c r="L111" s="263">
        <v>2621</v>
      </c>
      <c r="M111" s="263">
        <v>30.22925</v>
      </c>
    </row>
    <row r="112" spans="1:13">
      <c r="A112" s="283">
        <v>103</v>
      </c>
      <c r="B112" s="263" t="s">
        <v>116</v>
      </c>
      <c r="C112" s="263">
        <v>616.29999999999995</v>
      </c>
      <c r="D112" s="265">
        <v>616.13333333333333</v>
      </c>
      <c r="E112" s="265">
        <v>609.2166666666667</v>
      </c>
      <c r="F112" s="265">
        <v>602.13333333333333</v>
      </c>
      <c r="G112" s="265">
        <v>595.2166666666667</v>
      </c>
      <c r="H112" s="265">
        <v>623.2166666666667</v>
      </c>
      <c r="I112" s="265">
        <v>630.13333333333344</v>
      </c>
      <c r="J112" s="265">
        <v>637.2166666666667</v>
      </c>
      <c r="K112" s="263">
        <v>623.04999999999995</v>
      </c>
      <c r="L112" s="263">
        <v>609.04999999999995</v>
      </c>
      <c r="M112" s="263">
        <v>235.34585000000001</v>
      </c>
    </row>
    <row r="113" spans="1:13">
      <c r="A113" s="283">
        <v>104</v>
      </c>
      <c r="B113" s="263" t="s">
        <v>253</v>
      </c>
      <c r="C113" s="263">
        <v>1499.45</v>
      </c>
      <c r="D113" s="265">
        <v>1491.1499999999999</v>
      </c>
      <c r="E113" s="265">
        <v>1468.2999999999997</v>
      </c>
      <c r="F113" s="265">
        <v>1437.1499999999999</v>
      </c>
      <c r="G113" s="265">
        <v>1414.2999999999997</v>
      </c>
      <c r="H113" s="265">
        <v>1522.2999999999997</v>
      </c>
      <c r="I113" s="265">
        <v>1545.1499999999996</v>
      </c>
      <c r="J113" s="265">
        <v>1576.2999999999997</v>
      </c>
      <c r="K113" s="263">
        <v>1514</v>
      </c>
      <c r="L113" s="263">
        <v>1460</v>
      </c>
      <c r="M113" s="263">
        <v>8.5916700000000006</v>
      </c>
    </row>
    <row r="114" spans="1:13">
      <c r="A114" s="283">
        <v>105</v>
      </c>
      <c r="B114" s="263" t="s">
        <v>117</v>
      </c>
      <c r="C114" s="263">
        <v>470.9</v>
      </c>
      <c r="D114" s="265">
        <v>468.11666666666662</v>
      </c>
      <c r="E114" s="265">
        <v>462.78333333333325</v>
      </c>
      <c r="F114" s="265">
        <v>454.66666666666663</v>
      </c>
      <c r="G114" s="265">
        <v>449.33333333333326</v>
      </c>
      <c r="H114" s="265">
        <v>476.23333333333323</v>
      </c>
      <c r="I114" s="265">
        <v>481.56666666666661</v>
      </c>
      <c r="J114" s="265">
        <v>489.68333333333322</v>
      </c>
      <c r="K114" s="263">
        <v>473.45</v>
      </c>
      <c r="L114" s="263">
        <v>460</v>
      </c>
      <c r="M114" s="263">
        <v>28.355119999999999</v>
      </c>
    </row>
    <row r="115" spans="1:13">
      <c r="A115" s="283">
        <v>106</v>
      </c>
      <c r="B115" s="263" t="s">
        <v>388</v>
      </c>
      <c r="C115" s="263">
        <v>398.45</v>
      </c>
      <c r="D115" s="265">
        <v>399.65000000000003</v>
      </c>
      <c r="E115" s="265">
        <v>394.00000000000006</v>
      </c>
      <c r="F115" s="265">
        <v>389.55</v>
      </c>
      <c r="G115" s="265">
        <v>383.90000000000003</v>
      </c>
      <c r="H115" s="265">
        <v>404.10000000000008</v>
      </c>
      <c r="I115" s="265">
        <v>409.75000000000006</v>
      </c>
      <c r="J115" s="265">
        <v>414.2000000000001</v>
      </c>
      <c r="K115" s="263">
        <v>405.3</v>
      </c>
      <c r="L115" s="263">
        <v>395.2</v>
      </c>
      <c r="M115" s="263">
        <v>12.163790000000001</v>
      </c>
    </row>
    <row r="116" spans="1:13">
      <c r="A116" s="283">
        <v>107</v>
      </c>
      <c r="B116" s="263" t="s">
        <v>119</v>
      </c>
      <c r="C116" s="263">
        <v>61.4</v>
      </c>
      <c r="D116" s="265">
        <v>61.949999999999996</v>
      </c>
      <c r="E116" s="265">
        <v>60.54999999999999</v>
      </c>
      <c r="F116" s="265">
        <v>59.699999999999996</v>
      </c>
      <c r="G116" s="265">
        <v>58.29999999999999</v>
      </c>
      <c r="H116" s="265">
        <v>62.79999999999999</v>
      </c>
      <c r="I116" s="265">
        <v>64.199999999999989</v>
      </c>
      <c r="J116" s="265">
        <v>65.049999999999983</v>
      </c>
      <c r="K116" s="263">
        <v>63.35</v>
      </c>
      <c r="L116" s="263">
        <v>61.1</v>
      </c>
      <c r="M116" s="263">
        <v>612.75241000000005</v>
      </c>
    </row>
    <row r="117" spans="1:13">
      <c r="A117" s="283">
        <v>108</v>
      </c>
      <c r="B117" s="263" t="s">
        <v>126</v>
      </c>
      <c r="C117" s="263">
        <v>208.5</v>
      </c>
      <c r="D117" s="265">
        <v>208.68333333333331</v>
      </c>
      <c r="E117" s="265">
        <v>206.81666666666661</v>
      </c>
      <c r="F117" s="265">
        <v>205.1333333333333</v>
      </c>
      <c r="G117" s="265">
        <v>203.26666666666659</v>
      </c>
      <c r="H117" s="265">
        <v>210.36666666666662</v>
      </c>
      <c r="I117" s="265">
        <v>212.23333333333335</v>
      </c>
      <c r="J117" s="265">
        <v>213.91666666666663</v>
      </c>
      <c r="K117" s="263">
        <v>210.55</v>
      </c>
      <c r="L117" s="263">
        <v>207</v>
      </c>
      <c r="M117" s="263">
        <v>266.75952999999998</v>
      </c>
    </row>
    <row r="118" spans="1:13">
      <c r="A118" s="283">
        <v>109</v>
      </c>
      <c r="B118" s="263" t="s">
        <v>115</v>
      </c>
      <c r="C118" s="263">
        <v>215.95</v>
      </c>
      <c r="D118" s="265">
        <v>218.48333333333335</v>
      </c>
      <c r="E118" s="265">
        <v>212.51666666666671</v>
      </c>
      <c r="F118" s="265">
        <v>209.08333333333337</v>
      </c>
      <c r="G118" s="265">
        <v>203.11666666666673</v>
      </c>
      <c r="H118" s="265">
        <v>221.91666666666669</v>
      </c>
      <c r="I118" s="265">
        <v>227.88333333333333</v>
      </c>
      <c r="J118" s="265">
        <v>231.31666666666666</v>
      </c>
      <c r="K118" s="263">
        <v>224.45</v>
      </c>
      <c r="L118" s="263">
        <v>215.05</v>
      </c>
      <c r="M118" s="263">
        <v>176.72255999999999</v>
      </c>
    </row>
    <row r="119" spans="1:13">
      <c r="A119" s="283">
        <v>110</v>
      </c>
      <c r="B119" s="263" t="s">
        <v>256</v>
      </c>
      <c r="C119" s="263">
        <v>118.15</v>
      </c>
      <c r="D119" s="265">
        <v>119.33333333333333</v>
      </c>
      <c r="E119" s="265">
        <v>116.81666666666666</v>
      </c>
      <c r="F119" s="265">
        <v>115.48333333333333</v>
      </c>
      <c r="G119" s="265">
        <v>112.96666666666667</v>
      </c>
      <c r="H119" s="265">
        <v>120.66666666666666</v>
      </c>
      <c r="I119" s="265">
        <v>123.18333333333334</v>
      </c>
      <c r="J119" s="265">
        <v>124.51666666666665</v>
      </c>
      <c r="K119" s="263">
        <v>121.85</v>
      </c>
      <c r="L119" s="263">
        <v>118</v>
      </c>
      <c r="M119" s="263">
        <v>22.197659999999999</v>
      </c>
    </row>
    <row r="120" spans="1:13">
      <c r="A120" s="283">
        <v>111</v>
      </c>
      <c r="B120" s="263" t="s">
        <v>125</v>
      </c>
      <c r="C120" s="263">
        <v>97.65</v>
      </c>
      <c r="D120" s="265">
        <v>97.583333333333329</v>
      </c>
      <c r="E120" s="265">
        <v>96.066666666666663</v>
      </c>
      <c r="F120" s="265">
        <v>94.483333333333334</v>
      </c>
      <c r="G120" s="265">
        <v>92.966666666666669</v>
      </c>
      <c r="H120" s="265">
        <v>99.166666666666657</v>
      </c>
      <c r="I120" s="265">
        <v>100.68333333333334</v>
      </c>
      <c r="J120" s="265">
        <v>102.26666666666665</v>
      </c>
      <c r="K120" s="263">
        <v>99.1</v>
      </c>
      <c r="L120" s="263">
        <v>96</v>
      </c>
      <c r="M120" s="263">
        <v>355.12682999999998</v>
      </c>
    </row>
    <row r="121" spans="1:13">
      <c r="A121" s="283">
        <v>112</v>
      </c>
      <c r="B121" s="263" t="s">
        <v>773</v>
      </c>
      <c r="C121" s="263">
        <v>1632.9</v>
      </c>
      <c r="D121" s="265">
        <v>1622.6000000000001</v>
      </c>
      <c r="E121" s="265">
        <v>1603.1000000000004</v>
      </c>
      <c r="F121" s="265">
        <v>1573.3000000000002</v>
      </c>
      <c r="G121" s="265">
        <v>1553.8000000000004</v>
      </c>
      <c r="H121" s="265">
        <v>1652.4000000000003</v>
      </c>
      <c r="I121" s="265">
        <v>1671.8999999999999</v>
      </c>
      <c r="J121" s="265">
        <v>1701.7000000000003</v>
      </c>
      <c r="K121" s="263">
        <v>1642.1</v>
      </c>
      <c r="L121" s="263">
        <v>1592.8</v>
      </c>
      <c r="M121" s="263">
        <v>9.3748900000000006</v>
      </c>
    </row>
    <row r="122" spans="1:13">
      <c r="A122" s="283">
        <v>113</v>
      </c>
      <c r="B122" s="263" t="s">
        <v>120</v>
      </c>
      <c r="C122" s="263">
        <v>509.25</v>
      </c>
      <c r="D122" s="265">
        <v>515.33333333333337</v>
      </c>
      <c r="E122" s="265">
        <v>499.66666666666674</v>
      </c>
      <c r="F122" s="265">
        <v>490.08333333333337</v>
      </c>
      <c r="G122" s="265">
        <v>474.41666666666674</v>
      </c>
      <c r="H122" s="265">
        <v>524.91666666666674</v>
      </c>
      <c r="I122" s="265">
        <v>540.58333333333348</v>
      </c>
      <c r="J122" s="265">
        <v>550.16666666666674</v>
      </c>
      <c r="K122" s="263">
        <v>531</v>
      </c>
      <c r="L122" s="263">
        <v>505.75</v>
      </c>
      <c r="M122" s="263">
        <v>56.207479999999997</v>
      </c>
    </row>
    <row r="123" spans="1:13">
      <c r="A123" s="283">
        <v>114</v>
      </c>
      <c r="B123" s="263" t="s">
        <v>831</v>
      </c>
      <c r="C123" s="263">
        <v>271.64999999999998</v>
      </c>
      <c r="D123" s="265">
        <v>272.09999999999997</v>
      </c>
      <c r="E123" s="265">
        <v>266.44999999999993</v>
      </c>
      <c r="F123" s="265">
        <v>261.24999999999994</v>
      </c>
      <c r="G123" s="265">
        <v>255.59999999999991</v>
      </c>
      <c r="H123" s="265">
        <v>277.29999999999995</v>
      </c>
      <c r="I123" s="265">
        <v>282.94999999999993</v>
      </c>
      <c r="J123" s="265">
        <v>288.14999999999998</v>
      </c>
      <c r="K123" s="263">
        <v>277.75</v>
      </c>
      <c r="L123" s="263">
        <v>266.89999999999998</v>
      </c>
      <c r="M123" s="263">
        <v>113.46326999999999</v>
      </c>
    </row>
    <row r="124" spans="1:13">
      <c r="A124" s="283">
        <v>115</v>
      </c>
      <c r="B124" s="263" t="s">
        <v>122</v>
      </c>
      <c r="C124" s="263">
        <v>1048.3</v>
      </c>
      <c r="D124" s="265">
        <v>1040.0833333333333</v>
      </c>
      <c r="E124" s="265">
        <v>1026.2166666666665</v>
      </c>
      <c r="F124" s="265">
        <v>1004.1333333333332</v>
      </c>
      <c r="G124" s="265">
        <v>990.26666666666642</v>
      </c>
      <c r="H124" s="265">
        <v>1062.1666666666665</v>
      </c>
      <c r="I124" s="265">
        <v>1076.0333333333333</v>
      </c>
      <c r="J124" s="265">
        <v>1098.1166666666666</v>
      </c>
      <c r="K124" s="263">
        <v>1053.95</v>
      </c>
      <c r="L124" s="263">
        <v>1018</v>
      </c>
      <c r="M124" s="263">
        <v>71.603319999999997</v>
      </c>
    </row>
    <row r="125" spans="1:13">
      <c r="A125" s="283">
        <v>116</v>
      </c>
      <c r="B125" s="263" t="s">
        <v>257</v>
      </c>
      <c r="C125" s="263">
        <v>5071.1499999999996</v>
      </c>
      <c r="D125" s="265">
        <v>5111.7</v>
      </c>
      <c r="E125" s="265">
        <v>4973.3999999999996</v>
      </c>
      <c r="F125" s="265">
        <v>4875.6499999999996</v>
      </c>
      <c r="G125" s="265">
        <v>4737.3499999999995</v>
      </c>
      <c r="H125" s="265">
        <v>5209.45</v>
      </c>
      <c r="I125" s="265">
        <v>5347.7500000000009</v>
      </c>
      <c r="J125" s="265">
        <v>5445.5</v>
      </c>
      <c r="K125" s="263">
        <v>5250</v>
      </c>
      <c r="L125" s="263">
        <v>5013.95</v>
      </c>
      <c r="M125" s="263">
        <v>9.4429599999999994</v>
      </c>
    </row>
    <row r="126" spans="1:13">
      <c r="A126" s="283">
        <v>117</v>
      </c>
      <c r="B126" s="263" t="s">
        <v>124</v>
      </c>
      <c r="C126" s="263">
        <v>1266.3499999999999</v>
      </c>
      <c r="D126" s="265">
        <v>1271.6333333333332</v>
      </c>
      <c r="E126" s="265">
        <v>1252.2666666666664</v>
      </c>
      <c r="F126" s="265">
        <v>1238.1833333333332</v>
      </c>
      <c r="G126" s="265">
        <v>1218.8166666666664</v>
      </c>
      <c r="H126" s="265">
        <v>1285.7166666666665</v>
      </c>
      <c r="I126" s="265">
        <v>1305.0833333333333</v>
      </c>
      <c r="J126" s="265">
        <v>1319.1666666666665</v>
      </c>
      <c r="K126" s="263">
        <v>1291</v>
      </c>
      <c r="L126" s="263">
        <v>1257.55</v>
      </c>
      <c r="M126" s="263">
        <v>66.129419999999996</v>
      </c>
    </row>
    <row r="127" spans="1:13">
      <c r="A127" s="283">
        <v>118</v>
      </c>
      <c r="B127" s="263" t="s">
        <v>121</v>
      </c>
      <c r="C127" s="263">
        <v>1530.45</v>
      </c>
      <c r="D127" s="265">
        <v>1525.8999999999999</v>
      </c>
      <c r="E127" s="265">
        <v>1510.5999999999997</v>
      </c>
      <c r="F127" s="265">
        <v>1490.7499999999998</v>
      </c>
      <c r="G127" s="265">
        <v>1475.4499999999996</v>
      </c>
      <c r="H127" s="265">
        <v>1545.7499999999998</v>
      </c>
      <c r="I127" s="265">
        <v>1561.05</v>
      </c>
      <c r="J127" s="265">
        <v>1580.8999999999999</v>
      </c>
      <c r="K127" s="263">
        <v>1541.2</v>
      </c>
      <c r="L127" s="263">
        <v>1506.05</v>
      </c>
      <c r="M127" s="263">
        <v>10.62743</v>
      </c>
    </row>
    <row r="128" spans="1:13">
      <c r="A128" s="283">
        <v>119</v>
      </c>
      <c r="B128" s="263" t="s">
        <v>258</v>
      </c>
      <c r="C128" s="263">
        <v>1800.9</v>
      </c>
      <c r="D128" s="265">
        <v>1806.1000000000001</v>
      </c>
      <c r="E128" s="265">
        <v>1780.2000000000003</v>
      </c>
      <c r="F128" s="265">
        <v>1759.5000000000002</v>
      </c>
      <c r="G128" s="265">
        <v>1733.6000000000004</v>
      </c>
      <c r="H128" s="265">
        <v>1826.8000000000002</v>
      </c>
      <c r="I128" s="265">
        <v>1852.7000000000003</v>
      </c>
      <c r="J128" s="265">
        <v>1873.4</v>
      </c>
      <c r="K128" s="263">
        <v>1832</v>
      </c>
      <c r="L128" s="263">
        <v>1785.4</v>
      </c>
      <c r="M128" s="263">
        <v>2.7475399999999999</v>
      </c>
    </row>
    <row r="129" spans="1:13">
      <c r="A129" s="283">
        <v>120</v>
      </c>
      <c r="B129" s="263" t="s">
        <v>259</v>
      </c>
      <c r="C129" s="263">
        <v>73.400000000000006</v>
      </c>
      <c r="D129" s="265">
        <v>73.3</v>
      </c>
      <c r="E129" s="265">
        <v>71.349999999999994</v>
      </c>
      <c r="F129" s="265">
        <v>69.3</v>
      </c>
      <c r="G129" s="265">
        <v>67.349999999999994</v>
      </c>
      <c r="H129" s="265">
        <v>75.349999999999994</v>
      </c>
      <c r="I129" s="265">
        <v>77.300000000000011</v>
      </c>
      <c r="J129" s="265">
        <v>79.349999999999994</v>
      </c>
      <c r="K129" s="263">
        <v>75.25</v>
      </c>
      <c r="L129" s="263">
        <v>71.25</v>
      </c>
      <c r="M129" s="263">
        <v>39.09384</v>
      </c>
    </row>
    <row r="130" spans="1:13">
      <c r="A130" s="283">
        <v>121</v>
      </c>
      <c r="B130" s="263" t="s">
        <v>128</v>
      </c>
      <c r="C130" s="263">
        <v>412.6</v>
      </c>
      <c r="D130" s="265">
        <v>411.63333333333338</v>
      </c>
      <c r="E130" s="265">
        <v>407.06666666666678</v>
      </c>
      <c r="F130" s="265">
        <v>401.53333333333342</v>
      </c>
      <c r="G130" s="265">
        <v>396.96666666666681</v>
      </c>
      <c r="H130" s="265">
        <v>417.16666666666674</v>
      </c>
      <c r="I130" s="265">
        <v>421.73333333333335</v>
      </c>
      <c r="J130" s="265">
        <v>427.26666666666671</v>
      </c>
      <c r="K130" s="263">
        <v>416.2</v>
      </c>
      <c r="L130" s="263">
        <v>406.1</v>
      </c>
      <c r="M130" s="263">
        <v>81.277420000000006</v>
      </c>
    </row>
    <row r="131" spans="1:13">
      <c r="A131" s="283">
        <v>122</v>
      </c>
      <c r="B131" s="263" t="s">
        <v>127</v>
      </c>
      <c r="C131" s="263">
        <v>336.9</v>
      </c>
      <c r="D131" s="265">
        <v>333.34999999999997</v>
      </c>
      <c r="E131" s="265">
        <v>324.69999999999993</v>
      </c>
      <c r="F131" s="265">
        <v>312.49999999999994</v>
      </c>
      <c r="G131" s="265">
        <v>303.84999999999991</v>
      </c>
      <c r="H131" s="265">
        <v>345.54999999999995</v>
      </c>
      <c r="I131" s="265">
        <v>354.19999999999993</v>
      </c>
      <c r="J131" s="265">
        <v>366.4</v>
      </c>
      <c r="K131" s="263">
        <v>342</v>
      </c>
      <c r="L131" s="263">
        <v>321.14999999999998</v>
      </c>
      <c r="M131" s="263">
        <v>128.2467</v>
      </c>
    </row>
    <row r="132" spans="1:13">
      <c r="A132" s="283">
        <v>123</v>
      </c>
      <c r="B132" s="263" t="s">
        <v>129</v>
      </c>
      <c r="C132" s="263">
        <v>3203.75</v>
      </c>
      <c r="D132" s="265">
        <v>3146.4166666666665</v>
      </c>
      <c r="E132" s="265">
        <v>3077.333333333333</v>
      </c>
      <c r="F132" s="265">
        <v>2950.9166666666665</v>
      </c>
      <c r="G132" s="265">
        <v>2881.833333333333</v>
      </c>
      <c r="H132" s="265">
        <v>3272.833333333333</v>
      </c>
      <c r="I132" s="265">
        <v>3341.9166666666661</v>
      </c>
      <c r="J132" s="265">
        <v>3468.333333333333</v>
      </c>
      <c r="K132" s="263">
        <v>3215.5</v>
      </c>
      <c r="L132" s="263">
        <v>3020</v>
      </c>
      <c r="M132" s="263">
        <v>20.458850000000002</v>
      </c>
    </row>
    <row r="133" spans="1:13">
      <c r="A133" s="283">
        <v>124</v>
      </c>
      <c r="B133" s="263" t="s">
        <v>131</v>
      </c>
      <c r="C133" s="263">
        <v>1872.95</v>
      </c>
      <c r="D133" s="265">
        <v>1901.3166666666666</v>
      </c>
      <c r="E133" s="265">
        <v>1837.6333333333332</v>
      </c>
      <c r="F133" s="265">
        <v>1802.3166666666666</v>
      </c>
      <c r="G133" s="265">
        <v>1738.6333333333332</v>
      </c>
      <c r="H133" s="265">
        <v>1936.6333333333332</v>
      </c>
      <c r="I133" s="265">
        <v>2000.3166666666666</v>
      </c>
      <c r="J133" s="265">
        <v>2035.6333333333332</v>
      </c>
      <c r="K133" s="263">
        <v>1965</v>
      </c>
      <c r="L133" s="263">
        <v>1866</v>
      </c>
      <c r="M133" s="263">
        <v>55.724020000000003</v>
      </c>
    </row>
    <row r="134" spans="1:13">
      <c r="A134" s="283">
        <v>125</v>
      </c>
      <c r="B134" s="263" t="s">
        <v>132</v>
      </c>
      <c r="C134" s="263">
        <v>98.75</v>
      </c>
      <c r="D134" s="265">
        <v>98.149999999999991</v>
      </c>
      <c r="E134" s="265">
        <v>96.899999999999977</v>
      </c>
      <c r="F134" s="265">
        <v>95.049999999999983</v>
      </c>
      <c r="G134" s="265">
        <v>93.799999999999969</v>
      </c>
      <c r="H134" s="265">
        <v>99.999999999999986</v>
      </c>
      <c r="I134" s="265">
        <v>101.25000000000001</v>
      </c>
      <c r="J134" s="265">
        <v>103.1</v>
      </c>
      <c r="K134" s="263">
        <v>99.4</v>
      </c>
      <c r="L134" s="263">
        <v>96.3</v>
      </c>
      <c r="M134" s="263">
        <v>166.54984999999999</v>
      </c>
    </row>
    <row r="135" spans="1:13">
      <c r="A135" s="283">
        <v>126</v>
      </c>
      <c r="B135" s="263" t="s">
        <v>260</v>
      </c>
      <c r="C135" s="263">
        <v>2460.35</v>
      </c>
      <c r="D135" s="265">
        <v>2486.4500000000003</v>
      </c>
      <c r="E135" s="265">
        <v>2414.9000000000005</v>
      </c>
      <c r="F135" s="265">
        <v>2369.4500000000003</v>
      </c>
      <c r="G135" s="265">
        <v>2297.9000000000005</v>
      </c>
      <c r="H135" s="265">
        <v>2531.9000000000005</v>
      </c>
      <c r="I135" s="265">
        <v>2603.4500000000007</v>
      </c>
      <c r="J135" s="265">
        <v>2648.9000000000005</v>
      </c>
      <c r="K135" s="263">
        <v>2558</v>
      </c>
      <c r="L135" s="263">
        <v>2441</v>
      </c>
      <c r="M135" s="263">
        <v>1.31281</v>
      </c>
    </row>
    <row r="136" spans="1:13">
      <c r="A136" s="283">
        <v>127</v>
      </c>
      <c r="B136" s="263" t="s">
        <v>133</v>
      </c>
      <c r="C136" s="263">
        <v>429.75</v>
      </c>
      <c r="D136" s="265">
        <v>430.93333333333339</v>
      </c>
      <c r="E136" s="265">
        <v>424.6666666666668</v>
      </c>
      <c r="F136" s="265">
        <v>419.58333333333343</v>
      </c>
      <c r="G136" s="265">
        <v>413.31666666666683</v>
      </c>
      <c r="H136" s="265">
        <v>436.01666666666677</v>
      </c>
      <c r="I136" s="265">
        <v>442.28333333333342</v>
      </c>
      <c r="J136" s="265">
        <v>447.36666666666673</v>
      </c>
      <c r="K136" s="263">
        <v>437.2</v>
      </c>
      <c r="L136" s="263">
        <v>425.85</v>
      </c>
      <c r="M136" s="263">
        <v>48.580770000000001</v>
      </c>
    </row>
    <row r="137" spans="1:13">
      <c r="A137" s="283">
        <v>128</v>
      </c>
      <c r="B137" s="263" t="s">
        <v>261</v>
      </c>
      <c r="C137" s="263">
        <v>3754.55</v>
      </c>
      <c r="D137" s="265">
        <v>3785.1833333333329</v>
      </c>
      <c r="E137" s="265">
        <v>3719.3666666666659</v>
      </c>
      <c r="F137" s="265">
        <v>3684.1833333333329</v>
      </c>
      <c r="G137" s="265">
        <v>3618.3666666666659</v>
      </c>
      <c r="H137" s="265">
        <v>3820.3666666666659</v>
      </c>
      <c r="I137" s="265">
        <v>3886.1833333333325</v>
      </c>
      <c r="J137" s="265">
        <v>3921.3666666666659</v>
      </c>
      <c r="K137" s="263">
        <v>3851</v>
      </c>
      <c r="L137" s="263">
        <v>3750</v>
      </c>
      <c r="M137" s="263">
        <v>0.90927999999999998</v>
      </c>
    </row>
    <row r="138" spans="1:13">
      <c r="A138" s="283">
        <v>129</v>
      </c>
      <c r="B138" s="263" t="s">
        <v>134</v>
      </c>
      <c r="C138" s="263">
        <v>1486.3</v>
      </c>
      <c r="D138" s="265">
        <v>1481.4333333333334</v>
      </c>
      <c r="E138" s="265">
        <v>1464.8666666666668</v>
      </c>
      <c r="F138" s="265">
        <v>1443.4333333333334</v>
      </c>
      <c r="G138" s="265">
        <v>1426.8666666666668</v>
      </c>
      <c r="H138" s="265">
        <v>1502.8666666666668</v>
      </c>
      <c r="I138" s="265">
        <v>1519.4333333333334</v>
      </c>
      <c r="J138" s="265">
        <v>1540.8666666666668</v>
      </c>
      <c r="K138" s="263">
        <v>1498</v>
      </c>
      <c r="L138" s="263">
        <v>1460</v>
      </c>
      <c r="M138" s="263">
        <v>37.337760000000003</v>
      </c>
    </row>
    <row r="139" spans="1:13">
      <c r="A139" s="283">
        <v>130</v>
      </c>
      <c r="B139" s="263" t="s">
        <v>135</v>
      </c>
      <c r="C139" s="263">
        <v>1010.5</v>
      </c>
      <c r="D139" s="265">
        <v>1003.6833333333334</v>
      </c>
      <c r="E139" s="265">
        <v>992.46666666666681</v>
      </c>
      <c r="F139" s="265">
        <v>974.43333333333339</v>
      </c>
      <c r="G139" s="265">
        <v>963.21666666666681</v>
      </c>
      <c r="H139" s="265">
        <v>1021.7166666666668</v>
      </c>
      <c r="I139" s="265">
        <v>1032.9333333333334</v>
      </c>
      <c r="J139" s="265">
        <v>1050.9666666666667</v>
      </c>
      <c r="K139" s="263">
        <v>1014.9</v>
      </c>
      <c r="L139" s="263">
        <v>985.65</v>
      </c>
      <c r="M139" s="263">
        <v>23.486660000000001</v>
      </c>
    </row>
    <row r="140" spans="1:13">
      <c r="A140" s="283">
        <v>131</v>
      </c>
      <c r="B140" s="263" t="s">
        <v>146</v>
      </c>
      <c r="C140" s="263">
        <v>87558.5</v>
      </c>
      <c r="D140" s="265">
        <v>87154.516666666663</v>
      </c>
      <c r="E140" s="265">
        <v>86203.983333333323</v>
      </c>
      <c r="F140" s="265">
        <v>84849.46666666666</v>
      </c>
      <c r="G140" s="265">
        <v>83898.93333333332</v>
      </c>
      <c r="H140" s="265">
        <v>88509.033333333326</v>
      </c>
      <c r="I140" s="265">
        <v>89459.566666666651</v>
      </c>
      <c r="J140" s="265">
        <v>90814.083333333328</v>
      </c>
      <c r="K140" s="263">
        <v>88105.05</v>
      </c>
      <c r="L140" s="263">
        <v>85800</v>
      </c>
      <c r="M140" s="263">
        <v>0.37383</v>
      </c>
    </row>
    <row r="141" spans="1:13">
      <c r="A141" s="283">
        <v>132</v>
      </c>
      <c r="B141" s="263" t="s">
        <v>143</v>
      </c>
      <c r="C141" s="263">
        <v>1129.05</v>
      </c>
      <c r="D141" s="265">
        <v>1139.1833333333334</v>
      </c>
      <c r="E141" s="265">
        <v>1113.0666666666668</v>
      </c>
      <c r="F141" s="265">
        <v>1097.0833333333335</v>
      </c>
      <c r="G141" s="265">
        <v>1070.9666666666669</v>
      </c>
      <c r="H141" s="265">
        <v>1155.1666666666667</v>
      </c>
      <c r="I141" s="265">
        <v>1181.2833333333335</v>
      </c>
      <c r="J141" s="265">
        <v>1197.2666666666667</v>
      </c>
      <c r="K141" s="263">
        <v>1165.3</v>
      </c>
      <c r="L141" s="263">
        <v>1123.2</v>
      </c>
      <c r="M141" s="263">
        <v>5.09328</v>
      </c>
    </row>
    <row r="142" spans="1:13">
      <c r="A142" s="283">
        <v>133</v>
      </c>
      <c r="B142" s="263" t="s">
        <v>137</v>
      </c>
      <c r="C142" s="263">
        <v>209.1</v>
      </c>
      <c r="D142" s="265">
        <v>209.33333333333334</v>
      </c>
      <c r="E142" s="265">
        <v>206.16666666666669</v>
      </c>
      <c r="F142" s="265">
        <v>203.23333333333335</v>
      </c>
      <c r="G142" s="265">
        <v>200.06666666666669</v>
      </c>
      <c r="H142" s="265">
        <v>212.26666666666668</v>
      </c>
      <c r="I142" s="265">
        <v>215.43333333333337</v>
      </c>
      <c r="J142" s="265">
        <v>218.36666666666667</v>
      </c>
      <c r="K142" s="263">
        <v>212.5</v>
      </c>
      <c r="L142" s="263">
        <v>206.4</v>
      </c>
      <c r="M142" s="263">
        <v>55.020310000000002</v>
      </c>
    </row>
    <row r="143" spans="1:13">
      <c r="A143" s="283">
        <v>134</v>
      </c>
      <c r="B143" s="263" t="s">
        <v>136</v>
      </c>
      <c r="C143" s="263">
        <v>840.95</v>
      </c>
      <c r="D143" s="265">
        <v>839</v>
      </c>
      <c r="E143" s="265">
        <v>821.05</v>
      </c>
      <c r="F143" s="265">
        <v>801.15</v>
      </c>
      <c r="G143" s="265">
        <v>783.19999999999993</v>
      </c>
      <c r="H143" s="265">
        <v>858.9</v>
      </c>
      <c r="I143" s="265">
        <v>876.85</v>
      </c>
      <c r="J143" s="265">
        <v>896.75</v>
      </c>
      <c r="K143" s="263">
        <v>856.95</v>
      </c>
      <c r="L143" s="263">
        <v>819.1</v>
      </c>
      <c r="M143" s="263">
        <v>73.480840000000001</v>
      </c>
    </row>
    <row r="144" spans="1:13">
      <c r="A144" s="283">
        <v>135</v>
      </c>
      <c r="B144" s="263" t="s">
        <v>138</v>
      </c>
      <c r="C144" s="263">
        <v>169.8</v>
      </c>
      <c r="D144" s="265">
        <v>169.43333333333337</v>
      </c>
      <c r="E144" s="265">
        <v>167.96666666666673</v>
      </c>
      <c r="F144" s="265">
        <v>166.13333333333335</v>
      </c>
      <c r="G144" s="265">
        <v>164.66666666666671</v>
      </c>
      <c r="H144" s="265">
        <v>171.26666666666674</v>
      </c>
      <c r="I144" s="265">
        <v>172.73333333333338</v>
      </c>
      <c r="J144" s="265">
        <v>174.56666666666675</v>
      </c>
      <c r="K144" s="263">
        <v>170.9</v>
      </c>
      <c r="L144" s="263">
        <v>167.6</v>
      </c>
      <c r="M144" s="263">
        <v>30.094889999999999</v>
      </c>
    </row>
    <row r="145" spans="1:13">
      <c r="A145" s="283">
        <v>136</v>
      </c>
      <c r="B145" s="263" t="s">
        <v>139</v>
      </c>
      <c r="C145" s="263">
        <v>422.1</v>
      </c>
      <c r="D145" s="265">
        <v>421.40000000000003</v>
      </c>
      <c r="E145" s="265">
        <v>417.80000000000007</v>
      </c>
      <c r="F145" s="265">
        <v>413.50000000000006</v>
      </c>
      <c r="G145" s="265">
        <v>409.90000000000009</v>
      </c>
      <c r="H145" s="265">
        <v>425.70000000000005</v>
      </c>
      <c r="I145" s="265">
        <v>429.30000000000007</v>
      </c>
      <c r="J145" s="265">
        <v>433.6</v>
      </c>
      <c r="K145" s="263">
        <v>425</v>
      </c>
      <c r="L145" s="263">
        <v>417.1</v>
      </c>
      <c r="M145" s="263">
        <v>22.246369999999999</v>
      </c>
    </row>
    <row r="146" spans="1:13">
      <c r="A146" s="283">
        <v>137</v>
      </c>
      <c r="B146" s="263" t="s">
        <v>140</v>
      </c>
      <c r="C146" s="263">
        <v>6970.5</v>
      </c>
      <c r="D146" s="265">
        <v>7010.2833333333328</v>
      </c>
      <c r="E146" s="265">
        <v>6898.2166666666653</v>
      </c>
      <c r="F146" s="265">
        <v>6825.9333333333325</v>
      </c>
      <c r="G146" s="265">
        <v>6713.866666666665</v>
      </c>
      <c r="H146" s="265">
        <v>7082.5666666666657</v>
      </c>
      <c r="I146" s="265">
        <v>7194.6333333333332</v>
      </c>
      <c r="J146" s="265">
        <v>7266.9166666666661</v>
      </c>
      <c r="K146" s="263">
        <v>7122.35</v>
      </c>
      <c r="L146" s="263">
        <v>6938</v>
      </c>
      <c r="M146" s="263">
        <v>15.89884</v>
      </c>
    </row>
    <row r="147" spans="1:13">
      <c r="A147" s="283">
        <v>138</v>
      </c>
      <c r="B147" s="263" t="s">
        <v>142</v>
      </c>
      <c r="C147" s="263">
        <v>850.15</v>
      </c>
      <c r="D147" s="265">
        <v>850.36666666666667</v>
      </c>
      <c r="E147" s="265">
        <v>838.7833333333333</v>
      </c>
      <c r="F147" s="265">
        <v>827.41666666666663</v>
      </c>
      <c r="G147" s="265">
        <v>815.83333333333326</v>
      </c>
      <c r="H147" s="265">
        <v>861.73333333333335</v>
      </c>
      <c r="I147" s="265">
        <v>873.31666666666661</v>
      </c>
      <c r="J147" s="265">
        <v>884.68333333333339</v>
      </c>
      <c r="K147" s="263">
        <v>861.95</v>
      </c>
      <c r="L147" s="263">
        <v>839</v>
      </c>
      <c r="M147" s="263">
        <v>21.722529999999999</v>
      </c>
    </row>
    <row r="148" spans="1:13">
      <c r="A148" s="283">
        <v>139</v>
      </c>
      <c r="B148" s="263" t="s">
        <v>144</v>
      </c>
      <c r="C148" s="263">
        <v>1602.3</v>
      </c>
      <c r="D148" s="265">
        <v>1604.2333333333336</v>
      </c>
      <c r="E148" s="265">
        <v>1574.4666666666672</v>
      </c>
      <c r="F148" s="265">
        <v>1546.6333333333337</v>
      </c>
      <c r="G148" s="265">
        <v>1516.8666666666672</v>
      </c>
      <c r="H148" s="265">
        <v>1632.0666666666671</v>
      </c>
      <c r="I148" s="265">
        <v>1661.8333333333335</v>
      </c>
      <c r="J148" s="265">
        <v>1689.666666666667</v>
      </c>
      <c r="K148" s="263">
        <v>1634</v>
      </c>
      <c r="L148" s="263">
        <v>1576.4</v>
      </c>
      <c r="M148" s="263">
        <v>9.2470999999999997</v>
      </c>
    </row>
    <row r="149" spans="1:13">
      <c r="A149" s="283">
        <v>140</v>
      </c>
      <c r="B149" s="263" t="s">
        <v>145</v>
      </c>
      <c r="C149" s="263">
        <v>219.55</v>
      </c>
      <c r="D149" s="265">
        <v>219.01666666666665</v>
      </c>
      <c r="E149" s="265">
        <v>215.2833333333333</v>
      </c>
      <c r="F149" s="265">
        <v>211.01666666666665</v>
      </c>
      <c r="G149" s="265">
        <v>207.2833333333333</v>
      </c>
      <c r="H149" s="265">
        <v>223.2833333333333</v>
      </c>
      <c r="I149" s="265">
        <v>227.01666666666665</v>
      </c>
      <c r="J149" s="265">
        <v>231.2833333333333</v>
      </c>
      <c r="K149" s="263">
        <v>222.75</v>
      </c>
      <c r="L149" s="263">
        <v>214.75</v>
      </c>
      <c r="M149" s="263">
        <v>179.67193</v>
      </c>
    </row>
    <row r="150" spans="1:13">
      <c r="A150" s="283">
        <v>141</v>
      </c>
      <c r="B150" s="263" t="s">
        <v>263</v>
      </c>
      <c r="C150" s="263">
        <v>1745</v>
      </c>
      <c r="D150" s="265">
        <v>1747.6166666666668</v>
      </c>
      <c r="E150" s="265">
        <v>1707.4333333333336</v>
      </c>
      <c r="F150" s="265">
        <v>1669.8666666666668</v>
      </c>
      <c r="G150" s="265">
        <v>1629.6833333333336</v>
      </c>
      <c r="H150" s="265">
        <v>1785.1833333333336</v>
      </c>
      <c r="I150" s="265">
        <v>1825.366666666667</v>
      </c>
      <c r="J150" s="265">
        <v>1862.9333333333336</v>
      </c>
      <c r="K150" s="263">
        <v>1787.8</v>
      </c>
      <c r="L150" s="263">
        <v>1710.05</v>
      </c>
      <c r="M150" s="263">
        <v>7.1169200000000004</v>
      </c>
    </row>
    <row r="151" spans="1:13">
      <c r="A151" s="283">
        <v>142</v>
      </c>
      <c r="B151" s="263" t="s">
        <v>147</v>
      </c>
      <c r="C151" s="263">
        <v>1286.45</v>
      </c>
      <c r="D151" s="265">
        <v>1293.2666666666667</v>
      </c>
      <c r="E151" s="265">
        <v>1273.1833333333334</v>
      </c>
      <c r="F151" s="265">
        <v>1259.9166666666667</v>
      </c>
      <c r="G151" s="265">
        <v>1239.8333333333335</v>
      </c>
      <c r="H151" s="265">
        <v>1306.5333333333333</v>
      </c>
      <c r="I151" s="265">
        <v>1326.6166666666668</v>
      </c>
      <c r="J151" s="265">
        <v>1339.8833333333332</v>
      </c>
      <c r="K151" s="263">
        <v>1313.35</v>
      </c>
      <c r="L151" s="263">
        <v>1280</v>
      </c>
      <c r="M151" s="263">
        <v>13.886419999999999</v>
      </c>
    </row>
    <row r="152" spans="1:13">
      <c r="A152" s="283">
        <v>143</v>
      </c>
      <c r="B152" s="263" t="s">
        <v>264</v>
      </c>
      <c r="C152" s="263">
        <v>820.35</v>
      </c>
      <c r="D152" s="265">
        <v>810.9666666666667</v>
      </c>
      <c r="E152" s="265">
        <v>797.38333333333344</v>
      </c>
      <c r="F152" s="265">
        <v>774.41666666666674</v>
      </c>
      <c r="G152" s="265">
        <v>760.83333333333348</v>
      </c>
      <c r="H152" s="265">
        <v>833.93333333333339</v>
      </c>
      <c r="I152" s="265">
        <v>847.51666666666665</v>
      </c>
      <c r="J152" s="265">
        <v>870.48333333333335</v>
      </c>
      <c r="K152" s="263">
        <v>824.55</v>
      </c>
      <c r="L152" s="263">
        <v>788</v>
      </c>
      <c r="M152" s="263">
        <v>3.5267400000000002</v>
      </c>
    </row>
    <row r="153" spans="1:13">
      <c r="A153" s="283">
        <v>144</v>
      </c>
      <c r="B153" s="263" t="s">
        <v>152</v>
      </c>
      <c r="C153" s="263">
        <v>122.85</v>
      </c>
      <c r="D153" s="265">
        <v>122.85000000000001</v>
      </c>
      <c r="E153" s="265">
        <v>120.20000000000002</v>
      </c>
      <c r="F153" s="265">
        <v>117.55000000000001</v>
      </c>
      <c r="G153" s="265">
        <v>114.90000000000002</v>
      </c>
      <c r="H153" s="265">
        <v>125.50000000000001</v>
      </c>
      <c r="I153" s="265">
        <v>128.15000000000003</v>
      </c>
      <c r="J153" s="265">
        <v>130.80000000000001</v>
      </c>
      <c r="K153" s="263">
        <v>125.5</v>
      </c>
      <c r="L153" s="263">
        <v>120.2</v>
      </c>
      <c r="M153" s="263">
        <v>214.75807</v>
      </c>
    </row>
    <row r="154" spans="1:13">
      <c r="A154" s="283">
        <v>145</v>
      </c>
      <c r="B154" s="263" t="s">
        <v>153</v>
      </c>
      <c r="C154" s="263">
        <v>103.4</v>
      </c>
      <c r="D154" s="265">
        <v>102.7</v>
      </c>
      <c r="E154" s="265">
        <v>101.25</v>
      </c>
      <c r="F154" s="265">
        <v>99.1</v>
      </c>
      <c r="G154" s="265">
        <v>97.649999999999991</v>
      </c>
      <c r="H154" s="265">
        <v>104.85000000000001</v>
      </c>
      <c r="I154" s="265">
        <v>106.30000000000003</v>
      </c>
      <c r="J154" s="265">
        <v>108.45000000000002</v>
      </c>
      <c r="K154" s="263">
        <v>104.15</v>
      </c>
      <c r="L154" s="263">
        <v>100.55</v>
      </c>
      <c r="M154" s="263">
        <v>312.33103999999997</v>
      </c>
    </row>
    <row r="155" spans="1:13">
      <c r="A155" s="283">
        <v>146</v>
      </c>
      <c r="B155" s="263" t="s">
        <v>148</v>
      </c>
      <c r="C155" s="263">
        <v>55.25</v>
      </c>
      <c r="D155" s="265">
        <v>54.616666666666674</v>
      </c>
      <c r="E155" s="265">
        <v>53.58333333333335</v>
      </c>
      <c r="F155" s="265">
        <v>51.916666666666679</v>
      </c>
      <c r="G155" s="265">
        <v>50.883333333333354</v>
      </c>
      <c r="H155" s="265">
        <v>56.283333333333346</v>
      </c>
      <c r="I155" s="265">
        <v>57.316666666666677</v>
      </c>
      <c r="J155" s="265">
        <v>58.983333333333341</v>
      </c>
      <c r="K155" s="263">
        <v>55.65</v>
      </c>
      <c r="L155" s="263">
        <v>52.95</v>
      </c>
      <c r="M155" s="263">
        <v>416.00364000000002</v>
      </c>
    </row>
    <row r="156" spans="1:13">
      <c r="A156" s="283">
        <v>147</v>
      </c>
      <c r="B156" s="263" t="s">
        <v>451</v>
      </c>
      <c r="C156" s="263">
        <v>2509.0500000000002</v>
      </c>
      <c r="D156" s="265">
        <v>2520.2333333333336</v>
      </c>
      <c r="E156" s="265">
        <v>2472.916666666667</v>
      </c>
      <c r="F156" s="265">
        <v>2436.7833333333333</v>
      </c>
      <c r="G156" s="265">
        <v>2389.4666666666667</v>
      </c>
      <c r="H156" s="265">
        <v>2556.3666666666672</v>
      </c>
      <c r="I156" s="265">
        <v>2603.6833333333338</v>
      </c>
      <c r="J156" s="265">
        <v>2639.8166666666675</v>
      </c>
      <c r="K156" s="263">
        <v>2567.5500000000002</v>
      </c>
      <c r="L156" s="263">
        <v>2484.1</v>
      </c>
      <c r="M156" s="263">
        <v>0.77929000000000004</v>
      </c>
    </row>
    <row r="157" spans="1:13">
      <c r="A157" s="283">
        <v>148</v>
      </c>
      <c r="B157" s="263" t="s">
        <v>151</v>
      </c>
      <c r="C157" s="263">
        <v>16169.95</v>
      </c>
      <c r="D157" s="265">
        <v>16142.35</v>
      </c>
      <c r="E157" s="265">
        <v>16029.7</v>
      </c>
      <c r="F157" s="265">
        <v>15889.45</v>
      </c>
      <c r="G157" s="265">
        <v>15776.800000000001</v>
      </c>
      <c r="H157" s="265">
        <v>16282.6</v>
      </c>
      <c r="I157" s="265">
        <v>16395.25</v>
      </c>
      <c r="J157" s="265">
        <v>16535.5</v>
      </c>
      <c r="K157" s="263">
        <v>16255</v>
      </c>
      <c r="L157" s="263">
        <v>16002.1</v>
      </c>
      <c r="M157" s="263">
        <v>1.42998</v>
      </c>
    </row>
    <row r="158" spans="1:13">
      <c r="A158" s="283">
        <v>149</v>
      </c>
      <c r="B158" s="263" t="s">
        <v>792</v>
      </c>
      <c r="C158" s="263">
        <v>328.9</v>
      </c>
      <c r="D158" s="265">
        <v>327.66666666666669</v>
      </c>
      <c r="E158" s="265">
        <v>319.43333333333339</v>
      </c>
      <c r="F158" s="265">
        <v>309.9666666666667</v>
      </c>
      <c r="G158" s="265">
        <v>301.73333333333341</v>
      </c>
      <c r="H158" s="265">
        <v>337.13333333333338</v>
      </c>
      <c r="I158" s="265">
        <v>345.36666666666662</v>
      </c>
      <c r="J158" s="265">
        <v>354.83333333333337</v>
      </c>
      <c r="K158" s="263">
        <v>335.9</v>
      </c>
      <c r="L158" s="263">
        <v>318.2</v>
      </c>
      <c r="M158" s="263">
        <v>6.6791999999999998</v>
      </c>
    </row>
    <row r="159" spans="1:13">
      <c r="A159" s="283">
        <v>150</v>
      </c>
      <c r="B159" s="263" t="s">
        <v>266</v>
      </c>
      <c r="C159" s="263">
        <v>560.9</v>
      </c>
      <c r="D159" s="265">
        <v>561.91666666666663</v>
      </c>
      <c r="E159" s="265">
        <v>549.88333333333321</v>
      </c>
      <c r="F159" s="265">
        <v>538.86666666666656</v>
      </c>
      <c r="G159" s="265">
        <v>526.83333333333314</v>
      </c>
      <c r="H159" s="265">
        <v>572.93333333333328</v>
      </c>
      <c r="I159" s="265">
        <v>584.96666666666681</v>
      </c>
      <c r="J159" s="265">
        <v>595.98333333333335</v>
      </c>
      <c r="K159" s="263">
        <v>573.95000000000005</v>
      </c>
      <c r="L159" s="263">
        <v>550.9</v>
      </c>
      <c r="M159" s="263">
        <v>2.4436599999999999</v>
      </c>
    </row>
    <row r="160" spans="1:13">
      <c r="A160" s="283">
        <v>151</v>
      </c>
      <c r="B160" s="263" t="s">
        <v>155</v>
      </c>
      <c r="C160" s="263">
        <v>112.2</v>
      </c>
      <c r="D160" s="265">
        <v>112.01666666666667</v>
      </c>
      <c r="E160" s="265">
        <v>109.63333333333333</v>
      </c>
      <c r="F160" s="265">
        <v>107.06666666666666</v>
      </c>
      <c r="G160" s="265">
        <v>104.68333333333332</v>
      </c>
      <c r="H160" s="265">
        <v>114.58333333333333</v>
      </c>
      <c r="I160" s="265">
        <v>116.96666666666668</v>
      </c>
      <c r="J160" s="265">
        <v>119.53333333333333</v>
      </c>
      <c r="K160" s="263">
        <v>114.4</v>
      </c>
      <c r="L160" s="263">
        <v>109.45</v>
      </c>
      <c r="M160" s="263">
        <v>908.60972000000004</v>
      </c>
    </row>
    <row r="161" spans="1:13">
      <c r="A161" s="283">
        <v>152</v>
      </c>
      <c r="B161" s="263" t="s">
        <v>154</v>
      </c>
      <c r="C161" s="263">
        <v>125.6</v>
      </c>
      <c r="D161" s="265">
        <v>125.96666666666665</v>
      </c>
      <c r="E161" s="265">
        <v>123.3833333333333</v>
      </c>
      <c r="F161" s="265">
        <v>121.16666666666664</v>
      </c>
      <c r="G161" s="265">
        <v>118.58333333333329</v>
      </c>
      <c r="H161" s="265">
        <v>128.18333333333331</v>
      </c>
      <c r="I161" s="265">
        <v>130.76666666666665</v>
      </c>
      <c r="J161" s="265">
        <v>132.98333333333332</v>
      </c>
      <c r="K161" s="263">
        <v>128.55000000000001</v>
      </c>
      <c r="L161" s="263">
        <v>123.75</v>
      </c>
      <c r="M161" s="263">
        <v>62.171259999999997</v>
      </c>
    </row>
    <row r="162" spans="1:13">
      <c r="A162" s="283">
        <v>153</v>
      </c>
      <c r="B162" s="263" t="s">
        <v>267</v>
      </c>
      <c r="C162" s="263">
        <v>3006.3</v>
      </c>
      <c r="D162" s="265">
        <v>3003.3833333333337</v>
      </c>
      <c r="E162" s="265">
        <v>2983.3666666666672</v>
      </c>
      <c r="F162" s="265">
        <v>2960.4333333333334</v>
      </c>
      <c r="G162" s="265">
        <v>2940.416666666667</v>
      </c>
      <c r="H162" s="265">
        <v>3026.3166666666675</v>
      </c>
      <c r="I162" s="265">
        <v>3046.3333333333339</v>
      </c>
      <c r="J162" s="265">
        <v>3069.2666666666678</v>
      </c>
      <c r="K162" s="263">
        <v>3023.4</v>
      </c>
      <c r="L162" s="263">
        <v>2980.45</v>
      </c>
      <c r="M162" s="263">
        <v>0.27359</v>
      </c>
    </row>
    <row r="163" spans="1:13">
      <c r="A163" s="283">
        <v>154</v>
      </c>
      <c r="B163" s="263" t="s">
        <v>268</v>
      </c>
      <c r="C163" s="263">
        <v>2259.1</v>
      </c>
      <c r="D163" s="265">
        <v>2254.7000000000003</v>
      </c>
      <c r="E163" s="265">
        <v>2239.4000000000005</v>
      </c>
      <c r="F163" s="265">
        <v>2219.7000000000003</v>
      </c>
      <c r="G163" s="265">
        <v>2204.4000000000005</v>
      </c>
      <c r="H163" s="265">
        <v>2274.4000000000005</v>
      </c>
      <c r="I163" s="265">
        <v>2289.7000000000007</v>
      </c>
      <c r="J163" s="265">
        <v>2309.4000000000005</v>
      </c>
      <c r="K163" s="263">
        <v>2270</v>
      </c>
      <c r="L163" s="263">
        <v>2235</v>
      </c>
      <c r="M163" s="263">
        <v>2.2316099999999999</v>
      </c>
    </row>
    <row r="164" spans="1:13">
      <c r="A164" s="283">
        <v>155</v>
      </c>
      <c r="B164" s="263" t="s">
        <v>156</v>
      </c>
      <c r="C164" s="263">
        <v>29042.1</v>
      </c>
      <c r="D164" s="265">
        <v>28607.8</v>
      </c>
      <c r="E164" s="265">
        <v>27964.3</v>
      </c>
      <c r="F164" s="265">
        <v>26886.5</v>
      </c>
      <c r="G164" s="265">
        <v>26243</v>
      </c>
      <c r="H164" s="265">
        <v>29685.599999999999</v>
      </c>
      <c r="I164" s="265">
        <v>30329.1</v>
      </c>
      <c r="J164" s="265">
        <v>31406.899999999998</v>
      </c>
      <c r="K164" s="263">
        <v>29251.3</v>
      </c>
      <c r="L164" s="263">
        <v>27530</v>
      </c>
      <c r="M164" s="263">
        <v>0.60002999999999995</v>
      </c>
    </row>
    <row r="165" spans="1:13">
      <c r="A165" s="283">
        <v>156</v>
      </c>
      <c r="B165" s="263" t="s">
        <v>158</v>
      </c>
      <c r="C165" s="263">
        <v>251.4</v>
      </c>
      <c r="D165" s="265">
        <v>252.31666666666669</v>
      </c>
      <c r="E165" s="265">
        <v>249.08333333333337</v>
      </c>
      <c r="F165" s="265">
        <v>246.76666666666668</v>
      </c>
      <c r="G165" s="265">
        <v>243.53333333333336</v>
      </c>
      <c r="H165" s="265">
        <v>254.63333333333338</v>
      </c>
      <c r="I165" s="265">
        <v>257.86666666666667</v>
      </c>
      <c r="J165" s="265">
        <v>260.18333333333339</v>
      </c>
      <c r="K165" s="263">
        <v>255.55</v>
      </c>
      <c r="L165" s="263">
        <v>250</v>
      </c>
      <c r="M165" s="263">
        <v>52.69453</v>
      </c>
    </row>
    <row r="166" spans="1:13">
      <c r="A166" s="283">
        <v>157</v>
      </c>
      <c r="B166" s="263" t="s">
        <v>270</v>
      </c>
      <c r="C166" s="263">
        <v>4457.95</v>
      </c>
      <c r="D166" s="265">
        <v>4484.7666666666664</v>
      </c>
      <c r="E166" s="265">
        <v>4414.3833333333332</v>
      </c>
      <c r="F166" s="265">
        <v>4370.8166666666666</v>
      </c>
      <c r="G166" s="265">
        <v>4300.4333333333334</v>
      </c>
      <c r="H166" s="265">
        <v>4528.333333333333</v>
      </c>
      <c r="I166" s="265">
        <v>4598.7166666666662</v>
      </c>
      <c r="J166" s="265">
        <v>4642.2833333333328</v>
      </c>
      <c r="K166" s="263">
        <v>4555.1499999999996</v>
      </c>
      <c r="L166" s="263">
        <v>4441.2</v>
      </c>
      <c r="M166" s="263">
        <v>0.53549000000000002</v>
      </c>
    </row>
    <row r="167" spans="1:13">
      <c r="A167" s="283">
        <v>158</v>
      </c>
      <c r="B167" s="263" t="s">
        <v>160</v>
      </c>
      <c r="C167" s="263">
        <v>1725.85</v>
      </c>
      <c r="D167" s="265">
        <v>1734.9166666666667</v>
      </c>
      <c r="E167" s="265">
        <v>1705.9333333333334</v>
      </c>
      <c r="F167" s="265">
        <v>1686.0166666666667</v>
      </c>
      <c r="G167" s="265">
        <v>1657.0333333333333</v>
      </c>
      <c r="H167" s="265">
        <v>1754.8333333333335</v>
      </c>
      <c r="I167" s="265">
        <v>1783.8166666666666</v>
      </c>
      <c r="J167" s="265">
        <v>1803.7333333333336</v>
      </c>
      <c r="K167" s="263">
        <v>1763.9</v>
      </c>
      <c r="L167" s="263">
        <v>1715</v>
      </c>
      <c r="M167" s="263">
        <v>5.0056399999999996</v>
      </c>
    </row>
    <row r="168" spans="1:13">
      <c r="A168" s="283">
        <v>159</v>
      </c>
      <c r="B168" s="263" t="s">
        <v>157</v>
      </c>
      <c r="C168" s="263">
        <v>1851.55</v>
      </c>
      <c r="D168" s="265">
        <v>1862.8166666666668</v>
      </c>
      <c r="E168" s="265">
        <v>1800.6333333333337</v>
      </c>
      <c r="F168" s="265">
        <v>1749.7166666666669</v>
      </c>
      <c r="G168" s="265">
        <v>1687.5333333333338</v>
      </c>
      <c r="H168" s="265">
        <v>1913.7333333333336</v>
      </c>
      <c r="I168" s="265">
        <v>1975.9166666666665</v>
      </c>
      <c r="J168" s="265">
        <v>2026.8333333333335</v>
      </c>
      <c r="K168" s="263">
        <v>1925</v>
      </c>
      <c r="L168" s="263">
        <v>1811.9</v>
      </c>
      <c r="M168" s="263">
        <v>28.68872</v>
      </c>
    </row>
    <row r="169" spans="1:13">
      <c r="A169" s="283">
        <v>160</v>
      </c>
      <c r="B169" s="263" t="s">
        <v>462</v>
      </c>
      <c r="C169" s="263">
        <v>1346.4</v>
      </c>
      <c r="D169" s="265">
        <v>1343.8</v>
      </c>
      <c r="E169" s="265">
        <v>1327.6</v>
      </c>
      <c r="F169" s="265">
        <v>1308.8</v>
      </c>
      <c r="G169" s="265">
        <v>1292.5999999999999</v>
      </c>
      <c r="H169" s="265">
        <v>1362.6</v>
      </c>
      <c r="I169" s="265">
        <v>1378.8000000000002</v>
      </c>
      <c r="J169" s="265">
        <v>1397.6</v>
      </c>
      <c r="K169" s="263">
        <v>1360</v>
      </c>
      <c r="L169" s="263">
        <v>1325</v>
      </c>
      <c r="M169" s="263">
        <v>1.20712</v>
      </c>
    </row>
    <row r="170" spans="1:13">
      <c r="A170" s="283">
        <v>161</v>
      </c>
      <c r="B170" s="263" t="s">
        <v>159</v>
      </c>
      <c r="C170" s="263">
        <v>121.8</v>
      </c>
      <c r="D170" s="265">
        <v>121.98333333333333</v>
      </c>
      <c r="E170" s="265">
        <v>119.56666666666666</v>
      </c>
      <c r="F170" s="265">
        <v>117.33333333333333</v>
      </c>
      <c r="G170" s="265">
        <v>114.91666666666666</v>
      </c>
      <c r="H170" s="265">
        <v>124.21666666666667</v>
      </c>
      <c r="I170" s="265">
        <v>126.63333333333333</v>
      </c>
      <c r="J170" s="265">
        <v>128.86666666666667</v>
      </c>
      <c r="K170" s="263">
        <v>124.4</v>
      </c>
      <c r="L170" s="263">
        <v>119.75</v>
      </c>
      <c r="M170" s="263">
        <v>61.954030000000003</v>
      </c>
    </row>
    <row r="171" spans="1:13">
      <c r="A171" s="283">
        <v>162</v>
      </c>
      <c r="B171" s="263" t="s">
        <v>162</v>
      </c>
      <c r="C171" s="263">
        <v>226.1</v>
      </c>
      <c r="D171" s="265">
        <v>226.61666666666667</v>
      </c>
      <c r="E171" s="265">
        <v>224.13333333333335</v>
      </c>
      <c r="F171" s="265">
        <v>222.16666666666669</v>
      </c>
      <c r="G171" s="265">
        <v>219.68333333333337</v>
      </c>
      <c r="H171" s="265">
        <v>228.58333333333334</v>
      </c>
      <c r="I171" s="265">
        <v>231.06666666666669</v>
      </c>
      <c r="J171" s="265">
        <v>233.03333333333333</v>
      </c>
      <c r="K171" s="263">
        <v>229.1</v>
      </c>
      <c r="L171" s="263">
        <v>224.65</v>
      </c>
      <c r="M171" s="263">
        <v>102.90130000000001</v>
      </c>
    </row>
    <row r="172" spans="1:13">
      <c r="A172" s="283">
        <v>163</v>
      </c>
      <c r="B172" s="263" t="s">
        <v>271</v>
      </c>
      <c r="C172" s="263">
        <v>298.39999999999998</v>
      </c>
      <c r="D172" s="265">
        <v>296.75</v>
      </c>
      <c r="E172" s="265">
        <v>285.60000000000002</v>
      </c>
      <c r="F172" s="265">
        <v>272.8</v>
      </c>
      <c r="G172" s="265">
        <v>261.65000000000003</v>
      </c>
      <c r="H172" s="265">
        <v>309.55</v>
      </c>
      <c r="I172" s="265">
        <v>320.7</v>
      </c>
      <c r="J172" s="265">
        <v>333.5</v>
      </c>
      <c r="K172" s="263">
        <v>307.89999999999998</v>
      </c>
      <c r="L172" s="263">
        <v>283.95</v>
      </c>
      <c r="M172" s="263">
        <v>16.803650000000001</v>
      </c>
    </row>
    <row r="173" spans="1:13">
      <c r="A173" s="283">
        <v>164</v>
      </c>
      <c r="B173" s="263" t="s">
        <v>272</v>
      </c>
      <c r="C173" s="263">
        <v>12977.05</v>
      </c>
      <c r="D173" s="265">
        <v>12995.616666666667</v>
      </c>
      <c r="E173" s="265">
        <v>12851.433333333334</v>
      </c>
      <c r="F173" s="265">
        <v>12725.816666666668</v>
      </c>
      <c r="G173" s="265">
        <v>12581.633333333335</v>
      </c>
      <c r="H173" s="265">
        <v>13121.233333333334</v>
      </c>
      <c r="I173" s="265">
        <v>13265.416666666664</v>
      </c>
      <c r="J173" s="265">
        <v>13391.033333333333</v>
      </c>
      <c r="K173" s="263">
        <v>13139.8</v>
      </c>
      <c r="L173" s="263">
        <v>12870</v>
      </c>
      <c r="M173" s="263">
        <v>7.4090000000000003E-2</v>
      </c>
    </row>
    <row r="174" spans="1:13">
      <c r="A174" s="283">
        <v>165</v>
      </c>
      <c r="B174" s="263" t="s">
        <v>161</v>
      </c>
      <c r="C174" s="263">
        <v>41</v>
      </c>
      <c r="D174" s="265">
        <v>41.283333333333331</v>
      </c>
      <c r="E174" s="265">
        <v>40.36666666666666</v>
      </c>
      <c r="F174" s="265">
        <v>39.733333333333327</v>
      </c>
      <c r="G174" s="265">
        <v>38.816666666666656</v>
      </c>
      <c r="H174" s="265">
        <v>41.916666666666664</v>
      </c>
      <c r="I174" s="265">
        <v>42.833333333333336</v>
      </c>
      <c r="J174" s="265">
        <v>43.466666666666669</v>
      </c>
      <c r="K174" s="263">
        <v>42.2</v>
      </c>
      <c r="L174" s="263">
        <v>40.65</v>
      </c>
      <c r="M174" s="263">
        <v>2179.4016299999998</v>
      </c>
    </row>
    <row r="175" spans="1:13">
      <c r="A175" s="283">
        <v>166</v>
      </c>
      <c r="B175" s="263" t="s">
        <v>165</v>
      </c>
      <c r="C175" s="263">
        <v>236.05</v>
      </c>
      <c r="D175" s="265">
        <v>235.56666666666669</v>
      </c>
      <c r="E175" s="265">
        <v>231.78333333333339</v>
      </c>
      <c r="F175" s="265">
        <v>227.51666666666671</v>
      </c>
      <c r="G175" s="265">
        <v>223.73333333333341</v>
      </c>
      <c r="H175" s="265">
        <v>239.83333333333337</v>
      </c>
      <c r="I175" s="265">
        <v>243.61666666666667</v>
      </c>
      <c r="J175" s="265">
        <v>247.88333333333335</v>
      </c>
      <c r="K175" s="263">
        <v>239.35</v>
      </c>
      <c r="L175" s="263">
        <v>231.3</v>
      </c>
      <c r="M175" s="263">
        <v>130.36265</v>
      </c>
    </row>
    <row r="176" spans="1:13">
      <c r="A176" s="283">
        <v>167</v>
      </c>
      <c r="B176" s="263" t="s">
        <v>166</v>
      </c>
      <c r="C176" s="263">
        <v>139.65</v>
      </c>
      <c r="D176" s="265">
        <v>140.21666666666667</v>
      </c>
      <c r="E176" s="265">
        <v>138.03333333333333</v>
      </c>
      <c r="F176" s="265">
        <v>136.41666666666666</v>
      </c>
      <c r="G176" s="265">
        <v>134.23333333333332</v>
      </c>
      <c r="H176" s="265">
        <v>141.83333333333334</v>
      </c>
      <c r="I176" s="265">
        <v>144.01666666666668</v>
      </c>
      <c r="J176" s="265">
        <v>145.63333333333335</v>
      </c>
      <c r="K176" s="263">
        <v>142.4</v>
      </c>
      <c r="L176" s="263">
        <v>138.6</v>
      </c>
      <c r="M176" s="263">
        <v>68.581969999999998</v>
      </c>
    </row>
    <row r="177" spans="1:13">
      <c r="A177" s="283">
        <v>168</v>
      </c>
      <c r="B177" s="263" t="s">
        <v>274</v>
      </c>
      <c r="C177" s="263">
        <v>487.55</v>
      </c>
      <c r="D177" s="265">
        <v>491.66666666666669</v>
      </c>
      <c r="E177" s="265">
        <v>481.73333333333335</v>
      </c>
      <c r="F177" s="265">
        <v>475.91666666666669</v>
      </c>
      <c r="G177" s="265">
        <v>465.98333333333335</v>
      </c>
      <c r="H177" s="265">
        <v>497.48333333333335</v>
      </c>
      <c r="I177" s="265">
        <v>507.41666666666663</v>
      </c>
      <c r="J177" s="265">
        <v>513.23333333333335</v>
      </c>
      <c r="K177" s="263">
        <v>501.6</v>
      </c>
      <c r="L177" s="263">
        <v>485.85</v>
      </c>
      <c r="M177" s="263">
        <v>1.8323499999999999</v>
      </c>
    </row>
    <row r="178" spans="1:13">
      <c r="A178" s="283">
        <v>169</v>
      </c>
      <c r="B178" s="263" t="s">
        <v>167</v>
      </c>
      <c r="C178" s="263">
        <v>2023.45</v>
      </c>
      <c r="D178" s="265">
        <v>2029.9833333333336</v>
      </c>
      <c r="E178" s="265">
        <v>2007.0666666666671</v>
      </c>
      <c r="F178" s="265">
        <v>1990.6833333333334</v>
      </c>
      <c r="G178" s="265">
        <v>1967.7666666666669</v>
      </c>
      <c r="H178" s="265">
        <v>2046.3666666666672</v>
      </c>
      <c r="I178" s="265">
        <v>2069.2833333333338</v>
      </c>
      <c r="J178" s="265">
        <v>2085.6666666666674</v>
      </c>
      <c r="K178" s="263">
        <v>2052.9</v>
      </c>
      <c r="L178" s="263">
        <v>2013.6</v>
      </c>
      <c r="M178" s="263">
        <v>118.34752</v>
      </c>
    </row>
    <row r="179" spans="1:13">
      <c r="A179" s="283">
        <v>170</v>
      </c>
      <c r="B179" s="263" t="s">
        <v>817</v>
      </c>
      <c r="C179" s="263">
        <v>1029.3</v>
      </c>
      <c r="D179" s="265">
        <v>1025.3166666666666</v>
      </c>
      <c r="E179" s="265">
        <v>1015.9833333333331</v>
      </c>
      <c r="F179" s="265">
        <v>1002.6666666666665</v>
      </c>
      <c r="G179" s="265">
        <v>993.33333333333303</v>
      </c>
      <c r="H179" s="265">
        <v>1038.6333333333332</v>
      </c>
      <c r="I179" s="265">
        <v>1047.9666666666667</v>
      </c>
      <c r="J179" s="265">
        <v>1061.2833333333333</v>
      </c>
      <c r="K179" s="263">
        <v>1034.6500000000001</v>
      </c>
      <c r="L179" s="263">
        <v>1012</v>
      </c>
      <c r="M179" s="263">
        <v>10.43507</v>
      </c>
    </row>
    <row r="180" spans="1:13">
      <c r="A180" s="283">
        <v>171</v>
      </c>
      <c r="B180" s="263" t="s">
        <v>275</v>
      </c>
      <c r="C180" s="263">
        <v>869.7</v>
      </c>
      <c r="D180" s="265">
        <v>864.36666666666667</v>
      </c>
      <c r="E180" s="265">
        <v>854.33333333333337</v>
      </c>
      <c r="F180" s="265">
        <v>838.9666666666667</v>
      </c>
      <c r="G180" s="265">
        <v>828.93333333333339</v>
      </c>
      <c r="H180" s="265">
        <v>879.73333333333335</v>
      </c>
      <c r="I180" s="265">
        <v>889.76666666666665</v>
      </c>
      <c r="J180" s="265">
        <v>905.13333333333333</v>
      </c>
      <c r="K180" s="263">
        <v>874.4</v>
      </c>
      <c r="L180" s="263">
        <v>849</v>
      </c>
      <c r="M180" s="263">
        <v>14.80977</v>
      </c>
    </row>
    <row r="181" spans="1:13">
      <c r="A181" s="283">
        <v>172</v>
      </c>
      <c r="B181" s="263" t="s">
        <v>172</v>
      </c>
      <c r="C181" s="263">
        <v>5410.7</v>
      </c>
      <c r="D181" s="265">
        <v>5411.55</v>
      </c>
      <c r="E181" s="265">
        <v>5369.1500000000005</v>
      </c>
      <c r="F181" s="265">
        <v>5327.6</v>
      </c>
      <c r="G181" s="265">
        <v>5285.2000000000007</v>
      </c>
      <c r="H181" s="265">
        <v>5453.1</v>
      </c>
      <c r="I181" s="265">
        <v>5495.5</v>
      </c>
      <c r="J181" s="265">
        <v>5537.05</v>
      </c>
      <c r="K181" s="263">
        <v>5453.95</v>
      </c>
      <c r="L181" s="263">
        <v>5370</v>
      </c>
      <c r="M181" s="263">
        <v>0.85858000000000001</v>
      </c>
    </row>
    <row r="182" spans="1:13">
      <c r="A182" s="283">
        <v>173</v>
      </c>
      <c r="B182" s="263" t="s">
        <v>479</v>
      </c>
      <c r="C182" s="263">
        <v>7968.15</v>
      </c>
      <c r="D182" s="265">
        <v>7939.7166666666672</v>
      </c>
      <c r="E182" s="265">
        <v>7899.4333333333343</v>
      </c>
      <c r="F182" s="265">
        <v>7830.7166666666672</v>
      </c>
      <c r="G182" s="265">
        <v>7790.4333333333343</v>
      </c>
      <c r="H182" s="265">
        <v>8008.4333333333343</v>
      </c>
      <c r="I182" s="265">
        <v>8048.7166666666672</v>
      </c>
      <c r="J182" s="265">
        <v>8117.4333333333343</v>
      </c>
      <c r="K182" s="263">
        <v>7980</v>
      </c>
      <c r="L182" s="263">
        <v>7871</v>
      </c>
      <c r="M182" s="263">
        <v>0.31813999999999998</v>
      </c>
    </row>
    <row r="183" spans="1:13">
      <c r="A183" s="283">
        <v>174</v>
      </c>
      <c r="B183" s="263" t="s">
        <v>170</v>
      </c>
      <c r="C183" s="263">
        <v>27260.35</v>
      </c>
      <c r="D183" s="265">
        <v>27187.466666666664</v>
      </c>
      <c r="E183" s="265">
        <v>26842.883333333328</v>
      </c>
      <c r="F183" s="265">
        <v>26425.416666666664</v>
      </c>
      <c r="G183" s="265">
        <v>26080.833333333328</v>
      </c>
      <c r="H183" s="265">
        <v>27604.933333333327</v>
      </c>
      <c r="I183" s="265">
        <v>27949.516666666663</v>
      </c>
      <c r="J183" s="265">
        <v>28366.983333333326</v>
      </c>
      <c r="K183" s="263">
        <v>27532.05</v>
      </c>
      <c r="L183" s="263">
        <v>26770</v>
      </c>
      <c r="M183" s="263">
        <v>0.46471000000000001</v>
      </c>
    </row>
    <row r="184" spans="1:13">
      <c r="A184" s="283">
        <v>175</v>
      </c>
      <c r="B184" s="263" t="s">
        <v>173</v>
      </c>
      <c r="C184" s="263">
        <v>1377.45</v>
      </c>
      <c r="D184" s="265">
        <v>1369.55</v>
      </c>
      <c r="E184" s="265">
        <v>1344.1</v>
      </c>
      <c r="F184" s="265">
        <v>1310.75</v>
      </c>
      <c r="G184" s="265">
        <v>1285.3</v>
      </c>
      <c r="H184" s="265">
        <v>1402.8999999999999</v>
      </c>
      <c r="I184" s="265">
        <v>1428.3500000000001</v>
      </c>
      <c r="J184" s="265">
        <v>1461.6999999999998</v>
      </c>
      <c r="K184" s="263">
        <v>1395</v>
      </c>
      <c r="L184" s="263">
        <v>1336.2</v>
      </c>
      <c r="M184" s="263">
        <v>20.54617</v>
      </c>
    </row>
    <row r="185" spans="1:13">
      <c r="A185" s="283">
        <v>176</v>
      </c>
      <c r="B185" s="263" t="s">
        <v>171</v>
      </c>
      <c r="C185" s="263">
        <v>1868.95</v>
      </c>
      <c r="D185" s="265">
        <v>1853.3833333333332</v>
      </c>
      <c r="E185" s="265">
        <v>1824.5666666666664</v>
      </c>
      <c r="F185" s="265">
        <v>1780.1833333333332</v>
      </c>
      <c r="G185" s="265">
        <v>1751.3666666666663</v>
      </c>
      <c r="H185" s="265">
        <v>1897.7666666666664</v>
      </c>
      <c r="I185" s="265">
        <v>1926.583333333333</v>
      </c>
      <c r="J185" s="265">
        <v>1970.9666666666665</v>
      </c>
      <c r="K185" s="263">
        <v>1882.2</v>
      </c>
      <c r="L185" s="263">
        <v>1809</v>
      </c>
      <c r="M185" s="263">
        <v>4.79481</v>
      </c>
    </row>
    <row r="186" spans="1:13">
      <c r="A186" s="283">
        <v>177</v>
      </c>
      <c r="B186" s="263" t="s">
        <v>169</v>
      </c>
      <c r="C186" s="263">
        <v>395.6</v>
      </c>
      <c r="D186" s="265">
        <v>394.76666666666665</v>
      </c>
      <c r="E186" s="265">
        <v>389.83333333333331</v>
      </c>
      <c r="F186" s="265">
        <v>384.06666666666666</v>
      </c>
      <c r="G186" s="265">
        <v>379.13333333333333</v>
      </c>
      <c r="H186" s="265">
        <v>400.5333333333333</v>
      </c>
      <c r="I186" s="265">
        <v>405.4666666666667</v>
      </c>
      <c r="J186" s="265">
        <v>411.23333333333329</v>
      </c>
      <c r="K186" s="263">
        <v>399.7</v>
      </c>
      <c r="L186" s="263">
        <v>389</v>
      </c>
      <c r="M186" s="263">
        <v>454.62768</v>
      </c>
    </row>
    <row r="187" spans="1:13">
      <c r="A187" s="283">
        <v>178</v>
      </c>
      <c r="B187" s="263" t="s">
        <v>168</v>
      </c>
      <c r="C187" s="263">
        <v>70.55</v>
      </c>
      <c r="D187" s="265">
        <v>69.55</v>
      </c>
      <c r="E187" s="265">
        <v>67.899999999999991</v>
      </c>
      <c r="F187" s="265">
        <v>65.25</v>
      </c>
      <c r="G187" s="265">
        <v>63.599999999999994</v>
      </c>
      <c r="H187" s="265">
        <v>72.199999999999989</v>
      </c>
      <c r="I187" s="265">
        <v>73.849999999999994</v>
      </c>
      <c r="J187" s="265">
        <v>76.499999999999986</v>
      </c>
      <c r="K187" s="263">
        <v>71.2</v>
      </c>
      <c r="L187" s="263">
        <v>66.900000000000006</v>
      </c>
      <c r="M187" s="263">
        <v>1002.67923</v>
      </c>
    </row>
    <row r="188" spans="1:13">
      <c r="A188" s="283">
        <v>179</v>
      </c>
      <c r="B188" s="263" t="s">
        <v>175</v>
      </c>
      <c r="C188" s="263">
        <v>604.04999999999995</v>
      </c>
      <c r="D188" s="265">
        <v>601.4666666666667</v>
      </c>
      <c r="E188" s="265">
        <v>594.58333333333337</v>
      </c>
      <c r="F188" s="265">
        <v>585.11666666666667</v>
      </c>
      <c r="G188" s="265">
        <v>578.23333333333335</v>
      </c>
      <c r="H188" s="265">
        <v>610.93333333333339</v>
      </c>
      <c r="I188" s="265">
        <v>617.81666666666661</v>
      </c>
      <c r="J188" s="265">
        <v>627.28333333333342</v>
      </c>
      <c r="K188" s="263">
        <v>608.35</v>
      </c>
      <c r="L188" s="263">
        <v>592</v>
      </c>
      <c r="M188" s="263">
        <v>75.641869999999997</v>
      </c>
    </row>
    <row r="189" spans="1:13">
      <c r="A189" s="283">
        <v>180</v>
      </c>
      <c r="B189" s="263" t="s">
        <v>176</v>
      </c>
      <c r="C189" s="263">
        <v>498.25</v>
      </c>
      <c r="D189" s="265">
        <v>499.7</v>
      </c>
      <c r="E189" s="265">
        <v>493.54999999999995</v>
      </c>
      <c r="F189" s="265">
        <v>488.84999999999997</v>
      </c>
      <c r="G189" s="265">
        <v>482.69999999999993</v>
      </c>
      <c r="H189" s="265">
        <v>504.4</v>
      </c>
      <c r="I189" s="265">
        <v>510.54999999999995</v>
      </c>
      <c r="J189" s="265">
        <v>515.25</v>
      </c>
      <c r="K189" s="263">
        <v>505.85</v>
      </c>
      <c r="L189" s="263">
        <v>495</v>
      </c>
      <c r="M189" s="263">
        <v>16.399090000000001</v>
      </c>
    </row>
    <row r="190" spans="1:13">
      <c r="A190" s="283">
        <v>181</v>
      </c>
      <c r="B190" s="263" t="s">
        <v>276</v>
      </c>
      <c r="C190" s="263">
        <v>561.35</v>
      </c>
      <c r="D190" s="265">
        <v>560.31666666666661</v>
      </c>
      <c r="E190" s="265">
        <v>553.63333333333321</v>
      </c>
      <c r="F190" s="265">
        <v>545.91666666666663</v>
      </c>
      <c r="G190" s="265">
        <v>539.23333333333323</v>
      </c>
      <c r="H190" s="265">
        <v>568.03333333333319</v>
      </c>
      <c r="I190" s="265">
        <v>574.71666666666658</v>
      </c>
      <c r="J190" s="265">
        <v>582.43333333333317</v>
      </c>
      <c r="K190" s="263">
        <v>567</v>
      </c>
      <c r="L190" s="263">
        <v>552.6</v>
      </c>
      <c r="M190" s="263">
        <v>3.1820599999999999</v>
      </c>
    </row>
    <row r="191" spans="1:13">
      <c r="A191" s="283">
        <v>182</v>
      </c>
      <c r="B191" s="263" t="s">
        <v>189</v>
      </c>
      <c r="C191" s="263">
        <v>597.04999999999995</v>
      </c>
      <c r="D191" s="265">
        <v>594.11666666666667</v>
      </c>
      <c r="E191" s="265">
        <v>587.23333333333335</v>
      </c>
      <c r="F191" s="265">
        <v>577.41666666666663</v>
      </c>
      <c r="G191" s="265">
        <v>570.5333333333333</v>
      </c>
      <c r="H191" s="265">
        <v>603.93333333333339</v>
      </c>
      <c r="I191" s="265">
        <v>610.81666666666683</v>
      </c>
      <c r="J191" s="265">
        <v>620.63333333333344</v>
      </c>
      <c r="K191" s="263">
        <v>601</v>
      </c>
      <c r="L191" s="263">
        <v>584.29999999999995</v>
      </c>
      <c r="M191" s="263">
        <v>23.430759999999999</v>
      </c>
    </row>
    <row r="192" spans="1:13">
      <c r="A192" s="283">
        <v>183</v>
      </c>
      <c r="B192" s="263" t="s">
        <v>178</v>
      </c>
      <c r="C192" s="263">
        <v>654</v>
      </c>
      <c r="D192" s="265">
        <v>650.23333333333335</v>
      </c>
      <c r="E192" s="265">
        <v>640.9666666666667</v>
      </c>
      <c r="F192" s="265">
        <v>627.93333333333339</v>
      </c>
      <c r="G192" s="265">
        <v>618.66666666666674</v>
      </c>
      <c r="H192" s="265">
        <v>663.26666666666665</v>
      </c>
      <c r="I192" s="265">
        <v>672.5333333333333</v>
      </c>
      <c r="J192" s="265">
        <v>685.56666666666661</v>
      </c>
      <c r="K192" s="263">
        <v>659.5</v>
      </c>
      <c r="L192" s="263">
        <v>637.20000000000005</v>
      </c>
      <c r="M192" s="263">
        <v>136.30689000000001</v>
      </c>
    </row>
    <row r="193" spans="1:13">
      <c r="A193" s="283">
        <v>184</v>
      </c>
      <c r="B193" s="263" t="s">
        <v>184</v>
      </c>
      <c r="C193" s="263">
        <v>2980.2</v>
      </c>
      <c r="D193" s="265">
        <v>2992.0666666666671</v>
      </c>
      <c r="E193" s="265">
        <v>2956.1333333333341</v>
      </c>
      <c r="F193" s="265">
        <v>2932.0666666666671</v>
      </c>
      <c r="G193" s="265">
        <v>2896.1333333333341</v>
      </c>
      <c r="H193" s="265">
        <v>3016.1333333333341</v>
      </c>
      <c r="I193" s="265">
        <v>3052.0666666666675</v>
      </c>
      <c r="J193" s="265">
        <v>3076.1333333333341</v>
      </c>
      <c r="K193" s="263">
        <v>3028</v>
      </c>
      <c r="L193" s="263">
        <v>2968</v>
      </c>
      <c r="M193" s="263">
        <v>38.328290000000003</v>
      </c>
    </row>
    <row r="194" spans="1:13">
      <c r="A194" s="283">
        <v>185</v>
      </c>
      <c r="B194" s="263" t="s">
        <v>806</v>
      </c>
      <c r="C194" s="263">
        <v>627.5</v>
      </c>
      <c r="D194" s="265">
        <v>626.16666666666663</v>
      </c>
      <c r="E194" s="265">
        <v>617.33333333333326</v>
      </c>
      <c r="F194" s="265">
        <v>607.16666666666663</v>
      </c>
      <c r="G194" s="265">
        <v>598.33333333333326</v>
      </c>
      <c r="H194" s="265">
        <v>636.33333333333326</v>
      </c>
      <c r="I194" s="265">
        <v>645.16666666666652</v>
      </c>
      <c r="J194" s="265">
        <v>655.33333333333326</v>
      </c>
      <c r="K194" s="263">
        <v>635</v>
      </c>
      <c r="L194" s="263">
        <v>616</v>
      </c>
      <c r="M194" s="263">
        <v>42.222819999999999</v>
      </c>
    </row>
    <row r="195" spans="1:13">
      <c r="A195" s="283">
        <v>186</v>
      </c>
      <c r="B195" s="263" t="s">
        <v>180</v>
      </c>
      <c r="C195" s="263">
        <v>324</v>
      </c>
      <c r="D195" s="265">
        <v>320.46666666666664</v>
      </c>
      <c r="E195" s="265">
        <v>312.0333333333333</v>
      </c>
      <c r="F195" s="265">
        <v>300.06666666666666</v>
      </c>
      <c r="G195" s="265">
        <v>291.63333333333333</v>
      </c>
      <c r="H195" s="265">
        <v>332.43333333333328</v>
      </c>
      <c r="I195" s="265">
        <v>340.86666666666656</v>
      </c>
      <c r="J195" s="265">
        <v>352.83333333333326</v>
      </c>
      <c r="K195" s="263">
        <v>328.9</v>
      </c>
      <c r="L195" s="263">
        <v>308.5</v>
      </c>
      <c r="M195" s="263">
        <v>1333.10157</v>
      </c>
    </row>
    <row r="196" spans="1:13">
      <c r="A196" s="283">
        <v>187</v>
      </c>
      <c r="B196" s="254" t="s">
        <v>182</v>
      </c>
      <c r="C196" s="254">
        <v>92.05</v>
      </c>
      <c r="D196" s="290">
        <v>91.75</v>
      </c>
      <c r="E196" s="290">
        <v>90.1</v>
      </c>
      <c r="F196" s="290">
        <v>88.149999999999991</v>
      </c>
      <c r="G196" s="290">
        <v>86.499999999999986</v>
      </c>
      <c r="H196" s="290">
        <v>93.7</v>
      </c>
      <c r="I196" s="290">
        <v>95.350000000000009</v>
      </c>
      <c r="J196" s="290">
        <v>97.300000000000011</v>
      </c>
      <c r="K196" s="254">
        <v>93.4</v>
      </c>
      <c r="L196" s="254">
        <v>89.8</v>
      </c>
      <c r="M196" s="254">
        <v>439.25416999999999</v>
      </c>
    </row>
    <row r="197" spans="1:13">
      <c r="A197" s="283">
        <v>188</v>
      </c>
      <c r="B197" s="254" t="s">
        <v>183</v>
      </c>
      <c r="C197" s="254">
        <v>729.3</v>
      </c>
      <c r="D197" s="290">
        <v>715.83333333333337</v>
      </c>
      <c r="E197" s="290">
        <v>695.66666666666674</v>
      </c>
      <c r="F197" s="290">
        <v>662.03333333333342</v>
      </c>
      <c r="G197" s="290">
        <v>641.86666666666679</v>
      </c>
      <c r="H197" s="290">
        <v>749.4666666666667</v>
      </c>
      <c r="I197" s="290">
        <v>769.63333333333344</v>
      </c>
      <c r="J197" s="290">
        <v>803.26666666666665</v>
      </c>
      <c r="K197" s="254">
        <v>736</v>
      </c>
      <c r="L197" s="254">
        <v>682.2</v>
      </c>
      <c r="M197" s="254">
        <v>389.07071000000002</v>
      </c>
    </row>
    <row r="198" spans="1:13">
      <c r="A198" s="283">
        <v>189</v>
      </c>
      <c r="B198" s="254" t="s">
        <v>185</v>
      </c>
      <c r="C198" s="254">
        <v>945.75</v>
      </c>
      <c r="D198" s="290">
        <v>946.5</v>
      </c>
      <c r="E198" s="290">
        <v>930.25</v>
      </c>
      <c r="F198" s="290">
        <v>914.75</v>
      </c>
      <c r="G198" s="290">
        <v>898.5</v>
      </c>
      <c r="H198" s="290">
        <v>962</v>
      </c>
      <c r="I198" s="290">
        <v>978.25</v>
      </c>
      <c r="J198" s="290">
        <v>993.75</v>
      </c>
      <c r="K198" s="254">
        <v>962.75</v>
      </c>
      <c r="L198" s="254">
        <v>931</v>
      </c>
      <c r="M198" s="254">
        <v>41.200319999999998</v>
      </c>
    </row>
    <row r="199" spans="1:13">
      <c r="A199" s="283">
        <v>190</v>
      </c>
      <c r="B199" s="254" t="s">
        <v>164</v>
      </c>
      <c r="C199" s="254">
        <v>960.2</v>
      </c>
      <c r="D199" s="290">
        <v>952.7166666666667</v>
      </c>
      <c r="E199" s="290">
        <v>938.98333333333335</v>
      </c>
      <c r="F199" s="290">
        <v>917.76666666666665</v>
      </c>
      <c r="G199" s="290">
        <v>904.0333333333333</v>
      </c>
      <c r="H199" s="290">
        <v>973.93333333333339</v>
      </c>
      <c r="I199" s="290">
        <v>987.66666666666674</v>
      </c>
      <c r="J199" s="290">
        <v>1008.8833333333334</v>
      </c>
      <c r="K199" s="254">
        <v>966.45</v>
      </c>
      <c r="L199" s="254">
        <v>931.5</v>
      </c>
      <c r="M199" s="254">
        <v>7.0572499999999998</v>
      </c>
    </row>
    <row r="200" spans="1:13">
      <c r="A200" s="283">
        <v>191</v>
      </c>
      <c r="B200" s="254" t="s">
        <v>186</v>
      </c>
      <c r="C200" s="254">
        <v>1424.05</v>
      </c>
      <c r="D200" s="290">
        <v>1420.3833333333332</v>
      </c>
      <c r="E200" s="290">
        <v>1403.8166666666664</v>
      </c>
      <c r="F200" s="290">
        <v>1383.5833333333333</v>
      </c>
      <c r="G200" s="290">
        <v>1367.0166666666664</v>
      </c>
      <c r="H200" s="290">
        <v>1440.6166666666663</v>
      </c>
      <c r="I200" s="290">
        <v>1457.1833333333329</v>
      </c>
      <c r="J200" s="290">
        <v>1477.4166666666663</v>
      </c>
      <c r="K200" s="254">
        <v>1436.95</v>
      </c>
      <c r="L200" s="254">
        <v>1400.15</v>
      </c>
      <c r="M200" s="254">
        <v>18.711349999999999</v>
      </c>
    </row>
    <row r="201" spans="1:13">
      <c r="A201" s="283">
        <v>192</v>
      </c>
      <c r="B201" s="254" t="s">
        <v>187</v>
      </c>
      <c r="C201" s="254">
        <v>2425.4</v>
      </c>
      <c r="D201" s="290">
        <v>2436.8666666666663</v>
      </c>
      <c r="E201" s="290">
        <v>2408.7333333333327</v>
      </c>
      <c r="F201" s="290">
        <v>2392.0666666666662</v>
      </c>
      <c r="G201" s="290">
        <v>2363.9333333333325</v>
      </c>
      <c r="H201" s="290">
        <v>2453.5333333333328</v>
      </c>
      <c r="I201" s="290">
        <v>2481.666666666667</v>
      </c>
      <c r="J201" s="290">
        <v>2498.333333333333</v>
      </c>
      <c r="K201" s="254">
        <v>2465</v>
      </c>
      <c r="L201" s="254">
        <v>2420.1999999999998</v>
      </c>
      <c r="M201" s="254">
        <v>3.3749799999999999</v>
      </c>
    </row>
    <row r="202" spans="1:13">
      <c r="A202" s="283">
        <v>193</v>
      </c>
      <c r="B202" s="254" t="s">
        <v>188</v>
      </c>
      <c r="C202" s="254">
        <v>370</v>
      </c>
      <c r="D202" s="290">
        <v>374.38333333333338</v>
      </c>
      <c r="E202" s="290">
        <v>364.71666666666675</v>
      </c>
      <c r="F202" s="290">
        <v>359.43333333333339</v>
      </c>
      <c r="G202" s="290">
        <v>349.76666666666677</v>
      </c>
      <c r="H202" s="290">
        <v>379.66666666666674</v>
      </c>
      <c r="I202" s="290">
        <v>389.33333333333337</v>
      </c>
      <c r="J202" s="290">
        <v>394.61666666666673</v>
      </c>
      <c r="K202" s="254">
        <v>384.05</v>
      </c>
      <c r="L202" s="254">
        <v>369.1</v>
      </c>
      <c r="M202" s="254">
        <v>29.123239999999999</v>
      </c>
    </row>
    <row r="203" spans="1:13">
      <c r="A203" s="283">
        <v>194</v>
      </c>
      <c r="B203" s="254" t="s">
        <v>511</v>
      </c>
      <c r="C203" s="254">
        <v>785.45</v>
      </c>
      <c r="D203" s="290">
        <v>799.63333333333333</v>
      </c>
      <c r="E203" s="290">
        <v>766.31666666666661</v>
      </c>
      <c r="F203" s="290">
        <v>747.18333333333328</v>
      </c>
      <c r="G203" s="290">
        <v>713.86666666666656</v>
      </c>
      <c r="H203" s="290">
        <v>818.76666666666665</v>
      </c>
      <c r="I203" s="290">
        <v>852.08333333333348</v>
      </c>
      <c r="J203" s="290">
        <v>871.2166666666667</v>
      </c>
      <c r="K203" s="254">
        <v>832.95</v>
      </c>
      <c r="L203" s="254">
        <v>780.5</v>
      </c>
      <c r="M203" s="254">
        <v>4.1705800000000002</v>
      </c>
    </row>
    <row r="204" spans="1:13">
      <c r="A204" s="283">
        <v>195</v>
      </c>
      <c r="B204" s="254" t="s">
        <v>194</v>
      </c>
      <c r="C204" s="254">
        <v>566.4</v>
      </c>
      <c r="D204" s="290">
        <v>550.15</v>
      </c>
      <c r="E204" s="290">
        <v>530.29999999999995</v>
      </c>
      <c r="F204" s="290">
        <v>494.19999999999993</v>
      </c>
      <c r="G204" s="290">
        <v>474.34999999999991</v>
      </c>
      <c r="H204" s="290">
        <v>586.25</v>
      </c>
      <c r="I204" s="290">
        <v>606.10000000000014</v>
      </c>
      <c r="J204" s="290">
        <v>642.20000000000005</v>
      </c>
      <c r="K204" s="254">
        <v>570</v>
      </c>
      <c r="L204" s="254">
        <v>514.04999999999995</v>
      </c>
      <c r="M204" s="254">
        <v>208.67768000000001</v>
      </c>
    </row>
    <row r="205" spans="1:13">
      <c r="A205" s="283">
        <v>196</v>
      </c>
      <c r="B205" s="254" t="s">
        <v>192</v>
      </c>
      <c r="C205" s="254">
        <v>6268.45</v>
      </c>
      <c r="D205" s="290">
        <v>6249.1333333333323</v>
      </c>
      <c r="E205" s="290">
        <v>6150.366666666665</v>
      </c>
      <c r="F205" s="290">
        <v>6032.2833333333328</v>
      </c>
      <c r="G205" s="290">
        <v>5933.5166666666655</v>
      </c>
      <c r="H205" s="290">
        <v>6367.2166666666644</v>
      </c>
      <c r="I205" s="290">
        <v>6465.9833333333327</v>
      </c>
      <c r="J205" s="290">
        <v>6584.0666666666639</v>
      </c>
      <c r="K205" s="254">
        <v>6347.9</v>
      </c>
      <c r="L205" s="254">
        <v>6131.05</v>
      </c>
      <c r="M205" s="254">
        <v>4.5380500000000001</v>
      </c>
    </row>
    <row r="206" spans="1:13">
      <c r="A206" s="283">
        <v>197</v>
      </c>
      <c r="B206" s="254" t="s">
        <v>193</v>
      </c>
      <c r="C206" s="254">
        <v>38.75</v>
      </c>
      <c r="D206" s="290">
        <v>39.15</v>
      </c>
      <c r="E206" s="290">
        <v>38.099999999999994</v>
      </c>
      <c r="F206" s="290">
        <v>37.449999999999996</v>
      </c>
      <c r="G206" s="290">
        <v>36.399999999999991</v>
      </c>
      <c r="H206" s="290">
        <v>39.799999999999997</v>
      </c>
      <c r="I206" s="290">
        <v>40.849999999999994</v>
      </c>
      <c r="J206" s="290">
        <v>41.5</v>
      </c>
      <c r="K206" s="254">
        <v>40.200000000000003</v>
      </c>
      <c r="L206" s="254">
        <v>38.5</v>
      </c>
      <c r="M206" s="254">
        <v>152.95831000000001</v>
      </c>
    </row>
    <row r="207" spans="1:13">
      <c r="A207" s="283">
        <v>198</v>
      </c>
      <c r="B207" s="254" t="s">
        <v>190</v>
      </c>
      <c r="C207" s="254">
        <v>1180.8499999999999</v>
      </c>
      <c r="D207" s="290">
        <v>1191.4000000000001</v>
      </c>
      <c r="E207" s="290">
        <v>1164.6000000000001</v>
      </c>
      <c r="F207" s="290">
        <v>1148.3500000000001</v>
      </c>
      <c r="G207" s="290">
        <v>1121.5500000000002</v>
      </c>
      <c r="H207" s="290">
        <v>1207.6500000000001</v>
      </c>
      <c r="I207" s="290">
        <v>1234.4500000000003</v>
      </c>
      <c r="J207" s="290">
        <v>1250.7</v>
      </c>
      <c r="K207" s="254">
        <v>1218.2</v>
      </c>
      <c r="L207" s="254">
        <v>1175.1500000000001</v>
      </c>
      <c r="M207" s="254">
        <v>7.7932499999999996</v>
      </c>
    </row>
    <row r="208" spans="1:13">
      <c r="A208" s="283">
        <v>199</v>
      </c>
      <c r="B208" s="254" t="s">
        <v>141</v>
      </c>
      <c r="C208" s="254">
        <v>550.4</v>
      </c>
      <c r="D208" s="290">
        <v>551.0333333333333</v>
      </c>
      <c r="E208" s="290">
        <v>545.66666666666663</v>
      </c>
      <c r="F208" s="290">
        <v>540.93333333333328</v>
      </c>
      <c r="G208" s="290">
        <v>535.56666666666661</v>
      </c>
      <c r="H208" s="290">
        <v>555.76666666666665</v>
      </c>
      <c r="I208" s="290">
        <v>561.13333333333344</v>
      </c>
      <c r="J208" s="290">
        <v>565.86666666666667</v>
      </c>
      <c r="K208" s="254">
        <v>556.4</v>
      </c>
      <c r="L208" s="254">
        <v>546.29999999999995</v>
      </c>
      <c r="M208" s="254">
        <v>17.049309999999998</v>
      </c>
    </row>
    <row r="209" spans="1:13">
      <c r="A209" s="283">
        <v>200</v>
      </c>
      <c r="B209" s="254" t="s">
        <v>278</v>
      </c>
      <c r="C209" s="254">
        <v>232.4</v>
      </c>
      <c r="D209" s="290">
        <v>232.29999999999998</v>
      </c>
      <c r="E209" s="290">
        <v>228.09999999999997</v>
      </c>
      <c r="F209" s="290">
        <v>223.79999999999998</v>
      </c>
      <c r="G209" s="290">
        <v>219.59999999999997</v>
      </c>
      <c r="H209" s="290">
        <v>236.59999999999997</v>
      </c>
      <c r="I209" s="290">
        <v>240.79999999999995</v>
      </c>
      <c r="J209" s="290">
        <v>245.09999999999997</v>
      </c>
      <c r="K209" s="254">
        <v>236.5</v>
      </c>
      <c r="L209" s="254">
        <v>228</v>
      </c>
      <c r="M209" s="254">
        <v>10.08907</v>
      </c>
    </row>
    <row r="210" spans="1:13">
      <c r="A210" s="283">
        <v>201</v>
      </c>
      <c r="B210" s="254" t="s">
        <v>523</v>
      </c>
      <c r="C210" s="254">
        <v>1032.5</v>
      </c>
      <c r="D210" s="290">
        <v>1058.0833333333333</v>
      </c>
      <c r="E210" s="290">
        <v>986.16666666666652</v>
      </c>
      <c r="F210" s="290">
        <v>939.83333333333326</v>
      </c>
      <c r="G210" s="290">
        <v>867.91666666666652</v>
      </c>
      <c r="H210" s="290">
        <v>1104.4166666666665</v>
      </c>
      <c r="I210" s="290">
        <v>1176.333333333333</v>
      </c>
      <c r="J210" s="290">
        <v>1222.6666666666665</v>
      </c>
      <c r="K210" s="254">
        <v>1130</v>
      </c>
      <c r="L210" s="254">
        <v>1011.75</v>
      </c>
      <c r="M210" s="254">
        <v>9.0803700000000003</v>
      </c>
    </row>
    <row r="211" spans="1:13">
      <c r="A211" s="283">
        <v>202</v>
      </c>
      <c r="B211" s="254" t="s">
        <v>118</v>
      </c>
      <c r="C211" s="254">
        <v>11</v>
      </c>
      <c r="D211" s="290">
        <v>10.983333333333334</v>
      </c>
      <c r="E211" s="290">
        <v>10.816666666666668</v>
      </c>
      <c r="F211" s="290">
        <v>10.633333333333335</v>
      </c>
      <c r="G211" s="290">
        <v>10.466666666666669</v>
      </c>
      <c r="H211" s="290">
        <v>11.166666666666668</v>
      </c>
      <c r="I211" s="290">
        <v>11.333333333333332</v>
      </c>
      <c r="J211" s="290">
        <v>11.516666666666667</v>
      </c>
      <c r="K211" s="254">
        <v>11.15</v>
      </c>
      <c r="L211" s="254">
        <v>10.8</v>
      </c>
      <c r="M211" s="254">
        <v>2287.8461900000002</v>
      </c>
    </row>
    <row r="212" spans="1:13">
      <c r="A212" s="283">
        <v>203</v>
      </c>
      <c r="B212" s="254" t="s">
        <v>196</v>
      </c>
      <c r="C212" s="254">
        <v>1015</v>
      </c>
      <c r="D212" s="290">
        <v>1005.1666666666666</v>
      </c>
      <c r="E212" s="290">
        <v>988.93333333333328</v>
      </c>
      <c r="F212" s="290">
        <v>962.86666666666667</v>
      </c>
      <c r="G212" s="290">
        <v>946.63333333333333</v>
      </c>
      <c r="H212" s="290">
        <v>1031.2333333333331</v>
      </c>
      <c r="I212" s="290">
        <v>1047.4666666666667</v>
      </c>
      <c r="J212" s="290">
        <v>1073.5333333333333</v>
      </c>
      <c r="K212" s="254">
        <v>1021.4</v>
      </c>
      <c r="L212" s="254">
        <v>979.1</v>
      </c>
      <c r="M212" s="254">
        <v>21.048660000000002</v>
      </c>
    </row>
    <row r="213" spans="1:13">
      <c r="A213" s="283">
        <v>204</v>
      </c>
      <c r="B213" s="254" t="s">
        <v>529</v>
      </c>
      <c r="C213" s="254">
        <v>2397.9</v>
      </c>
      <c r="D213" s="290">
        <v>2400.8333333333335</v>
      </c>
      <c r="E213" s="290">
        <v>2381.666666666667</v>
      </c>
      <c r="F213" s="290">
        <v>2365.4333333333334</v>
      </c>
      <c r="G213" s="290">
        <v>2346.2666666666669</v>
      </c>
      <c r="H213" s="290">
        <v>2417.0666666666671</v>
      </c>
      <c r="I213" s="290">
        <v>2436.233333333334</v>
      </c>
      <c r="J213" s="290">
        <v>2452.4666666666672</v>
      </c>
      <c r="K213" s="254">
        <v>2420</v>
      </c>
      <c r="L213" s="254">
        <v>2384.6</v>
      </c>
      <c r="M213" s="254">
        <v>0.66076000000000001</v>
      </c>
    </row>
    <row r="214" spans="1:13">
      <c r="A214" s="283">
        <v>205</v>
      </c>
      <c r="B214" s="254" t="s">
        <v>197</v>
      </c>
      <c r="C214" s="290">
        <v>415.5</v>
      </c>
      <c r="D214" s="290">
        <v>418.59999999999997</v>
      </c>
      <c r="E214" s="290">
        <v>411.19999999999993</v>
      </c>
      <c r="F214" s="290">
        <v>406.9</v>
      </c>
      <c r="G214" s="290">
        <v>399.49999999999994</v>
      </c>
      <c r="H214" s="290">
        <v>422.89999999999992</v>
      </c>
      <c r="I214" s="290">
        <v>430.2999999999999</v>
      </c>
      <c r="J214" s="290">
        <v>434.59999999999991</v>
      </c>
      <c r="K214" s="290">
        <v>426</v>
      </c>
      <c r="L214" s="290">
        <v>414.3</v>
      </c>
      <c r="M214" s="290">
        <v>89.92353</v>
      </c>
    </row>
    <row r="215" spans="1:13">
      <c r="A215" s="283">
        <v>206</v>
      </c>
      <c r="B215" s="254" t="s">
        <v>198</v>
      </c>
      <c r="C215" s="290">
        <v>15.6</v>
      </c>
      <c r="D215" s="290">
        <v>15.616666666666667</v>
      </c>
      <c r="E215" s="290">
        <v>15.483333333333334</v>
      </c>
      <c r="F215" s="290">
        <v>15.366666666666667</v>
      </c>
      <c r="G215" s="290">
        <v>15.233333333333334</v>
      </c>
      <c r="H215" s="290">
        <v>15.733333333333334</v>
      </c>
      <c r="I215" s="290">
        <v>15.866666666666667</v>
      </c>
      <c r="J215" s="290">
        <v>15.983333333333334</v>
      </c>
      <c r="K215" s="290">
        <v>15.75</v>
      </c>
      <c r="L215" s="290">
        <v>15.5</v>
      </c>
      <c r="M215" s="290">
        <v>651.78836000000001</v>
      </c>
    </row>
    <row r="216" spans="1:13">
      <c r="A216" s="283">
        <v>207</v>
      </c>
      <c r="B216" s="254" t="s">
        <v>199</v>
      </c>
      <c r="C216" s="290">
        <v>201.95</v>
      </c>
      <c r="D216" s="290">
        <v>201.93333333333331</v>
      </c>
      <c r="E216" s="290">
        <v>198.06666666666661</v>
      </c>
      <c r="F216" s="290">
        <v>194.18333333333331</v>
      </c>
      <c r="G216" s="290">
        <v>190.31666666666661</v>
      </c>
      <c r="H216" s="290">
        <v>205.81666666666661</v>
      </c>
      <c r="I216" s="290">
        <v>209.68333333333334</v>
      </c>
      <c r="J216" s="290">
        <v>213.56666666666661</v>
      </c>
      <c r="K216" s="290">
        <v>205.8</v>
      </c>
      <c r="L216" s="290">
        <v>198.05</v>
      </c>
      <c r="M216" s="290">
        <v>137.90781000000001</v>
      </c>
    </row>
    <row r="217" spans="1:13">
      <c r="A217" s="283"/>
      <c r="B217" s="254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</row>
    <row r="218" spans="1:13">
      <c r="A218" s="38"/>
      <c r="B218" s="274"/>
      <c r="C218" s="273"/>
      <c r="D218" s="273"/>
      <c r="E218" s="273"/>
      <c r="F218" s="273"/>
      <c r="G218" s="273"/>
      <c r="H218" s="273"/>
      <c r="I218" s="273"/>
      <c r="J218" s="273"/>
      <c r="K218" s="273"/>
      <c r="L218" s="294"/>
      <c r="M218" s="13"/>
    </row>
    <row r="219" spans="1:13">
      <c r="A219" s="38"/>
      <c r="B219" s="13"/>
      <c r="C219" s="273"/>
      <c r="D219" s="273"/>
      <c r="E219" s="273"/>
      <c r="F219" s="273"/>
      <c r="G219" s="273"/>
      <c r="H219" s="273"/>
      <c r="I219" s="273"/>
      <c r="J219" s="273"/>
      <c r="K219" s="273"/>
      <c r="L219" s="294"/>
      <c r="M219" s="13"/>
    </row>
    <row r="220" spans="1:13">
      <c r="A220" s="38"/>
      <c r="B220" s="13"/>
      <c r="C220" s="273"/>
      <c r="D220" s="273"/>
      <c r="E220" s="273"/>
      <c r="F220" s="273"/>
      <c r="G220" s="273"/>
      <c r="H220" s="273"/>
      <c r="I220" s="273"/>
      <c r="J220" s="273"/>
      <c r="K220" s="273"/>
      <c r="L220" s="294"/>
      <c r="M220" s="13"/>
    </row>
    <row r="221" spans="1:13">
      <c r="A221" s="291" t="s">
        <v>280</v>
      </c>
      <c r="B221" s="13"/>
      <c r="C221" s="273"/>
      <c r="D221" s="273"/>
      <c r="E221" s="273"/>
      <c r="F221" s="273"/>
      <c r="G221" s="273"/>
      <c r="H221" s="273"/>
      <c r="I221" s="273"/>
      <c r="J221" s="273"/>
      <c r="K221" s="273"/>
      <c r="L221" s="294"/>
      <c r="M221" s="13"/>
    </row>
    <row r="222" spans="1:13">
      <c r="B222" s="13"/>
      <c r="C222" s="273"/>
      <c r="D222" s="273"/>
      <c r="E222" s="273"/>
      <c r="F222" s="273"/>
      <c r="G222" s="273"/>
      <c r="H222" s="273"/>
      <c r="I222" s="273"/>
      <c r="J222" s="273"/>
      <c r="K222" s="273"/>
      <c r="L222" s="294"/>
      <c r="M222" s="13"/>
    </row>
    <row r="223" spans="1:13">
      <c r="B223" s="13"/>
      <c r="C223" s="273"/>
      <c r="D223" s="273"/>
      <c r="E223" s="273"/>
      <c r="F223" s="273"/>
      <c r="G223" s="273"/>
      <c r="H223" s="273"/>
      <c r="I223" s="273"/>
      <c r="J223" s="273"/>
      <c r="K223" s="273"/>
      <c r="L223" s="294"/>
      <c r="M223" s="13"/>
    </row>
    <row r="224" spans="1:13">
      <c r="A224" s="292" t="s">
        <v>281</v>
      </c>
      <c r="B224" s="13"/>
      <c r="C224" s="273"/>
      <c r="D224" s="273"/>
      <c r="E224" s="273"/>
      <c r="F224" s="273"/>
      <c r="G224" s="273"/>
      <c r="H224" s="273"/>
      <c r="I224" s="273"/>
      <c r="J224" s="273"/>
      <c r="K224" s="273"/>
      <c r="L224" s="294"/>
      <c r="M224" s="13"/>
    </row>
    <row r="225" spans="1:15">
      <c r="A225" s="293"/>
      <c r="B225" s="13"/>
      <c r="C225" s="273"/>
      <c r="D225" s="273"/>
      <c r="E225" s="273"/>
      <c r="F225" s="273"/>
      <c r="G225" s="273"/>
      <c r="H225" s="273"/>
      <c r="I225" s="273"/>
      <c r="J225" s="273"/>
      <c r="K225" s="273"/>
      <c r="L225" s="294"/>
      <c r="M225" s="13"/>
    </row>
    <row r="226" spans="1:15">
      <c r="A226" s="277" t="s">
        <v>282</v>
      </c>
      <c r="B226" s="13"/>
      <c r="C226" s="273"/>
      <c r="D226" s="273"/>
      <c r="E226" s="273"/>
      <c r="F226" s="273"/>
      <c r="G226" s="273"/>
      <c r="H226" s="273"/>
      <c r="I226" s="273"/>
      <c r="J226" s="273"/>
      <c r="K226" s="273"/>
      <c r="L226" s="294"/>
      <c r="M226" s="13"/>
    </row>
    <row r="227" spans="1:15">
      <c r="A227" s="278" t="s">
        <v>200</v>
      </c>
      <c r="B227" s="13"/>
      <c r="C227" s="273"/>
      <c r="D227" s="273"/>
      <c r="E227" s="273"/>
      <c r="F227" s="273"/>
      <c r="G227" s="273"/>
      <c r="H227" s="273"/>
      <c r="I227" s="273"/>
      <c r="J227" s="273"/>
      <c r="K227" s="273"/>
      <c r="L227" s="294"/>
      <c r="M227" s="13"/>
      <c r="N227" s="13"/>
      <c r="O227" s="13"/>
    </row>
    <row r="228" spans="1:15">
      <c r="A228" s="278" t="s">
        <v>201</v>
      </c>
      <c r="B228" s="13"/>
      <c r="C228" s="273"/>
      <c r="D228" s="273"/>
      <c r="E228" s="273"/>
      <c r="F228" s="273"/>
      <c r="G228" s="273"/>
      <c r="H228" s="273"/>
      <c r="I228" s="273"/>
      <c r="J228" s="273"/>
      <c r="K228" s="273"/>
      <c r="L228" s="294"/>
      <c r="M228" s="13"/>
      <c r="N228" s="13"/>
      <c r="O228" s="13"/>
    </row>
    <row r="229" spans="1:15">
      <c r="A229" s="278" t="s">
        <v>202</v>
      </c>
      <c r="B229" s="13"/>
      <c r="C229" s="275"/>
      <c r="D229" s="275"/>
      <c r="E229" s="275"/>
      <c r="F229" s="275"/>
      <c r="G229" s="275"/>
      <c r="H229" s="275"/>
      <c r="I229" s="275"/>
      <c r="J229" s="275"/>
      <c r="K229" s="275"/>
      <c r="L229" s="294"/>
      <c r="M229" s="13"/>
      <c r="N229" s="13"/>
      <c r="O229" s="13"/>
    </row>
    <row r="230" spans="1:15">
      <c r="A230" s="278" t="s">
        <v>203</v>
      </c>
      <c r="B230" s="13"/>
      <c r="C230" s="273"/>
      <c r="D230" s="273"/>
      <c r="E230" s="273"/>
      <c r="F230" s="273"/>
      <c r="G230" s="273"/>
      <c r="H230" s="273"/>
      <c r="I230" s="273"/>
      <c r="J230" s="273"/>
      <c r="K230" s="273"/>
      <c r="L230" s="294"/>
      <c r="M230" s="13"/>
      <c r="N230" s="13"/>
      <c r="O230" s="13"/>
    </row>
    <row r="231" spans="1:15">
      <c r="A231" s="278" t="s">
        <v>204</v>
      </c>
      <c r="B231" s="13"/>
      <c r="C231" s="273"/>
      <c r="D231" s="273"/>
      <c r="E231" s="273"/>
      <c r="F231" s="273"/>
      <c r="G231" s="273"/>
      <c r="H231" s="273"/>
      <c r="I231" s="273"/>
      <c r="J231" s="273"/>
      <c r="K231" s="273"/>
      <c r="L231" s="294"/>
      <c r="M231" s="13"/>
      <c r="N231" s="13"/>
      <c r="O231" s="13"/>
    </row>
    <row r="232" spans="1:15">
      <c r="A232" s="279"/>
      <c r="B232" s="13"/>
      <c r="C232" s="273"/>
      <c r="D232" s="273"/>
      <c r="E232" s="273"/>
      <c r="F232" s="273"/>
      <c r="G232" s="273"/>
      <c r="H232" s="273"/>
      <c r="I232" s="273"/>
      <c r="J232" s="273"/>
      <c r="K232" s="273"/>
      <c r="L232" s="294"/>
      <c r="M232" s="13"/>
      <c r="N232" s="13"/>
      <c r="O232" s="13"/>
    </row>
    <row r="233" spans="1:15">
      <c r="A233" s="13"/>
      <c r="B233" s="13"/>
      <c r="C233" s="273"/>
      <c r="D233" s="273"/>
      <c r="E233" s="273"/>
      <c r="F233" s="273"/>
      <c r="G233" s="273"/>
      <c r="H233" s="273"/>
      <c r="I233" s="273"/>
      <c r="J233" s="273"/>
      <c r="K233" s="273"/>
      <c r="L233" s="294"/>
      <c r="M233" s="13"/>
      <c r="N233" s="13"/>
      <c r="O233" s="13"/>
    </row>
    <row r="234" spans="1:15">
      <c r="A234" s="13"/>
      <c r="B234" s="13"/>
      <c r="C234" s="273"/>
      <c r="D234" s="273"/>
      <c r="E234" s="273"/>
      <c r="F234" s="273"/>
      <c r="G234" s="273"/>
      <c r="H234" s="273"/>
      <c r="I234" s="273"/>
      <c r="J234" s="273"/>
      <c r="K234" s="273"/>
      <c r="L234" s="294"/>
      <c r="M234" s="13"/>
      <c r="N234" s="13"/>
      <c r="O234" s="13"/>
    </row>
    <row r="235" spans="1:15">
      <c r="A235" s="13"/>
      <c r="B235" s="13"/>
      <c r="C235" s="273"/>
      <c r="D235" s="273"/>
      <c r="E235" s="273"/>
      <c r="F235" s="273"/>
      <c r="G235" s="273"/>
      <c r="H235" s="273"/>
      <c r="I235" s="273"/>
      <c r="J235" s="273"/>
      <c r="K235" s="273"/>
      <c r="L235" s="294"/>
      <c r="M235" s="13"/>
      <c r="N235" s="13"/>
      <c r="O235" s="13"/>
    </row>
    <row r="236" spans="1:15">
      <c r="A236" s="13"/>
      <c r="B236" s="13"/>
      <c r="C236" s="273"/>
      <c r="D236" s="273"/>
      <c r="E236" s="273"/>
      <c r="F236" s="273"/>
      <c r="G236" s="273"/>
      <c r="H236" s="273"/>
      <c r="I236" s="273"/>
      <c r="J236" s="273"/>
      <c r="K236" s="273"/>
      <c r="L236" s="294"/>
      <c r="M236" s="13"/>
      <c r="N236" s="13"/>
      <c r="O236" s="13"/>
    </row>
    <row r="237" spans="1:15">
      <c r="A237" s="257" t="s">
        <v>205</v>
      </c>
      <c r="B237" s="13"/>
      <c r="C237" s="273"/>
      <c r="D237" s="273"/>
      <c r="E237" s="273"/>
      <c r="F237" s="273"/>
      <c r="G237" s="273"/>
      <c r="H237" s="273"/>
      <c r="I237" s="273"/>
      <c r="J237" s="273"/>
      <c r="K237" s="273"/>
      <c r="L237" s="294"/>
      <c r="M237" s="13"/>
      <c r="N237" s="13"/>
      <c r="O237" s="13"/>
    </row>
    <row r="238" spans="1:15">
      <c r="A238" s="276" t="s">
        <v>206</v>
      </c>
      <c r="B238" s="13"/>
      <c r="C238" s="273"/>
      <c r="D238" s="273"/>
      <c r="E238" s="273"/>
      <c r="F238" s="273"/>
      <c r="G238" s="273"/>
      <c r="H238" s="273"/>
      <c r="I238" s="273"/>
      <c r="J238" s="273"/>
      <c r="K238" s="273"/>
      <c r="L238" s="294"/>
      <c r="M238" s="13"/>
    </row>
    <row r="239" spans="1:15">
      <c r="A239" s="276" t="s">
        <v>207</v>
      </c>
      <c r="B239" s="13"/>
      <c r="C239" s="273"/>
      <c r="D239" s="273"/>
      <c r="E239" s="273"/>
      <c r="F239" s="273"/>
      <c r="G239" s="273"/>
      <c r="H239" s="273"/>
      <c r="I239" s="273"/>
      <c r="J239" s="273"/>
      <c r="K239" s="273"/>
      <c r="L239" s="294"/>
      <c r="M239" s="13"/>
    </row>
    <row r="240" spans="1:15">
      <c r="A240" s="276" t="s">
        <v>208</v>
      </c>
      <c r="B240" s="13"/>
      <c r="C240" s="273"/>
      <c r="D240" s="273"/>
      <c r="E240" s="273"/>
      <c r="F240" s="273"/>
      <c r="G240" s="273"/>
      <c r="H240" s="273"/>
      <c r="I240" s="273"/>
      <c r="J240" s="273"/>
      <c r="K240" s="273"/>
      <c r="L240" s="294"/>
      <c r="M240" s="13"/>
    </row>
    <row r="241" spans="1:13">
      <c r="A241" s="280" t="s">
        <v>209</v>
      </c>
      <c r="B241" s="13"/>
      <c r="C241" s="273"/>
      <c r="D241" s="273"/>
      <c r="E241" s="273"/>
      <c r="F241" s="273"/>
      <c r="G241" s="273"/>
      <c r="H241" s="273"/>
      <c r="I241" s="273"/>
      <c r="J241" s="273"/>
      <c r="K241" s="273"/>
      <c r="L241" s="294"/>
      <c r="M241" s="13"/>
    </row>
    <row r="242" spans="1:13">
      <c r="A242" s="280" t="s">
        <v>210</v>
      </c>
      <c r="B242" s="13"/>
      <c r="C242" s="273"/>
      <c r="D242" s="273"/>
      <c r="E242" s="273"/>
      <c r="F242" s="273"/>
      <c r="G242" s="273"/>
      <c r="H242" s="273"/>
      <c r="I242" s="273"/>
      <c r="J242" s="273"/>
      <c r="K242" s="273"/>
      <c r="L242" s="294"/>
      <c r="M242" s="13"/>
    </row>
    <row r="243" spans="1:13">
      <c r="A243" s="280" t="s">
        <v>211</v>
      </c>
      <c r="B243" s="13"/>
      <c r="C243" s="273"/>
      <c r="D243" s="273"/>
      <c r="E243" s="273"/>
      <c r="F243" s="273"/>
      <c r="G243" s="273"/>
      <c r="H243" s="273"/>
      <c r="I243" s="273"/>
      <c r="J243" s="273"/>
      <c r="K243" s="273"/>
      <c r="L243" s="294"/>
      <c r="M243" s="13"/>
    </row>
    <row r="244" spans="1:13">
      <c r="A244" s="280" t="s">
        <v>212</v>
      </c>
      <c r="B244" s="13"/>
      <c r="C244" s="273"/>
      <c r="D244" s="273"/>
      <c r="E244" s="273"/>
      <c r="F244" s="273"/>
      <c r="G244" s="273"/>
      <c r="H244" s="273"/>
      <c r="I244" s="273"/>
      <c r="J244" s="273"/>
      <c r="K244" s="273"/>
      <c r="L244" s="294"/>
      <c r="M244" s="13"/>
    </row>
    <row r="245" spans="1:13">
      <c r="A245" s="280" t="s">
        <v>213</v>
      </c>
      <c r="B245" s="13"/>
      <c r="C245" s="273"/>
      <c r="D245" s="273"/>
      <c r="E245" s="273"/>
      <c r="F245" s="273"/>
      <c r="G245" s="273"/>
      <c r="H245" s="273"/>
      <c r="I245" s="273"/>
      <c r="J245" s="273"/>
      <c r="K245" s="273"/>
      <c r="L245" s="294"/>
      <c r="M245" s="13"/>
    </row>
    <row r="246" spans="1:13">
      <c r="A246" s="280" t="s">
        <v>214</v>
      </c>
      <c r="B246" s="13"/>
      <c r="C246" s="275"/>
      <c r="D246" s="275"/>
      <c r="E246" s="275"/>
      <c r="F246" s="275"/>
      <c r="G246" s="275"/>
      <c r="H246" s="275"/>
      <c r="I246" s="275"/>
      <c r="J246" s="275"/>
      <c r="K246" s="275"/>
      <c r="L246" s="294"/>
      <c r="M246" s="13"/>
    </row>
    <row r="247" spans="1:13">
      <c r="B247" s="13"/>
      <c r="C247" s="273"/>
      <c r="D247" s="273"/>
      <c r="E247" s="273"/>
      <c r="F247" s="273"/>
      <c r="G247" s="273"/>
      <c r="H247" s="273"/>
      <c r="I247" s="273"/>
      <c r="J247" s="273"/>
      <c r="K247" s="273"/>
      <c r="L247" s="294"/>
      <c r="M247" s="13"/>
    </row>
    <row r="248" spans="1:13">
      <c r="B248" s="13"/>
      <c r="C248" s="273"/>
      <c r="D248" s="273"/>
      <c r="E248" s="273"/>
      <c r="F248" s="273"/>
      <c r="G248" s="273"/>
      <c r="H248" s="273"/>
      <c r="I248" s="273"/>
      <c r="J248" s="273"/>
      <c r="K248" s="273"/>
      <c r="L248" s="294"/>
      <c r="M248" s="13"/>
    </row>
    <row r="249" spans="1:13">
      <c r="B249" s="13"/>
      <c r="C249" s="273"/>
      <c r="D249" s="273"/>
      <c r="E249" s="273"/>
      <c r="F249" s="273"/>
      <c r="G249" s="273"/>
      <c r="H249" s="273"/>
      <c r="I249" s="273"/>
      <c r="J249" s="273"/>
      <c r="K249" s="273"/>
      <c r="L249" s="294"/>
      <c r="M249" s="13"/>
    </row>
    <row r="250" spans="1:13">
      <c r="B250" s="13"/>
      <c r="C250" s="273"/>
      <c r="D250" s="273"/>
      <c r="E250" s="273"/>
      <c r="F250" s="273"/>
      <c r="G250" s="273"/>
      <c r="H250" s="273"/>
      <c r="I250" s="273"/>
      <c r="J250" s="273"/>
      <c r="K250" s="273"/>
      <c r="L250" s="294"/>
      <c r="M250" s="13"/>
    </row>
    <row r="251" spans="1:13">
      <c r="B251" s="13"/>
      <c r="C251" s="273"/>
      <c r="D251" s="273"/>
      <c r="E251" s="273"/>
      <c r="F251" s="273"/>
      <c r="G251" s="273"/>
      <c r="H251" s="273"/>
      <c r="I251" s="273"/>
      <c r="J251" s="273"/>
      <c r="K251" s="273"/>
      <c r="L251" s="294"/>
      <c r="M251" s="13"/>
    </row>
    <row r="252" spans="1:13">
      <c r="B252" s="13"/>
      <c r="C252" s="273"/>
      <c r="D252" s="273"/>
      <c r="E252" s="273"/>
      <c r="F252" s="273"/>
      <c r="G252" s="273"/>
      <c r="H252" s="273"/>
      <c r="I252" s="273"/>
      <c r="J252" s="273"/>
      <c r="K252" s="273"/>
      <c r="L252" s="294"/>
      <c r="M252" s="13"/>
    </row>
    <row r="253" spans="1:13">
      <c r="B253" s="13"/>
      <c r="C253" s="273"/>
      <c r="D253" s="273"/>
      <c r="E253" s="273"/>
      <c r="F253" s="273"/>
      <c r="G253" s="273"/>
      <c r="H253" s="273"/>
      <c r="I253" s="273"/>
      <c r="J253" s="273"/>
      <c r="K253" s="273"/>
      <c r="L253" s="294"/>
      <c r="M253" s="13"/>
    </row>
    <row r="254" spans="1:13">
      <c r="B254" s="13"/>
      <c r="C254" s="273"/>
      <c r="D254" s="273"/>
      <c r="E254" s="273"/>
      <c r="F254" s="273"/>
      <c r="G254" s="273"/>
      <c r="H254" s="273"/>
      <c r="I254" s="273"/>
      <c r="J254" s="273"/>
      <c r="K254" s="273"/>
      <c r="L254" s="294"/>
      <c r="M254" s="13"/>
    </row>
    <row r="255" spans="1:13">
      <c r="B255" s="13"/>
      <c r="C255" s="273"/>
      <c r="D255" s="273"/>
      <c r="E255" s="273"/>
      <c r="F255" s="273"/>
      <c r="G255" s="273"/>
      <c r="H255" s="273"/>
      <c r="I255" s="273"/>
      <c r="J255" s="273"/>
      <c r="K255" s="273"/>
      <c r="L255" s="294"/>
      <c r="M255" s="13"/>
    </row>
    <row r="256" spans="1:13">
      <c r="B256" s="13"/>
      <c r="C256" s="273"/>
      <c r="D256" s="273"/>
      <c r="E256" s="273"/>
      <c r="F256" s="273"/>
      <c r="G256" s="273"/>
      <c r="H256" s="273"/>
      <c r="I256" s="273"/>
      <c r="J256" s="273"/>
      <c r="K256" s="273"/>
      <c r="L256" s="294"/>
      <c r="M256" s="13"/>
    </row>
    <row r="257" spans="2:13">
      <c r="B257" s="13"/>
      <c r="C257" s="273"/>
      <c r="D257" s="273"/>
      <c r="E257" s="273"/>
      <c r="F257" s="273"/>
      <c r="G257" s="273"/>
      <c r="H257" s="273"/>
      <c r="I257" s="273"/>
      <c r="J257" s="273"/>
      <c r="K257" s="273"/>
      <c r="L257" s="294"/>
      <c r="M257" s="13"/>
    </row>
    <row r="258" spans="2:13">
      <c r="B258" s="13"/>
      <c r="C258" s="273"/>
      <c r="D258" s="273"/>
      <c r="E258" s="273"/>
      <c r="F258" s="273"/>
      <c r="G258" s="273"/>
      <c r="H258" s="273"/>
      <c r="I258" s="273"/>
      <c r="J258" s="273"/>
      <c r="K258" s="273"/>
      <c r="L258" s="294"/>
      <c r="M258" s="13"/>
    </row>
    <row r="259" spans="2:13">
      <c r="B259" s="13"/>
      <c r="C259" s="273"/>
      <c r="D259" s="273"/>
      <c r="E259" s="273"/>
      <c r="F259" s="273"/>
      <c r="G259" s="273"/>
      <c r="H259" s="273"/>
      <c r="I259" s="273"/>
      <c r="J259" s="273"/>
      <c r="K259" s="273"/>
      <c r="L259" s="294"/>
      <c r="M259" s="13"/>
    </row>
    <row r="260" spans="2:13">
      <c r="B260" s="13"/>
      <c r="C260" s="273"/>
      <c r="D260" s="273"/>
      <c r="E260" s="273"/>
      <c r="F260" s="273"/>
      <c r="G260" s="273"/>
      <c r="H260" s="273"/>
      <c r="I260" s="273"/>
      <c r="J260" s="273"/>
      <c r="K260" s="273"/>
      <c r="L260" s="294"/>
      <c r="M260" s="13"/>
    </row>
    <row r="261" spans="2:13">
      <c r="B261" s="13"/>
      <c r="C261" s="273"/>
      <c r="D261" s="273"/>
      <c r="E261" s="273"/>
      <c r="F261" s="273"/>
      <c r="G261" s="273"/>
      <c r="H261" s="273"/>
      <c r="I261" s="273"/>
      <c r="J261" s="273"/>
      <c r="K261" s="273"/>
      <c r="L261" s="294"/>
      <c r="M261" s="13"/>
    </row>
    <row r="262" spans="2:13">
      <c r="B262" s="13"/>
      <c r="C262" s="273"/>
      <c r="D262" s="273"/>
      <c r="E262" s="273"/>
      <c r="F262" s="273"/>
      <c r="G262" s="273"/>
      <c r="H262" s="273"/>
      <c r="I262" s="273"/>
      <c r="J262" s="273"/>
      <c r="K262" s="273"/>
      <c r="L262" s="294"/>
      <c r="M262" s="13"/>
    </row>
    <row r="263" spans="2:13">
      <c r="B263" s="13"/>
      <c r="C263" s="273"/>
      <c r="D263" s="273"/>
      <c r="E263" s="273"/>
      <c r="F263" s="273"/>
      <c r="G263" s="273"/>
      <c r="H263" s="273"/>
      <c r="I263" s="273"/>
      <c r="J263" s="273"/>
      <c r="K263" s="273"/>
      <c r="L263" s="294"/>
      <c r="M263" s="13"/>
    </row>
    <row r="264" spans="2:13">
      <c r="B264" s="13"/>
      <c r="C264" s="273"/>
      <c r="D264" s="273"/>
      <c r="E264" s="273"/>
      <c r="F264" s="273"/>
      <c r="G264" s="273"/>
      <c r="H264" s="273"/>
      <c r="I264" s="273"/>
      <c r="J264" s="273"/>
      <c r="K264" s="273"/>
      <c r="L264" s="294"/>
      <c r="M264" s="13"/>
    </row>
    <row r="265" spans="2:13">
      <c r="B265" s="13"/>
      <c r="C265" s="273"/>
      <c r="D265" s="273"/>
      <c r="E265" s="273"/>
      <c r="F265" s="273"/>
      <c r="G265" s="273"/>
      <c r="H265" s="273"/>
      <c r="I265" s="273"/>
      <c r="J265" s="273"/>
      <c r="K265" s="273"/>
      <c r="L265" s="294"/>
      <c r="M265" s="13"/>
    </row>
    <row r="266" spans="2:13">
      <c r="B266" s="13"/>
      <c r="C266" s="273"/>
      <c r="D266" s="273"/>
      <c r="E266" s="273"/>
      <c r="F266" s="273"/>
      <c r="G266" s="273"/>
      <c r="H266" s="273"/>
      <c r="I266" s="273"/>
      <c r="J266" s="273"/>
      <c r="K266" s="273"/>
      <c r="L266" s="294"/>
      <c r="M266" s="13"/>
    </row>
    <row r="267" spans="2:13">
      <c r="B267" s="13"/>
      <c r="C267" s="273"/>
      <c r="D267" s="273"/>
      <c r="E267" s="273"/>
      <c r="F267" s="273"/>
      <c r="G267" s="273"/>
      <c r="H267" s="273"/>
      <c r="I267" s="273"/>
      <c r="J267" s="273"/>
      <c r="K267" s="273"/>
      <c r="L267" s="294"/>
      <c r="M267" s="13"/>
    </row>
    <row r="268" spans="2:13">
      <c r="B268" s="13"/>
      <c r="C268" s="273"/>
      <c r="D268" s="273"/>
      <c r="E268" s="273"/>
      <c r="F268" s="273"/>
      <c r="G268" s="273"/>
      <c r="H268" s="273"/>
      <c r="I268" s="273"/>
      <c r="J268" s="273"/>
      <c r="K268" s="273"/>
      <c r="L268" s="294"/>
      <c r="M268" s="13"/>
    </row>
    <row r="269" spans="2:13">
      <c r="B269" s="13"/>
      <c r="C269" s="273"/>
      <c r="D269" s="273"/>
      <c r="E269" s="273"/>
      <c r="F269" s="273"/>
      <c r="G269" s="273"/>
      <c r="H269" s="273"/>
      <c r="I269" s="273"/>
      <c r="J269" s="273"/>
      <c r="K269" s="273"/>
      <c r="L269" s="294"/>
      <c r="M269" s="13"/>
    </row>
    <row r="270" spans="2:13">
      <c r="B270" s="13"/>
      <c r="C270" s="273"/>
      <c r="D270" s="273"/>
      <c r="E270" s="273"/>
      <c r="F270" s="273"/>
      <c r="G270" s="273"/>
      <c r="H270" s="273"/>
      <c r="I270" s="273"/>
      <c r="J270" s="273"/>
      <c r="K270" s="273"/>
      <c r="L270" s="294"/>
      <c r="M270" s="13"/>
    </row>
    <row r="271" spans="2:13">
      <c r="B271" s="13"/>
      <c r="C271" s="273"/>
      <c r="D271" s="273"/>
      <c r="E271" s="273"/>
      <c r="F271" s="273"/>
      <c r="G271" s="273"/>
      <c r="H271" s="273"/>
      <c r="I271" s="273"/>
      <c r="J271" s="273"/>
      <c r="K271" s="273"/>
      <c r="L271" s="294"/>
      <c r="M271" s="13"/>
    </row>
    <row r="272" spans="2:13">
      <c r="B272" s="13"/>
      <c r="C272" s="273"/>
      <c r="D272" s="273"/>
      <c r="E272" s="273"/>
      <c r="F272" s="273"/>
      <c r="G272" s="273"/>
      <c r="H272" s="273"/>
      <c r="I272" s="273"/>
      <c r="J272" s="273"/>
      <c r="K272" s="273"/>
      <c r="L272" s="294"/>
      <c r="M272" s="13"/>
    </row>
    <row r="273" spans="2:13">
      <c r="B273" s="13"/>
      <c r="C273" s="273"/>
      <c r="D273" s="273"/>
      <c r="E273" s="273"/>
      <c r="F273" s="273"/>
      <c r="G273" s="273"/>
      <c r="H273" s="273"/>
      <c r="I273" s="273"/>
      <c r="J273" s="273"/>
      <c r="K273" s="273"/>
      <c r="L273" s="294"/>
      <c r="M273" s="13"/>
    </row>
    <row r="274" spans="2:13">
      <c r="B274" s="13"/>
      <c r="C274" s="273"/>
      <c r="D274" s="273"/>
      <c r="E274" s="273"/>
      <c r="F274" s="273"/>
      <c r="G274" s="273"/>
      <c r="H274" s="273"/>
      <c r="I274" s="273"/>
      <c r="J274" s="273"/>
      <c r="K274" s="273"/>
      <c r="L274" s="294"/>
      <c r="M274" s="13"/>
    </row>
    <row r="275" spans="2:13">
      <c r="B275" s="13"/>
      <c r="C275" s="273"/>
      <c r="D275" s="273"/>
      <c r="E275" s="273"/>
      <c r="F275" s="273"/>
      <c r="G275" s="273"/>
      <c r="H275" s="273"/>
      <c r="I275" s="273"/>
      <c r="J275" s="273"/>
      <c r="K275" s="273"/>
      <c r="L275" s="294"/>
      <c r="M275" s="13"/>
    </row>
    <row r="276" spans="2:13">
      <c r="B276" s="13"/>
      <c r="C276" s="273"/>
      <c r="D276" s="273"/>
      <c r="E276" s="273"/>
      <c r="F276" s="273"/>
      <c r="G276" s="273"/>
      <c r="H276" s="273"/>
      <c r="I276" s="273"/>
      <c r="J276" s="273"/>
      <c r="K276" s="273"/>
      <c r="L276" s="294"/>
      <c r="M276" s="13"/>
    </row>
    <row r="277" spans="2:13">
      <c r="B277" s="13"/>
      <c r="C277" s="273"/>
      <c r="D277" s="273"/>
      <c r="E277" s="273"/>
      <c r="F277" s="273"/>
      <c r="G277" s="273"/>
      <c r="H277" s="273"/>
      <c r="I277" s="273"/>
      <c r="J277" s="273"/>
      <c r="K277" s="273"/>
      <c r="L277" s="294"/>
      <c r="M277" s="13"/>
    </row>
    <row r="278" spans="2:13">
      <c r="B278" s="13"/>
      <c r="C278" s="273"/>
      <c r="D278" s="273"/>
      <c r="E278" s="273"/>
      <c r="F278" s="273"/>
      <c r="G278" s="273"/>
      <c r="H278" s="273"/>
      <c r="I278" s="273"/>
      <c r="J278" s="273"/>
      <c r="K278" s="273"/>
      <c r="L278" s="294"/>
      <c r="M278" s="13"/>
    </row>
    <row r="279" spans="2:13">
      <c r="B279" s="13"/>
      <c r="C279" s="273"/>
      <c r="D279" s="273"/>
      <c r="E279" s="273"/>
      <c r="F279" s="273"/>
      <c r="G279" s="273"/>
      <c r="H279" s="273"/>
      <c r="I279" s="273"/>
      <c r="J279" s="273"/>
      <c r="K279" s="273"/>
      <c r="L279" s="294"/>
      <c r="M279" s="13"/>
    </row>
    <row r="280" spans="2:13">
      <c r="B280" s="13"/>
      <c r="C280" s="273"/>
      <c r="D280" s="273"/>
      <c r="E280" s="273"/>
      <c r="F280" s="273"/>
      <c r="G280" s="273"/>
      <c r="H280" s="273"/>
      <c r="I280" s="273"/>
      <c r="J280" s="273"/>
      <c r="K280" s="273"/>
      <c r="L280" s="294"/>
      <c r="M280" s="13"/>
    </row>
    <row r="281" spans="2:13">
      <c r="B281" s="13"/>
      <c r="C281" s="273"/>
      <c r="D281" s="273"/>
      <c r="E281" s="273"/>
      <c r="F281" s="273"/>
      <c r="G281" s="273"/>
      <c r="H281" s="273"/>
      <c r="I281" s="273"/>
      <c r="J281" s="273"/>
      <c r="K281" s="273"/>
      <c r="L281" s="294"/>
      <c r="M281" s="13"/>
    </row>
    <row r="282" spans="2:13">
      <c r="B282" s="13"/>
      <c r="C282" s="273"/>
      <c r="D282" s="273"/>
      <c r="E282" s="273"/>
      <c r="F282" s="273"/>
      <c r="G282" s="273"/>
      <c r="H282" s="273"/>
      <c r="I282" s="273"/>
      <c r="J282" s="273"/>
      <c r="K282" s="273"/>
      <c r="L282" s="294"/>
      <c r="M282" s="13"/>
    </row>
    <row r="283" spans="2:13">
      <c r="B283" s="13"/>
      <c r="C283" s="273"/>
      <c r="D283" s="273"/>
      <c r="E283" s="273"/>
      <c r="F283" s="273"/>
      <c r="G283" s="273"/>
      <c r="H283" s="273"/>
      <c r="I283" s="273"/>
      <c r="J283" s="273"/>
      <c r="K283" s="273"/>
      <c r="L283" s="294"/>
      <c r="M283" s="13"/>
    </row>
    <row r="284" spans="2:13">
      <c r="B284" s="13"/>
      <c r="C284" s="273"/>
      <c r="D284" s="273"/>
      <c r="E284" s="273"/>
      <c r="F284" s="273"/>
      <c r="G284" s="273"/>
      <c r="H284" s="273"/>
      <c r="I284" s="273"/>
      <c r="J284" s="273"/>
      <c r="K284" s="273"/>
      <c r="L284" s="294"/>
      <c r="M284" s="13"/>
    </row>
    <row r="285" spans="2:13">
      <c r="B285" s="13"/>
      <c r="C285" s="273"/>
      <c r="D285" s="273"/>
      <c r="E285" s="273"/>
      <c r="F285" s="273"/>
      <c r="G285" s="273"/>
      <c r="H285" s="273"/>
      <c r="I285" s="273"/>
      <c r="J285" s="273"/>
      <c r="K285" s="273"/>
      <c r="L285" s="294"/>
      <c r="M285" s="13"/>
    </row>
    <row r="286" spans="2:13">
      <c r="B286" s="13"/>
      <c r="C286" s="273"/>
      <c r="D286" s="273"/>
      <c r="E286" s="273"/>
      <c r="F286" s="273"/>
      <c r="G286" s="273"/>
      <c r="H286" s="273"/>
      <c r="I286" s="273"/>
      <c r="J286" s="273"/>
      <c r="K286" s="273"/>
      <c r="L286" s="294"/>
      <c r="M286" s="13"/>
    </row>
    <row r="287" spans="2:13">
      <c r="B287" s="13"/>
      <c r="C287" s="273"/>
      <c r="D287" s="273"/>
      <c r="E287" s="273"/>
      <c r="F287" s="273"/>
      <c r="G287" s="273"/>
      <c r="H287" s="273"/>
      <c r="I287" s="273"/>
      <c r="J287" s="273"/>
      <c r="K287" s="273"/>
      <c r="L287" s="294"/>
      <c r="M287" s="13"/>
    </row>
    <row r="288" spans="2:13">
      <c r="B288" s="13"/>
      <c r="C288" s="273"/>
      <c r="D288" s="273"/>
      <c r="E288" s="273"/>
      <c r="F288" s="273"/>
      <c r="G288" s="273"/>
      <c r="H288" s="273"/>
      <c r="I288" s="273"/>
      <c r="J288" s="273"/>
      <c r="K288" s="273"/>
      <c r="L288" s="294"/>
      <c r="M288" s="13"/>
    </row>
    <row r="289" spans="2:13">
      <c r="B289" s="13"/>
      <c r="C289" s="273"/>
      <c r="D289" s="273"/>
      <c r="E289" s="273"/>
      <c r="F289" s="273"/>
      <c r="G289" s="273"/>
      <c r="H289" s="273"/>
      <c r="I289" s="273"/>
      <c r="J289" s="273"/>
      <c r="K289" s="273"/>
      <c r="L289" s="294"/>
      <c r="M289" s="13"/>
    </row>
    <row r="290" spans="2:13">
      <c r="B290" s="13"/>
      <c r="C290" s="273"/>
      <c r="D290" s="273"/>
      <c r="E290" s="273"/>
      <c r="F290" s="273"/>
      <c r="G290" s="273"/>
      <c r="H290" s="273"/>
      <c r="I290" s="273"/>
      <c r="J290" s="273"/>
      <c r="K290" s="273"/>
      <c r="L290" s="294"/>
      <c r="M290" s="13"/>
    </row>
    <row r="291" spans="2:13">
      <c r="B291" s="13"/>
      <c r="C291" s="273"/>
      <c r="D291" s="273"/>
      <c r="E291" s="273"/>
      <c r="F291" s="273"/>
      <c r="G291" s="273"/>
      <c r="H291" s="273"/>
      <c r="I291" s="273"/>
      <c r="J291" s="273"/>
      <c r="K291" s="273"/>
      <c r="L291" s="294"/>
      <c r="M291" s="13"/>
    </row>
    <row r="292" spans="2:13">
      <c r="B292" s="13"/>
      <c r="C292" s="273"/>
      <c r="D292" s="273"/>
      <c r="E292" s="273"/>
      <c r="F292" s="273"/>
      <c r="G292" s="273"/>
      <c r="H292" s="273"/>
      <c r="I292" s="273"/>
      <c r="J292" s="273"/>
      <c r="K292" s="273"/>
      <c r="L292" s="294"/>
      <c r="M292" s="13"/>
    </row>
    <row r="293" spans="2:13">
      <c r="B293" s="13"/>
      <c r="C293" s="273"/>
      <c r="D293" s="273"/>
      <c r="E293" s="273"/>
      <c r="F293" s="273"/>
      <c r="G293" s="273"/>
      <c r="H293" s="273"/>
      <c r="I293" s="273"/>
      <c r="J293" s="273"/>
      <c r="K293" s="273"/>
      <c r="L293" s="294"/>
      <c r="M293" s="13"/>
    </row>
    <row r="294" spans="2:13">
      <c r="B294" s="13"/>
      <c r="C294" s="275"/>
      <c r="D294" s="275"/>
      <c r="E294" s="275"/>
      <c r="F294" s="275"/>
      <c r="G294" s="275"/>
      <c r="H294" s="275"/>
      <c r="I294" s="275"/>
      <c r="J294" s="275"/>
      <c r="K294" s="275"/>
      <c r="L294" s="294"/>
      <c r="M294" s="13"/>
    </row>
    <row r="295" spans="2:13">
      <c r="B295" s="13"/>
      <c r="C295" s="273"/>
      <c r="D295" s="273"/>
      <c r="E295" s="273"/>
      <c r="F295" s="273"/>
      <c r="G295" s="273"/>
      <c r="H295" s="273"/>
      <c r="I295" s="273"/>
      <c r="J295" s="273"/>
      <c r="K295" s="273"/>
      <c r="L295" s="294"/>
      <c r="M295" s="13"/>
    </row>
    <row r="296" spans="2:13">
      <c r="B296" s="13"/>
      <c r="C296" s="273"/>
      <c r="D296" s="273"/>
      <c r="E296" s="273"/>
      <c r="F296" s="273"/>
      <c r="G296" s="273"/>
      <c r="H296" s="273"/>
      <c r="I296" s="273"/>
      <c r="J296" s="273"/>
      <c r="K296" s="273"/>
      <c r="L296" s="294"/>
      <c r="M296" s="13"/>
    </row>
    <row r="297" spans="2:13">
      <c r="B297" s="13"/>
      <c r="C297" s="273"/>
      <c r="D297" s="273"/>
      <c r="E297" s="273"/>
      <c r="F297" s="273"/>
      <c r="G297" s="273"/>
      <c r="H297" s="273"/>
      <c r="I297" s="273"/>
      <c r="J297" s="273"/>
      <c r="K297" s="273"/>
      <c r="L297" s="294"/>
      <c r="M297" s="13"/>
    </row>
    <row r="298" spans="2:13">
      <c r="B298" s="13"/>
      <c r="C298" s="273"/>
      <c r="D298" s="273"/>
      <c r="E298" s="273"/>
      <c r="F298" s="273"/>
      <c r="G298" s="273"/>
      <c r="H298" s="273"/>
      <c r="I298" s="273"/>
      <c r="J298" s="273"/>
      <c r="K298" s="273"/>
      <c r="L298" s="294"/>
      <c r="M298" s="13"/>
    </row>
    <row r="299" spans="2:13">
      <c r="B299" s="13"/>
      <c r="C299" s="273"/>
      <c r="D299" s="273"/>
      <c r="E299" s="273"/>
      <c r="F299" s="273"/>
      <c r="G299" s="273"/>
      <c r="H299" s="273"/>
      <c r="I299" s="273"/>
      <c r="J299" s="273"/>
      <c r="K299" s="273"/>
      <c r="L299" s="294"/>
      <c r="M299" s="13"/>
    </row>
    <row r="300" spans="2:13">
      <c r="B300" s="13"/>
      <c r="C300" s="273"/>
      <c r="D300" s="273"/>
      <c r="E300" s="273"/>
      <c r="F300" s="273"/>
      <c r="G300" s="273"/>
      <c r="H300" s="273"/>
      <c r="I300" s="273"/>
      <c r="J300" s="273"/>
      <c r="K300" s="273"/>
      <c r="L300" s="294"/>
      <c r="M300" s="13"/>
    </row>
    <row r="301" spans="2:13">
      <c r="B301" s="13"/>
      <c r="C301" s="273"/>
      <c r="D301" s="273"/>
      <c r="E301" s="273"/>
      <c r="F301" s="273"/>
      <c r="G301" s="273"/>
      <c r="H301" s="273"/>
      <c r="I301" s="273"/>
      <c r="J301" s="273"/>
      <c r="K301" s="273"/>
      <c r="L301" s="294"/>
      <c r="M301" s="13"/>
    </row>
    <row r="302" spans="2:13">
      <c r="B302" s="13"/>
      <c r="C302" s="273"/>
      <c r="D302" s="273"/>
      <c r="E302" s="273"/>
      <c r="F302" s="273"/>
      <c r="G302" s="273"/>
      <c r="H302" s="273"/>
      <c r="I302" s="273"/>
      <c r="J302" s="273"/>
      <c r="K302" s="273"/>
      <c r="L302" s="294"/>
      <c r="M302" s="13"/>
    </row>
    <row r="303" spans="2:13">
      <c r="B303" s="13"/>
      <c r="C303" s="273"/>
      <c r="D303" s="273"/>
      <c r="E303" s="273"/>
      <c r="F303" s="273"/>
      <c r="G303" s="273"/>
      <c r="H303" s="273"/>
      <c r="I303" s="273"/>
      <c r="J303" s="273"/>
      <c r="K303" s="273"/>
      <c r="L303" s="294"/>
      <c r="M303" s="13"/>
    </row>
    <row r="304" spans="2:13">
      <c r="B304" s="13"/>
      <c r="C304" s="273"/>
      <c r="D304" s="273"/>
      <c r="E304" s="273"/>
      <c r="F304" s="273"/>
      <c r="G304" s="273"/>
      <c r="H304" s="273"/>
      <c r="I304" s="273"/>
      <c r="J304" s="273"/>
      <c r="K304" s="273"/>
      <c r="L304" s="294"/>
      <c r="M304" s="13"/>
    </row>
    <row r="305" spans="2:13">
      <c r="B305" s="13"/>
      <c r="C305" s="273"/>
      <c r="D305" s="273"/>
      <c r="E305" s="273"/>
      <c r="F305" s="273"/>
      <c r="G305" s="273"/>
      <c r="H305" s="273"/>
      <c r="I305" s="273"/>
      <c r="J305" s="273"/>
      <c r="K305" s="273"/>
      <c r="L305" s="294"/>
      <c r="M305" s="13"/>
    </row>
    <row r="306" spans="2:13">
      <c r="B306" s="13"/>
      <c r="C306" s="273"/>
      <c r="D306" s="273"/>
      <c r="E306" s="273"/>
      <c r="F306" s="273"/>
      <c r="G306" s="273"/>
      <c r="H306" s="273"/>
      <c r="I306" s="273"/>
      <c r="J306" s="273"/>
      <c r="K306" s="273"/>
      <c r="L306" s="294"/>
      <c r="M306" s="13"/>
    </row>
    <row r="307" spans="2:13">
      <c r="B307" s="13"/>
      <c r="C307" s="273"/>
      <c r="D307" s="273"/>
      <c r="E307" s="273"/>
      <c r="F307" s="273"/>
      <c r="G307" s="273"/>
      <c r="H307" s="273"/>
      <c r="I307" s="273"/>
      <c r="J307" s="273"/>
      <c r="K307" s="273"/>
      <c r="L307" s="294"/>
      <c r="M307" s="13"/>
    </row>
    <row r="308" spans="2:13">
      <c r="B308" s="13"/>
      <c r="C308" s="273"/>
      <c r="D308" s="273"/>
      <c r="E308" s="273"/>
      <c r="F308" s="273"/>
      <c r="G308" s="273"/>
      <c r="H308" s="273"/>
      <c r="I308" s="273"/>
      <c r="J308" s="273"/>
      <c r="K308" s="273"/>
      <c r="L308" s="294"/>
      <c r="M308" s="13"/>
    </row>
    <row r="309" spans="2:13">
      <c r="B309" s="13"/>
      <c r="C309" s="273"/>
      <c r="D309" s="273"/>
      <c r="E309" s="273"/>
      <c r="F309" s="273"/>
      <c r="G309" s="273"/>
      <c r="H309" s="273"/>
      <c r="I309" s="273"/>
      <c r="J309" s="273"/>
      <c r="K309" s="273"/>
      <c r="L309" s="294"/>
      <c r="M309" s="13"/>
    </row>
    <row r="310" spans="2:13">
      <c r="B310" s="13"/>
      <c r="C310" s="273"/>
      <c r="D310" s="273"/>
      <c r="E310" s="273"/>
      <c r="F310" s="273"/>
      <c r="G310" s="273"/>
      <c r="H310" s="273"/>
      <c r="I310" s="273"/>
      <c r="J310" s="273"/>
      <c r="K310" s="273"/>
      <c r="L310" s="294"/>
      <c r="M310" s="13"/>
    </row>
    <row r="311" spans="2:13">
      <c r="B311" s="13"/>
      <c r="C311" s="273"/>
      <c r="D311" s="273"/>
      <c r="E311" s="273"/>
      <c r="F311" s="273"/>
      <c r="G311" s="273"/>
      <c r="H311" s="273"/>
      <c r="I311" s="273"/>
      <c r="J311" s="273"/>
      <c r="K311" s="273"/>
      <c r="L311" s="294"/>
      <c r="M311" s="13"/>
    </row>
    <row r="312" spans="2:13">
      <c r="B312" s="13"/>
      <c r="C312" s="273"/>
      <c r="D312" s="273"/>
      <c r="E312" s="273"/>
      <c r="F312" s="273"/>
      <c r="G312" s="273"/>
      <c r="H312" s="273"/>
      <c r="I312" s="273"/>
      <c r="J312" s="273"/>
      <c r="K312" s="273"/>
      <c r="L312" s="294"/>
      <c r="M312" s="13"/>
    </row>
    <row r="313" spans="2:13">
      <c r="B313" s="13"/>
      <c r="C313" s="273"/>
      <c r="D313" s="273"/>
      <c r="E313" s="273"/>
      <c r="F313" s="273"/>
      <c r="G313" s="273"/>
      <c r="H313" s="273"/>
      <c r="I313" s="273"/>
      <c r="J313" s="273"/>
      <c r="K313" s="273"/>
      <c r="L313" s="294"/>
      <c r="M313" s="13"/>
    </row>
    <row r="314" spans="2:13">
      <c r="B314" s="13"/>
      <c r="C314" s="273"/>
      <c r="D314" s="273"/>
      <c r="E314" s="273"/>
      <c r="F314" s="273"/>
      <c r="G314" s="273"/>
      <c r="H314" s="273"/>
      <c r="I314" s="273"/>
      <c r="J314" s="273"/>
      <c r="K314" s="273"/>
      <c r="L314" s="294"/>
      <c r="M314" s="13"/>
    </row>
    <row r="315" spans="2:13">
      <c r="B315" s="13"/>
      <c r="C315" s="273"/>
      <c r="D315" s="273"/>
      <c r="E315" s="273"/>
      <c r="F315" s="273"/>
      <c r="G315" s="273"/>
      <c r="H315" s="273"/>
      <c r="I315" s="273"/>
      <c r="J315" s="273"/>
      <c r="K315" s="273"/>
      <c r="L315" s="294"/>
      <c r="M315" s="13"/>
    </row>
    <row r="316" spans="2:13">
      <c r="B316" s="13"/>
      <c r="C316" s="273"/>
      <c r="D316" s="273"/>
      <c r="E316" s="273"/>
      <c r="F316" s="273"/>
      <c r="G316" s="273"/>
      <c r="H316" s="273"/>
      <c r="I316" s="273"/>
      <c r="J316" s="273"/>
      <c r="K316" s="273"/>
      <c r="L316" s="294"/>
      <c r="M316" s="13"/>
    </row>
    <row r="317" spans="2:13">
      <c r="B317" s="13"/>
      <c r="C317" s="273"/>
      <c r="D317" s="273"/>
      <c r="E317" s="273"/>
      <c r="F317" s="273"/>
      <c r="G317" s="273"/>
      <c r="H317" s="273"/>
      <c r="I317" s="273"/>
      <c r="J317" s="273"/>
      <c r="K317" s="273"/>
      <c r="L317" s="294"/>
      <c r="M317" s="13"/>
    </row>
    <row r="318" spans="2:13">
      <c r="B318" s="13"/>
      <c r="C318" s="273"/>
      <c r="D318" s="273"/>
      <c r="E318" s="273"/>
      <c r="F318" s="273"/>
      <c r="G318" s="273"/>
      <c r="H318" s="273"/>
      <c r="I318" s="273"/>
      <c r="J318" s="273"/>
      <c r="K318" s="273"/>
      <c r="L318" s="294"/>
      <c r="M318" s="13"/>
    </row>
    <row r="319" spans="2:13">
      <c r="B319" s="13"/>
      <c r="C319" s="273"/>
      <c r="D319" s="273"/>
      <c r="E319" s="273"/>
      <c r="F319" s="273"/>
      <c r="G319" s="273"/>
      <c r="H319" s="273"/>
      <c r="I319" s="273"/>
      <c r="J319" s="273"/>
      <c r="K319" s="273"/>
      <c r="L319" s="294"/>
      <c r="M319" s="13"/>
    </row>
    <row r="320" spans="2:13">
      <c r="B320" s="13"/>
      <c r="C320" s="273"/>
      <c r="D320" s="273"/>
      <c r="E320" s="273"/>
      <c r="F320" s="273"/>
      <c r="G320" s="273"/>
      <c r="H320" s="273"/>
      <c r="I320" s="273"/>
      <c r="J320" s="273"/>
      <c r="K320" s="273"/>
      <c r="L320" s="294"/>
      <c r="M320" s="13"/>
    </row>
    <row r="321" spans="2:13">
      <c r="B321" s="13"/>
      <c r="C321" s="273"/>
      <c r="D321" s="273"/>
      <c r="E321" s="273"/>
      <c r="F321" s="273"/>
      <c r="G321" s="273"/>
      <c r="H321" s="273"/>
      <c r="I321" s="273"/>
      <c r="J321" s="273"/>
      <c r="K321" s="273"/>
      <c r="L321" s="294"/>
      <c r="M321" s="13"/>
    </row>
    <row r="322" spans="2:13">
      <c r="B322" s="13"/>
      <c r="C322" s="273"/>
      <c r="D322" s="273"/>
      <c r="E322" s="273"/>
      <c r="F322" s="273"/>
      <c r="G322" s="273"/>
      <c r="H322" s="273"/>
      <c r="I322" s="273"/>
      <c r="J322" s="273"/>
      <c r="K322" s="273"/>
      <c r="L322" s="294"/>
      <c r="M322" s="13"/>
    </row>
    <row r="323" spans="2:13">
      <c r="B323" s="13"/>
      <c r="C323" s="273"/>
      <c r="D323" s="273"/>
      <c r="E323" s="273"/>
      <c r="F323" s="273"/>
      <c r="G323" s="273"/>
      <c r="H323" s="273"/>
      <c r="I323" s="273"/>
      <c r="J323" s="273"/>
      <c r="K323" s="273"/>
      <c r="L323" s="294"/>
      <c r="M323" s="13"/>
    </row>
    <row r="324" spans="2:13">
      <c r="B324" s="13"/>
      <c r="C324" s="273"/>
      <c r="D324" s="273"/>
      <c r="E324" s="273"/>
      <c r="F324" s="273"/>
      <c r="G324" s="273"/>
      <c r="H324" s="273"/>
      <c r="I324" s="273"/>
      <c r="J324" s="273"/>
      <c r="K324" s="273"/>
      <c r="L324" s="294"/>
      <c r="M324" s="13"/>
    </row>
    <row r="325" spans="2:13">
      <c r="B325" s="13"/>
      <c r="C325" s="273"/>
      <c r="D325" s="273"/>
      <c r="E325" s="273"/>
      <c r="F325" s="273"/>
      <c r="G325" s="273"/>
      <c r="H325" s="273"/>
      <c r="I325" s="273"/>
      <c r="J325" s="273"/>
      <c r="K325" s="273"/>
      <c r="L325" s="294"/>
      <c r="M325" s="13"/>
    </row>
    <row r="326" spans="2:13">
      <c r="B326" s="13"/>
      <c r="C326" s="273"/>
      <c r="D326" s="273"/>
      <c r="E326" s="273"/>
      <c r="F326" s="273"/>
      <c r="G326" s="273"/>
      <c r="H326" s="273"/>
      <c r="I326" s="273"/>
      <c r="J326" s="273"/>
      <c r="K326" s="273"/>
      <c r="L326" s="294"/>
      <c r="M326" s="13"/>
    </row>
    <row r="327" spans="2:13">
      <c r="B327" s="13"/>
      <c r="C327" s="273"/>
      <c r="D327" s="273"/>
      <c r="E327" s="273"/>
      <c r="F327" s="273"/>
      <c r="G327" s="273"/>
      <c r="H327" s="273"/>
      <c r="I327" s="273"/>
      <c r="J327" s="273"/>
      <c r="K327" s="273"/>
      <c r="L327" s="294"/>
      <c r="M327" s="13"/>
    </row>
    <row r="328" spans="2:13">
      <c r="B328" s="13"/>
      <c r="C328" s="273"/>
      <c r="D328" s="273"/>
      <c r="E328" s="273"/>
      <c r="F328" s="273"/>
      <c r="G328" s="273"/>
      <c r="H328" s="273"/>
      <c r="I328" s="273"/>
      <c r="J328" s="273"/>
      <c r="K328" s="273"/>
      <c r="L328" s="294"/>
      <c r="M328" s="13"/>
    </row>
    <row r="329" spans="2:13">
      <c r="B329" s="13"/>
      <c r="C329" s="273"/>
      <c r="D329" s="273"/>
      <c r="E329" s="273"/>
      <c r="F329" s="273"/>
      <c r="G329" s="273"/>
      <c r="H329" s="273"/>
      <c r="I329" s="273"/>
      <c r="J329" s="273"/>
      <c r="K329" s="273"/>
      <c r="L329" s="294"/>
      <c r="M329" s="13"/>
    </row>
    <row r="330" spans="2:13">
      <c r="B330" s="13"/>
      <c r="C330" s="273"/>
      <c r="D330" s="273"/>
      <c r="E330" s="273"/>
      <c r="F330" s="273"/>
      <c r="G330" s="273"/>
      <c r="H330" s="273"/>
      <c r="I330" s="273"/>
      <c r="J330" s="273"/>
      <c r="K330" s="273"/>
      <c r="L330" s="294"/>
      <c r="M330" s="13"/>
    </row>
    <row r="331" spans="2:13">
      <c r="B331" s="13"/>
      <c r="C331" s="273"/>
      <c r="D331" s="273"/>
      <c r="E331" s="273"/>
      <c r="F331" s="273"/>
      <c r="G331" s="273"/>
      <c r="H331" s="273"/>
      <c r="I331" s="273"/>
      <c r="J331" s="273"/>
      <c r="K331" s="273"/>
      <c r="L331" s="294"/>
      <c r="M331" s="13"/>
    </row>
    <row r="332" spans="2:13">
      <c r="B332" s="13"/>
      <c r="C332" s="273"/>
      <c r="D332" s="273"/>
      <c r="E332" s="273"/>
      <c r="F332" s="273"/>
      <c r="G332" s="273"/>
      <c r="H332" s="273"/>
      <c r="I332" s="273"/>
      <c r="J332" s="273"/>
      <c r="K332" s="273"/>
      <c r="L332" s="294"/>
      <c r="M332" s="13"/>
    </row>
    <row r="333" spans="2:13">
      <c r="B333" s="13"/>
      <c r="C333" s="273"/>
      <c r="D333" s="273"/>
      <c r="E333" s="273"/>
      <c r="F333" s="273"/>
      <c r="G333" s="273"/>
      <c r="H333" s="273"/>
      <c r="I333" s="273"/>
      <c r="J333" s="273"/>
      <c r="K333" s="273"/>
      <c r="L333" s="294"/>
      <c r="M333" s="13"/>
    </row>
    <row r="334" spans="2:13">
      <c r="B334" s="13"/>
      <c r="C334" s="273"/>
      <c r="D334" s="273"/>
      <c r="E334" s="273"/>
      <c r="F334" s="273"/>
      <c r="G334" s="273"/>
      <c r="H334" s="273"/>
      <c r="I334" s="273"/>
      <c r="J334" s="273"/>
      <c r="K334" s="273"/>
      <c r="L334" s="294"/>
      <c r="M334" s="13"/>
    </row>
    <row r="335" spans="2:13">
      <c r="B335" s="13"/>
      <c r="C335" s="275"/>
      <c r="D335" s="275"/>
      <c r="E335" s="273"/>
      <c r="F335" s="273"/>
      <c r="G335" s="273"/>
      <c r="H335" s="275"/>
      <c r="I335" s="275"/>
      <c r="J335" s="275"/>
      <c r="K335" s="275"/>
      <c r="L335" s="294"/>
      <c r="M335" s="13"/>
    </row>
    <row r="336" spans="2:13">
      <c r="B336" s="13"/>
      <c r="C336" s="273"/>
      <c r="D336" s="273"/>
      <c r="E336" s="273"/>
      <c r="F336" s="273"/>
      <c r="G336" s="273"/>
      <c r="H336" s="273"/>
      <c r="I336" s="273"/>
      <c r="J336" s="273"/>
      <c r="K336" s="273"/>
      <c r="L336" s="294"/>
      <c r="M336" s="13"/>
    </row>
    <row r="337" spans="2:13">
      <c r="B337" s="13"/>
      <c r="C337" s="273"/>
      <c r="D337" s="273"/>
      <c r="E337" s="273"/>
      <c r="F337" s="273"/>
      <c r="G337" s="273"/>
      <c r="H337" s="273"/>
      <c r="I337" s="273"/>
      <c r="J337" s="273"/>
      <c r="K337" s="273"/>
      <c r="L337" s="294"/>
      <c r="M337" s="13"/>
    </row>
    <row r="338" spans="2:13">
      <c r="B338" s="13"/>
      <c r="C338" s="273"/>
      <c r="D338" s="273"/>
      <c r="E338" s="273"/>
      <c r="F338" s="273"/>
      <c r="G338" s="273"/>
      <c r="H338" s="273"/>
      <c r="I338" s="273"/>
      <c r="J338" s="273"/>
      <c r="K338" s="273"/>
      <c r="L338" s="294"/>
      <c r="M338" s="13"/>
    </row>
    <row r="339" spans="2:13">
      <c r="B339" s="13"/>
      <c r="C339" s="273"/>
      <c r="D339" s="273"/>
      <c r="E339" s="273"/>
      <c r="F339" s="273"/>
      <c r="G339" s="273"/>
      <c r="H339" s="273"/>
      <c r="I339" s="273"/>
      <c r="J339" s="273"/>
      <c r="K339" s="273"/>
      <c r="L339" s="29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95"/>
      <c r="B1" s="595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44251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92" t="s">
        <v>16</v>
      </c>
      <c r="B9" s="593" t="s">
        <v>18</v>
      </c>
      <c r="C9" s="591" t="s">
        <v>19</v>
      </c>
      <c r="D9" s="591" t="s">
        <v>20</v>
      </c>
      <c r="E9" s="591" t="s">
        <v>21</v>
      </c>
      <c r="F9" s="591"/>
      <c r="G9" s="591"/>
      <c r="H9" s="591" t="s">
        <v>22</v>
      </c>
      <c r="I9" s="591"/>
      <c r="J9" s="591"/>
      <c r="K9" s="260"/>
      <c r="L9" s="267"/>
      <c r="M9" s="268"/>
    </row>
    <row r="10" spans="1:15" ht="42.75" customHeight="1">
      <c r="A10" s="587"/>
      <c r="B10" s="589"/>
      <c r="C10" s="594" t="s">
        <v>23</v>
      </c>
      <c r="D10" s="594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s="566" t="s">
        <v>285</v>
      </c>
      <c r="C11" s="539">
        <v>21015.8</v>
      </c>
      <c r="D11" s="540">
        <v>21110.75</v>
      </c>
      <c r="E11" s="540">
        <v>20771.5</v>
      </c>
      <c r="F11" s="540">
        <v>20527.2</v>
      </c>
      <c r="G11" s="540">
        <v>20187.95</v>
      </c>
      <c r="H11" s="540">
        <v>21355.05</v>
      </c>
      <c r="I11" s="540">
        <v>21694.3</v>
      </c>
      <c r="J11" s="540">
        <v>21938.6</v>
      </c>
      <c r="K11" s="539">
        <v>21450</v>
      </c>
      <c r="L11" s="539">
        <v>20866.45</v>
      </c>
      <c r="M11" s="539">
        <v>4.487E-2</v>
      </c>
    </row>
    <row r="12" spans="1:15" ht="12" customHeight="1">
      <c r="A12" s="254">
        <v>2</v>
      </c>
      <c r="B12" s="566" t="s">
        <v>787</v>
      </c>
      <c r="C12" s="539">
        <v>1480</v>
      </c>
      <c r="D12" s="540">
        <v>1486.8500000000001</v>
      </c>
      <c r="E12" s="540">
        <v>1456.2000000000003</v>
      </c>
      <c r="F12" s="540">
        <v>1432.4</v>
      </c>
      <c r="G12" s="540">
        <v>1401.7500000000002</v>
      </c>
      <c r="H12" s="540">
        <v>1510.6500000000003</v>
      </c>
      <c r="I12" s="540">
        <v>1541.3000000000004</v>
      </c>
      <c r="J12" s="540">
        <v>1565.1000000000004</v>
      </c>
      <c r="K12" s="539">
        <v>1517.5</v>
      </c>
      <c r="L12" s="539">
        <v>1463.05</v>
      </c>
      <c r="M12" s="539">
        <v>0.86665999999999999</v>
      </c>
    </row>
    <row r="13" spans="1:15" ht="12" customHeight="1">
      <c r="A13" s="254">
        <v>3</v>
      </c>
      <c r="B13" s="566" t="s">
        <v>818</v>
      </c>
      <c r="C13" s="539">
        <v>1506.05</v>
      </c>
      <c r="D13" s="540">
        <v>1495.0166666666667</v>
      </c>
      <c r="E13" s="540">
        <v>1451.0333333333333</v>
      </c>
      <c r="F13" s="540">
        <v>1396.0166666666667</v>
      </c>
      <c r="G13" s="540">
        <v>1352.0333333333333</v>
      </c>
      <c r="H13" s="540">
        <v>1550.0333333333333</v>
      </c>
      <c r="I13" s="540">
        <v>1594.0166666666664</v>
      </c>
      <c r="J13" s="540">
        <v>1649.0333333333333</v>
      </c>
      <c r="K13" s="539">
        <v>1539</v>
      </c>
      <c r="L13" s="539">
        <v>1440</v>
      </c>
      <c r="M13" s="539">
        <v>0.78974999999999995</v>
      </c>
    </row>
    <row r="14" spans="1:15" ht="12" customHeight="1">
      <c r="A14" s="254">
        <v>4</v>
      </c>
      <c r="B14" s="566" t="s">
        <v>38</v>
      </c>
      <c r="C14" s="539">
        <v>1697.05</v>
      </c>
      <c r="D14" s="540">
        <v>1702.6833333333334</v>
      </c>
      <c r="E14" s="540">
        <v>1680.4166666666667</v>
      </c>
      <c r="F14" s="540">
        <v>1663.7833333333333</v>
      </c>
      <c r="G14" s="540">
        <v>1641.5166666666667</v>
      </c>
      <c r="H14" s="540">
        <v>1719.3166666666668</v>
      </c>
      <c r="I14" s="540">
        <v>1741.5833333333333</v>
      </c>
      <c r="J14" s="540">
        <v>1758.2166666666669</v>
      </c>
      <c r="K14" s="539">
        <v>1724.95</v>
      </c>
      <c r="L14" s="539">
        <v>1686.05</v>
      </c>
      <c r="M14" s="539">
        <v>7.3586299999999998</v>
      </c>
    </row>
    <row r="15" spans="1:15" ht="12" customHeight="1">
      <c r="A15" s="254">
        <v>5</v>
      </c>
      <c r="B15" s="566" t="s">
        <v>286</v>
      </c>
      <c r="C15" s="539">
        <v>1842.45</v>
      </c>
      <c r="D15" s="540">
        <v>1835.7333333333333</v>
      </c>
      <c r="E15" s="540">
        <v>1799.7166666666667</v>
      </c>
      <c r="F15" s="540">
        <v>1756.9833333333333</v>
      </c>
      <c r="G15" s="540">
        <v>1720.9666666666667</v>
      </c>
      <c r="H15" s="540">
        <v>1878.4666666666667</v>
      </c>
      <c r="I15" s="540">
        <v>1914.4833333333336</v>
      </c>
      <c r="J15" s="540">
        <v>1957.2166666666667</v>
      </c>
      <c r="K15" s="539">
        <v>1871.75</v>
      </c>
      <c r="L15" s="539">
        <v>1793</v>
      </c>
      <c r="M15" s="539">
        <v>0.42936000000000002</v>
      </c>
    </row>
    <row r="16" spans="1:15" ht="12" customHeight="1">
      <c r="A16" s="254">
        <v>6</v>
      </c>
      <c r="B16" s="566" t="s">
        <v>287</v>
      </c>
      <c r="C16" s="539">
        <v>974.45</v>
      </c>
      <c r="D16" s="540">
        <v>968.15</v>
      </c>
      <c r="E16" s="540">
        <v>946.4</v>
      </c>
      <c r="F16" s="540">
        <v>918.35</v>
      </c>
      <c r="G16" s="540">
        <v>896.6</v>
      </c>
      <c r="H16" s="540">
        <v>996.19999999999993</v>
      </c>
      <c r="I16" s="540">
        <v>1017.9499999999999</v>
      </c>
      <c r="J16" s="540">
        <v>1046</v>
      </c>
      <c r="K16" s="539">
        <v>989.9</v>
      </c>
      <c r="L16" s="539">
        <v>940.1</v>
      </c>
      <c r="M16" s="539">
        <v>2.0905200000000002</v>
      </c>
    </row>
    <row r="17" spans="1:13" ht="12" customHeight="1">
      <c r="A17" s="254">
        <v>7</v>
      </c>
      <c r="B17" s="566" t="s">
        <v>223</v>
      </c>
      <c r="C17" s="539">
        <v>1118.45</v>
      </c>
      <c r="D17" s="540">
        <v>1104.2166666666667</v>
      </c>
      <c r="E17" s="540">
        <v>1085.2333333333333</v>
      </c>
      <c r="F17" s="540">
        <v>1052.0166666666667</v>
      </c>
      <c r="G17" s="540">
        <v>1033.0333333333333</v>
      </c>
      <c r="H17" s="540">
        <v>1137.4333333333334</v>
      </c>
      <c r="I17" s="540">
        <v>1156.416666666667</v>
      </c>
      <c r="J17" s="540">
        <v>1189.6333333333334</v>
      </c>
      <c r="K17" s="539">
        <v>1123.2</v>
      </c>
      <c r="L17" s="539">
        <v>1071</v>
      </c>
      <c r="M17" s="539">
        <v>6.7279499999999999</v>
      </c>
    </row>
    <row r="18" spans="1:13" ht="12" customHeight="1">
      <c r="A18" s="254">
        <v>8</v>
      </c>
      <c r="B18" s="566" t="s">
        <v>735</v>
      </c>
      <c r="C18" s="539">
        <v>633.79999999999995</v>
      </c>
      <c r="D18" s="540">
        <v>637.7166666666667</v>
      </c>
      <c r="E18" s="540">
        <v>627.08333333333337</v>
      </c>
      <c r="F18" s="540">
        <v>620.36666666666667</v>
      </c>
      <c r="G18" s="540">
        <v>609.73333333333335</v>
      </c>
      <c r="H18" s="540">
        <v>644.43333333333339</v>
      </c>
      <c r="I18" s="540">
        <v>655.06666666666661</v>
      </c>
      <c r="J18" s="540">
        <v>661.78333333333342</v>
      </c>
      <c r="K18" s="539">
        <v>648.35</v>
      </c>
      <c r="L18" s="539">
        <v>631</v>
      </c>
      <c r="M18" s="539">
        <v>2.0480499999999999</v>
      </c>
    </row>
    <row r="19" spans="1:13" ht="12" customHeight="1">
      <c r="A19" s="254">
        <v>9</v>
      </c>
      <c r="B19" s="566" t="s">
        <v>736</v>
      </c>
      <c r="C19" s="539">
        <v>1241.5</v>
      </c>
      <c r="D19" s="540">
        <v>1236.9833333333333</v>
      </c>
      <c r="E19" s="540">
        <v>1222.5166666666667</v>
      </c>
      <c r="F19" s="540">
        <v>1203.5333333333333</v>
      </c>
      <c r="G19" s="540">
        <v>1189.0666666666666</v>
      </c>
      <c r="H19" s="540">
        <v>1255.9666666666667</v>
      </c>
      <c r="I19" s="540">
        <v>1270.4333333333334</v>
      </c>
      <c r="J19" s="540">
        <v>1289.4166666666667</v>
      </c>
      <c r="K19" s="539">
        <v>1251.45</v>
      </c>
      <c r="L19" s="539">
        <v>1218</v>
      </c>
      <c r="M19" s="539">
        <v>2.7291099999999999</v>
      </c>
    </row>
    <row r="20" spans="1:13" ht="12" customHeight="1">
      <c r="A20" s="254">
        <v>10</v>
      </c>
      <c r="B20" s="566" t="s">
        <v>288</v>
      </c>
      <c r="C20" s="539">
        <v>2204.5500000000002</v>
      </c>
      <c r="D20" s="540">
        <v>2205.9666666666667</v>
      </c>
      <c r="E20" s="540">
        <v>2150.5833333333335</v>
      </c>
      <c r="F20" s="540">
        <v>2096.6166666666668</v>
      </c>
      <c r="G20" s="540">
        <v>2041.2333333333336</v>
      </c>
      <c r="H20" s="540">
        <v>2259.9333333333334</v>
      </c>
      <c r="I20" s="540">
        <v>2315.3166666666666</v>
      </c>
      <c r="J20" s="540">
        <v>2369.2833333333333</v>
      </c>
      <c r="K20" s="539">
        <v>2261.35</v>
      </c>
      <c r="L20" s="539">
        <v>2152</v>
      </c>
      <c r="M20" s="539">
        <v>0.57665</v>
      </c>
    </row>
    <row r="21" spans="1:13" ht="12" customHeight="1">
      <c r="A21" s="254">
        <v>11</v>
      </c>
      <c r="B21" s="566" t="s">
        <v>289</v>
      </c>
      <c r="C21" s="539">
        <v>14471.3</v>
      </c>
      <c r="D21" s="540">
        <v>14558.233333333332</v>
      </c>
      <c r="E21" s="540">
        <v>14367.566666666664</v>
      </c>
      <c r="F21" s="540">
        <v>14263.833333333332</v>
      </c>
      <c r="G21" s="540">
        <v>14073.166666666664</v>
      </c>
      <c r="H21" s="540">
        <v>14661.966666666664</v>
      </c>
      <c r="I21" s="540">
        <v>14852.633333333331</v>
      </c>
      <c r="J21" s="540">
        <v>14956.366666666663</v>
      </c>
      <c r="K21" s="539">
        <v>14748.9</v>
      </c>
      <c r="L21" s="539">
        <v>14454.5</v>
      </c>
      <c r="M21" s="539">
        <v>0.11319</v>
      </c>
    </row>
    <row r="22" spans="1:13" ht="12" customHeight="1">
      <c r="A22" s="254">
        <v>12</v>
      </c>
      <c r="B22" s="566" t="s">
        <v>40</v>
      </c>
      <c r="C22" s="539">
        <v>799.65</v>
      </c>
      <c r="D22" s="540">
        <v>805.31666666666661</v>
      </c>
      <c r="E22" s="540">
        <v>783.33333333333326</v>
      </c>
      <c r="F22" s="540">
        <v>767.01666666666665</v>
      </c>
      <c r="G22" s="540">
        <v>745.0333333333333</v>
      </c>
      <c r="H22" s="540">
        <v>821.63333333333321</v>
      </c>
      <c r="I22" s="540">
        <v>843.61666666666656</v>
      </c>
      <c r="J22" s="540">
        <v>859.93333333333317</v>
      </c>
      <c r="K22" s="539">
        <v>827.3</v>
      </c>
      <c r="L22" s="539">
        <v>789</v>
      </c>
      <c r="M22" s="539">
        <v>97.530810000000002</v>
      </c>
    </row>
    <row r="23" spans="1:13">
      <c r="A23" s="254">
        <v>13</v>
      </c>
      <c r="B23" s="566" t="s">
        <v>290</v>
      </c>
      <c r="C23" s="539">
        <v>1196.2</v>
      </c>
      <c r="D23" s="540">
        <v>1185.2333333333333</v>
      </c>
      <c r="E23" s="540">
        <v>1171.9666666666667</v>
      </c>
      <c r="F23" s="540">
        <v>1147.7333333333333</v>
      </c>
      <c r="G23" s="540">
        <v>1134.4666666666667</v>
      </c>
      <c r="H23" s="540">
        <v>1209.4666666666667</v>
      </c>
      <c r="I23" s="540">
        <v>1222.7333333333336</v>
      </c>
      <c r="J23" s="540">
        <v>1246.9666666666667</v>
      </c>
      <c r="K23" s="539">
        <v>1198.5</v>
      </c>
      <c r="L23" s="539">
        <v>1161</v>
      </c>
      <c r="M23" s="539">
        <v>54.059339999999999</v>
      </c>
    </row>
    <row r="24" spans="1:13">
      <c r="A24" s="254">
        <v>14</v>
      </c>
      <c r="B24" s="566" t="s">
        <v>41</v>
      </c>
      <c r="C24" s="539">
        <v>662</v>
      </c>
      <c r="D24" s="540">
        <v>667.98333333333335</v>
      </c>
      <c r="E24" s="540">
        <v>653.26666666666665</v>
      </c>
      <c r="F24" s="540">
        <v>644.5333333333333</v>
      </c>
      <c r="G24" s="540">
        <v>629.81666666666661</v>
      </c>
      <c r="H24" s="540">
        <v>676.7166666666667</v>
      </c>
      <c r="I24" s="540">
        <v>691.43333333333339</v>
      </c>
      <c r="J24" s="540">
        <v>700.16666666666674</v>
      </c>
      <c r="K24" s="539">
        <v>682.7</v>
      </c>
      <c r="L24" s="539">
        <v>659.25</v>
      </c>
      <c r="M24" s="539">
        <v>112.47163999999999</v>
      </c>
    </row>
    <row r="25" spans="1:13">
      <c r="A25" s="254">
        <v>15</v>
      </c>
      <c r="B25" s="566" t="s">
        <v>837</v>
      </c>
      <c r="C25" s="539">
        <v>486</v>
      </c>
      <c r="D25" s="540">
        <v>490.81666666666666</v>
      </c>
      <c r="E25" s="540">
        <v>473.18333333333334</v>
      </c>
      <c r="F25" s="540">
        <v>460.36666666666667</v>
      </c>
      <c r="G25" s="540">
        <v>442.73333333333335</v>
      </c>
      <c r="H25" s="540">
        <v>503.63333333333333</v>
      </c>
      <c r="I25" s="540">
        <v>521.26666666666665</v>
      </c>
      <c r="J25" s="540">
        <v>534.08333333333326</v>
      </c>
      <c r="K25" s="539">
        <v>508.45</v>
      </c>
      <c r="L25" s="539">
        <v>478</v>
      </c>
      <c r="M25" s="539">
        <v>8.9993200000000009</v>
      </c>
    </row>
    <row r="26" spans="1:13">
      <c r="A26" s="254">
        <v>16</v>
      </c>
      <c r="B26" s="566" t="s">
        <v>291</v>
      </c>
      <c r="C26" s="539">
        <v>734.5</v>
      </c>
      <c r="D26" s="540">
        <v>740.81666666666661</v>
      </c>
      <c r="E26" s="540">
        <v>714.68333333333317</v>
      </c>
      <c r="F26" s="540">
        <v>694.86666666666656</v>
      </c>
      <c r="G26" s="540">
        <v>668.73333333333312</v>
      </c>
      <c r="H26" s="540">
        <v>760.63333333333321</v>
      </c>
      <c r="I26" s="540">
        <v>786.76666666666665</v>
      </c>
      <c r="J26" s="540">
        <v>806.58333333333326</v>
      </c>
      <c r="K26" s="539">
        <v>766.95</v>
      </c>
      <c r="L26" s="539">
        <v>721</v>
      </c>
      <c r="M26" s="539">
        <v>8.1273999999999997</v>
      </c>
    </row>
    <row r="27" spans="1:13">
      <c r="A27" s="254">
        <v>17</v>
      </c>
      <c r="B27" s="566" t="s">
        <v>224</v>
      </c>
      <c r="C27" s="539">
        <v>112.8</v>
      </c>
      <c r="D27" s="540">
        <v>110.66666666666667</v>
      </c>
      <c r="E27" s="540">
        <v>107.43333333333334</v>
      </c>
      <c r="F27" s="540">
        <v>102.06666666666666</v>
      </c>
      <c r="G27" s="540">
        <v>98.833333333333329</v>
      </c>
      <c r="H27" s="540">
        <v>116.03333333333335</v>
      </c>
      <c r="I27" s="540">
        <v>119.26666666666667</v>
      </c>
      <c r="J27" s="540">
        <v>124.63333333333335</v>
      </c>
      <c r="K27" s="539">
        <v>113.9</v>
      </c>
      <c r="L27" s="539">
        <v>105.3</v>
      </c>
      <c r="M27" s="539">
        <v>166.31460999999999</v>
      </c>
    </row>
    <row r="28" spans="1:13">
      <c r="A28" s="254">
        <v>18</v>
      </c>
      <c r="B28" s="566" t="s">
        <v>225</v>
      </c>
      <c r="C28" s="539">
        <v>168.4</v>
      </c>
      <c r="D28" s="540">
        <v>168.1</v>
      </c>
      <c r="E28" s="540">
        <v>166.29999999999998</v>
      </c>
      <c r="F28" s="540">
        <v>164.2</v>
      </c>
      <c r="G28" s="540">
        <v>162.39999999999998</v>
      </c>
      <c r="H28" s="540">
        <v>170.2</v>
      </c>
      <c r="I28" s="540">
        <v>172</v>
      </c>
      <c r="J28" s="540">
        <v>174.1</v>
      </c>
      <c r="K28" s="539">
        <v>169.9</v>
      </c>
      <c r="L28" s="539">
        <v>166</v>
      </c>
      <c r="M28" s="539">
        <v>45.142220000000002</v>
      </c>
    </row>
    <row r="29" spans="1:13">
      <c r="A29" s="254">
        <v>19</v>
      </c>
      <c r="B29" s="566" t="s">
        <v>292</v>
      </c>
      <c r="C29" s="539">
        <v>355.95</v>
      </c>
      <c r="D29" s="540">
        <v>361.66666666666669</v>
      </c>
      <c r="E29" s="540">
        <v>346.43333333333339</v>
      </c>
      <c r="F29" s="540">
        <v>336.91666666666669</v>
      </c>
      <c r="G29" s="540">
        <v>321.68333333333339</v>
      </c>
      <c r="H29" s="540">
        <v>371.18333333333339</v>
      </c>
      <c r="I29" s="540">
        <v>386.41666666666663</v>
      </c>
      <c r="J29" s="540">
        <v>395.93333333333339</v>
      </c>
      <c r="K29" s="539">
        <v>376.9</v>
      </c>
      <c r="L29" s="539">
        <v>352.15</v>
      </c>
      <c r="M29" s="539">
        <v>4.2453399999999997</v>
      </c>
    </row>
    <row r="30" spans="1:13">
      <c r="A30" s="254">
        <v>20</v>
      </c>
      <c r="B30" s="566" t="s">
        <v>293</v>
      </c>
      <c r="C30" s="539">
        <v>281.05</v>
      </c>
      <c r="D30" s="540">
        <v>283.56666666666666</v>
      </c>
      <c r="E30" s="540">
        <v>274.58333333333331</v>
      </c>
      <c r="F30" s="540">
        <v>268.11666666666667</v>
      </c>
      <c r="G30" s="540">
        <v>259.13333333333333</v>
      </c>
      <c r="H30" s="540">
        <v>290.0333333333333</v>
      </c>
      <c r="I30" s="540">
        <v>299.01666666666665</v>
      </c>
      <c r="J30" s="540">
        <v>305.48333333333329</v>
      </c>
      <c r="K30" s="539">
        <v>292.55</v>
      </c>
      <c r="L30" s="539">
        <v>277.10000000000002</v>
      </c>
      <c r="M30" s="539">
        <v>2.2583700000000002</v>
      </c>
    </row>
    <row r="31" spans="1:13">
      <c r="A31" s="254">
        <v>21</v>
      </c>
      <c r="B31" s="566" t="s">
        <v>737</v>
      </c>
      <c r="C31" s="539">
        <v>5327.7</v>
      </c>
      <c r="D31" s="540">
        <v>5387.166666666667</v>
      </c>
      <c r="E31" s="540">
        <v>5230.5333333333338</v>
      </c>
      <c r="F31" s="540">
        <v>5133.3666666666668</v>
      </c>
      <c r="G31" s="540">
        <v>4976.7333333333336</v>
      </c>
      <c r="H31" s="540">
        <v>5484.3333333333339</v>
      </c>
      <c r="I31" s="540">
        <v>5640.9666666666672</v>
      </c>
      <c r="J31" s="540">
        <v>5738.1333333333341</v>
      </c>
      <c r="K31" s="539">
        <v>5543.8</v>
      </c>
      <c r="L31" s="539">
        <v>5290</v>
      </c>
      <c r="M31" s="539">
        <v>0.80413999999999997</v>
      </c>
    </row>
    <row r="32" spans="1:13">
      <c r="A32" s="254">
        <v>22</v>
      </c>
      <c r="B32" s="566" t="s">
        <v>226</v>
      </c>
      <c r="C32" s="539">
        <v>1744.25</v>
      </c>
      <c r="D32" s="540">
        <v>1754.8333333333333</v>
      </c>
      <c r="E32" s="540">
        <v>1721.6666666666665</v>
      </c>
      <c r="F32" s="540">
        <v>1699.0833333333333</v>
      </c>
      <c r="G32" s="540">
        <v>1665.9166666666665</v>
      </c>
      <c r="H32" s="540">
        <v>1777.4166666666665</v>
      </c>
      <c r="I32" s="540">
        <v>1810.583333333333</v>
      </c>
      <c r="J32" s="540">
        <v>1833.1666666666665</v>
      </c>
      <c r="K32" s="539">
        <v>1788</v>
      </c>
      <c r="L32" s="539">
        <v>1732.25</v>
      </c>
      <c r="M32" s="539">
        <v>0.72912999999999994</v>
      </c>
    </row>
    <row r="33" spans="1:13">
      <c r="A33" s="254">
        <v>23</v>
      </c>
      <c r="B33" s="566" t="s">
        <v>294</v>
      </c>
      <c r="C33" s="539">
        <v>2176.3000000000002</v>
      </c>
      <c r="D33" s="540">
        <v>2187.5666666666671</v>
      </c>
      <c r="E33" s="540">
        <v>2161.233333333334</v>
      </c>
      <c r="F33" s="540">
        <v>2146.166666666667</v>
      </c>
      <c r="G33" s="540">
        <v>2119.8333333333339</v>
      </c>
      <c r="H33" s="540">
        <v>2202.6333333333341</v>
      </c>
      <c r="I33" s="540">
        <v>2228.9666666666672</v>
      </c>
      <c r="J33" s="540">
        <v>2244.0333333333342</v>
      </c>
      <c r="K33" s="539">
        <v>2213.9</v>
      </c>
      <c r="L33" s="539">
        <v>2172.5</v>
      </c>
      <c r="M33" s="539">
        <v>0.42307</v>
      </c>
    </row>
    <row r="34" spans="1:13">
      <c r="A34" s="254">
        <v>24</v>
      </c>
      <c r="B34" s="566" t="s">
        <v>738</v>
      </c>
      <c r="C34" s="539">
        <v>102.45</v>
      </c>
      <c r="D34" s="540">
        <v>102.28333333333335</v>
      </c>
      <c r="E34" s="540">
        <v>101.16666666666669</v>
      </c>
      <c r="F34" s="540">
        <v>99.88333333333334</v>
      </c>
      <c r="G34" s="540">
        <v>98.76666666666668</v>
      </c>
      <c r="H34" s="540">
        <v>103.56666666666669</v>
      </c>
      <c r="I34" s="540">
        <v>104.68333333333334</v>
      </c>
      <c r="J34" s="540">
        <v>105.9666666666667</v>
      </c>
      <c r="K34" s="539">
        <v>103.4</v>
      </c>
      <c r="L34" s="539">
        <v>101</v>
      </c>
      <c r="M34" s="539">
        <v>4.3313100000000002</v>
      </c>
    </row>
    <row r="35" spans="1:13">
      <c r="A35" s="254">
        <v>25</v>
      </c>
      <c r="B35" s="566" t="s">
        <v>295</v>
      </c>
      <c r="C35" s="539">
        <v>892.3</v>
      </c>
      <c r="D35" s="540">
        <v>890.71666666666658</v>
      </c>
      <c r="E35" s="540">
        <v>876.63333333333321</v>
      </c>
      <c r="F35" s="540">
        <v>860.96666666666658</v>
      </c>
      <c r="G35" s="540">
        <v>846.88333333333321</v>
      </c>
      <c r="H35" s="540">
        <v>906.38333333333321</v>
      </c>
      <c r="I35" s="540">
        <v>920.46666666666647</v>
      </c>
      <c r="J35" s="540">
        <v>936.13333333333321</v>
      </c>
      <c r="K35" s="539">
        <v>904.8</v>
      </c>
      <c r="L35" s="539">
        <v>875.05</v>
      </c>
      <c r="M35" s="539">
        <v>1.8694900000000001</v>
      </c>
    </row>
    <row r="36" spans="1:13">
      <c r="A36" s="254">
        <v>26</v>
      </c>
      <c r="B36" s="566" t="s">
        <v>227</v>
      </c>
      <c r="C36" s="539">
        <v>2724.7</v>
      </c>
      <c r="D36" s="540">
        <v>2760.3833333333332</v>
      </c>
      <c r="E36" s="540">
        <v>2676.2666666666664</v>
      </c>
      <c r="F36" s="540">
        <v>2627.833333333333</v>
      </c>
      <c r="G36" s="540">
        <v>2543.7166666666662</v>
      </c>
      <c r="H36" s="540">
        <v>2808.8166666666666</v>
      </c>
      <c r="I36" s="540">
        <v>2892.9333333333334</v>
      </c>
      <c r="J36" s="540">
        <v>2941.3666666666668</v>
      </c>
      <c r="K36" s="539">
        <v>2844.5</v>
      </c>
      <c r="L36" s="539">
        <v>2711.95</v>
      </c>
      <c r="M36" s="539">
        <v>1.0073300000000001</v>
      </c>
    </row>
    <row r="37" spans="1:13">
      <c r="A37" s="254">
        <v>27</v>
      </c>
      <c r="B37" s="566" t="s">
        <v>739</v>
      </c>
      <c r="C37" s="539">
        <v>4987.2</v>
      </c>
      <c r="D37" s="540">
        <v>5004.166666666667</v>
      </c>
      <c r="E37" s="540">
        <v>4935.0333333333338</v>
      </c>
      <c r="F37" s="540">
        <v>4882.8666666666668</v>
      </c>
      <c r="G37" s="540">
        <v>4813.7333333333336</v>
      </c>
      <c r="H37" s="540">
        <v>5056.3333333333339</v>
      </c>
      <c r="I37" s="540">
        <v>5125.4666666666672</v>
      </c>
      <c r="J37" s="540">
        <v>5177.6333333333341</v>
      </c>
      <c r="K37" s="539">
        <v>5073.3</v>
      </c>
      <c r="L37" s="539">
        <v>4952</v>
      </c>
      <c r="M37" s="539">
        <v>0.18493999999999999</v>
      </c>
    </row>
    <row r="38" spans="1:13">
      <c r="A38" s="254">
        <v>28</v>
      </c>
      <c r="B38" s="566" t="s">
        <v>802</v>
      </c>
      <c r="C38" s="539">
        <v>20.05</v>
      </c>
      <c r="D38" s="540">
        <v>20.150000000000002</v>
      </c>
      <c r="E38" s="540">
        <v>19.950000000000003</v>
      </c>
      <c r="F38" s="540">
        <v>19.850000000000001</v>
      </c>
      <c r="G38" s="540">
        <v>19.650000000000002</v>
      </c>
      <c r="H38" s="540">
        <v>20.250000000000004</v>
      </c>
      <c r="I38" s="540">
        <v>20.45</v>
      </c>
      <c r="J38" s="540">
        <v>20.550000000000004</v>
      </c>
      <c r="K38" s="539">
        <v>20.350000000000001</v>
      </c>
      <c r="L38" s="539">
        <v>20.05</v>
      </c>
      <c r="M38" s="539">
        <v>60.273670000000003</v>
      </c>
    </row>
    <row r="39" spans="1:13">
      <c r="A39" s="254">
        <v>29</v>
      </c>
      <c r="B39" s="566" t="s">
        <v>44</v>
      </c>
      <c r="C39" s="539">
        <v>890.55</v>
      </c>
      <c r="D39" s="540">
        <v>892.84999999999991</v>
      </c>
      <c r="E39" s="540">
        <v>875.79999999999984</v>
      </c>
      <c r="F39" s="540">
        <v>861.05</v>
      </c>
      <c r="G39" s="540">
        <v>843.99999999999989</v>
      </c>
      <c r="H39" s="540">
        <v>907.5999999999998</v>
      </c>
      <c r="I39" s="540">
        <v>924.65</v>
      </c>
      <c r="J39" s="540">
        <v>939.39999999999975</v>
      </c>
      <c r="K39" s="539">
        <v>909.9</v>
      </c>
      <c r="L39" s="539">
        <v>878.1</v>
      </c>
      <c r="M39" s="539">
        <v>14.02291</v>
      </c>
    </row>
    <row r="40" spans="1:13">
      <c r="A40" s="254">
        <v>30</v>
      </c>
      <c r="B40" s="566" t="s">
        <v>297</v>
      </c>
      <c r="C40" s="539">
        <v>3093.75</v>
      </c>
      <c r="D40" s="540">
        <v>3110.9</v>
      </c>
      <c r="E40" s="540">
        <v>3045.8</v>
      </c>
      <c r="F40" s="540">
        <v>2997.85</v>
      </c>
      <c r="G40" s="540">
        <v>2932.75</v>
      </c>
      <c r="H40" s="540">
        <v>3158.8500000000004</v>
      </c>
      <c r="I40" s="540">
        <v>3223.95</v>
      </c>
      <c r="J40" s="540">
        <v>3271.9000000000005</v>
      </c>
      <c r="K40" s="539">
        <v>3176</v>
      </c>
      <c r="L40" s="539">
        <v>3062.95</v>
      </c>
      <c r="M40" s="539">
        <v>0.65246000000000004</v>
      </c>
    </row>
    <row r="41" spans="1:13">
      <c r="A41" s="254">
        <v>31</v>
      </c>
      <c r="B41" s="566" t="s">
        <v>45</v>
      </c>
      <c r="C41" s="539">
        <v>264.7</v>
      </c>
      <c r="D41" s="540">
        <v>266.23333333333329</v>
      </c>
      <c r="E41" s="540">
        <v>261.61666666666656</v>
      </c>
      <c r="F41" s="540">
        <v>258.53333333333325</v>
      </c>
      <c r="G41" s="540">
        <v>253.91666666666652</v>
      </c>
      <c r="H41" s="540">
        <v>269.31666666666661</v>
      </c>
      <c r="I41" s="540">
        <v>273.93333333333328</v>
      </c>
      <c r="J41" s="540">
        <v>277.01666666666665</v>
      </c>
      <c r="K41" s="539">
        <v>270.85000000000002</v>
      </c>
      <c r="L41" s="539">
        <v>263.14999999999998</v>
      </c>
      <c r="M41" s="539">
        <v>71.065969999999993</v>
      </c>
    </row>
    <row r="42" spans="1:13">
      <c r="A42" s="254">
        <v>32</v>
      </c>
      <c r="B42" s="566" t="s">
        <v>46</v>
      </c>
      <c r="C42" s="539">
        <v>2996.75</v>
      </c>
      <c r="D42" s="540">
        <v>2995.5833333333335</v>
      </c>
      <c r="E42" s="540">
        <v>2938.666666666667</v>
      </c>
      <c r="F42" s="540">
        <v>2880.5833333333335</v>
      </c>
      <c r="G42" s="540">
        <v>2823.666666666667</v>
      </c>
      <c r="H42" s="540">
        <v>3053.666666666667</v>
      </c>
      <c r="I42" s="540">
        <v>3110.5833333333339</v>
      </c>
      <c r="J42" s="540">
        <v>3168.666666666667</v>
      </c>
      <c r="K42" s="539">
        <v>3052.5</v>
      </c>
      <c r="L42" s="539">
        <v>2937.5</v>
      </c>
      <c r="M42" s="539">
        <v>14.6593</v>
      </c>
    </row>
    <row r="43" spans="1:13">
      <c r="A43" s="254">
        <v>33</v>
      </c>
      <c r="B43" s="566" t="s">
        <v>47</v>
      </c>
      <c r="C43" s="539">
        <v>229.8</v>
      </c>
      <c r="D43" s="540">
        <v>228.58333333333334</v>
      </c>
      <c r="E43" s="540">
        <v>224.61666666666667</v>
      </c>
      <c r="F43" s="540">
        <v>219.43333333333334</v>
      </c>
      <c r="G43" s="540">
        <v>215.46666666666667</v>
      </c>
      <c r="H43" s="540">
        <v>233.76666666666668</v>
      </c>
      <c r="I43" s="540">
        <v>237.73333333333332</v>
      </c>
      <c r="J43" s="540">
        <v>242.91666666666669</v>
      </c>
      <c r="K43" s="539">
        <v>232.55</v>
      </c>
      <c r="L43" s="539">
        <v>223.4</v>
      </c>
      <c r="M43" s="539">
        <v>125.27522</v>
      </c>
    </row>
    <row r="44" spans="1:13">
      <c r="A44" s="254">
        <v>34</v>
      </c>
      <c r="B44" s="566" t="s">
        <v>48</v>
      </c>
      <c r="C44" s="539">
        <v>125.85</v>
      </c>
      <c r="D44" s="540">
        <v>124.89999999999999</v>
      </c>
      <c r="E44" s="540">
        <v>121.54999999999998</v>
      </c>
      <c r="F44" s="540">
        <v>117.24999999999999</v>
      </c>
      <c r="G44" s="540">
        <v>113.89999999999998</v>
      </c>
      <c r="H44" s="540">
        <v>129.19999999999999</v>
      </c>
      <c r="I44" s="540">
        <v>132.54999999999998</v>
      </c>
      <c r="J44" s="540">
        <v>136.85</v>
      </c>
      <c r="K44" s="539">
        <v>128.25</v>
      </c>
      <c r="L44" s="539">
        <v>120.6</v>
      </c>
      <c r="M44" s="539">
        <v>337.23741000000001</v>
      </c>
    </row>
    <row r="45" spans="1:13">
      <c r="A45" s="254">
        <v>35</v>
      </c>
      <c r="B45" s="566" t="s">
        <v>298</v>
      </c>
      <c r="C45" s="539">
        <v>109.55</v>
      </c>
      <c r="D45" s="540">
        <v>108.73333333333335</v>
      </c>
      <c r="E45" s="540">
        <v>105.9666666666667</v>
      </c>
      <c r="F45" s="540">
        <v>102.38333333333335</v>
      </c>
      <c r="G45" s="540">
        <v>99.616666666666703</v>
      </c>
      <c r="H45" s="540">
        <v>112.31666666666669</v>
      </c>
      <c r="I45" s="540">
        <v>115.08333333333334</v>
      </c>
      <c r="J45" s="540">
        <v>118.66666666666669</v>
      </c>
      <c r="K45" s="539">
        <v>111.5</v>
      </c>
      <c r="L45" s="539">
        <v>105.15</v>
      </c>
      <c r="M45" s="539">
        <v>10.7483</v>
      </c>
    </row>
    <row r="46" spans="1:13">
      <c r="A46" s="254">
        <v>36</v>
      </c>
      <c r="B46" s="566" t="s">
        <v>50</v>
      </c>
      <c r="C46" s="539">
        <v>2372.1999999999998</v>
      </c>
      <c r="D46" s="540">
        <v>2362.4</v>
      </c>
      <c r="E46" s="540">
        <v>2324.8000000000002</v>
      </c>
      <c r="F46" s="540">
        <v>2277.4</v>
      </c>
      <c r="G46" s="540">
        <v>2239.8000000000002</v>
      </c>
      <c r="H46" s="540">
        <v>2409.8000000000002</v>
      </c>
      <c r="I46" s="540">
        <v>2447.3999999999996</v>
      </c>
      <c r="J46" s="540">
        <v>2494.8000000000002</v>
      </c>
      <c r="K46" s="539">
        <v>2400</v>
      </c>
      <c r="L46" s="539">
        <v>2315</v>
      </c>
      <c r="M46" s="539">
        <v>32.67268</v>
      </c>
    </row>
    <row r="47" spans="1:13">
      <c r="A47" s="254">
        <v>37</v>
      </c>
      <c r="B47" s="566" t="s">
        <v>299</v>
      </c>
      <c r="C47" s="539">
        <v>149.55000000000001</v>
      </c>
      <c r="D47" s="540">
        <v>148.58333333333334</v>
      </c>
      <c r="E47" s="540">
        <v>145.16666666666669</v>
      </c>
      <c r="F47" s="540">
        <v>140.78333333333333</v>
      </c>
      <c r="G47" s="540">
        <v>137.36666666666667</v>
      </c>
      <c r="H47" s="540">
        <v>152.9666666666667</v>
      </c>
      <c r="I47" s="540">
        <v>156.38333333333338</v>
      </c>
      <c r="J47" s="540">
        <v>160.76666666666671</v>
      </c>
      <c r="K47" s="539">
        <v>152</v>
      </c>
      <c r="L47" s="539">
        <v>144.19999999999999</v>
      </c>
      <c r="M47" s="539">
        <v>3.7570199999999998</v>
      </c>
    </row>
    <row r="48" spans="1:13">
      <c r="A48" s="254">
        <v>38</v>
      </c>
      <c r="B48" s="566" t="s">
        <v>300</v>
      </c>
      <c r="C48" s="539">
        <v>3457.85</v>
      </c>
      <c r="D48" s="540">
        <v>3483.9666666666667</v>
      </c>
      <c r="E48" s="540">
        <v>3413.8833333333332</v>
      </c>
      <c r="F48" s="540">
        <v>3369.9166666666665</v>
      </c>
      <c r="G48" s="540">
        <v>3299.833333333333</v>
      </c>
      <c r="H48" s="540">
        <v>3527.9333333333334</v>
      </c>
      <c r="I48" s="540">
        <v>3598.0166666666664</v>
      </c>
      <c r="J48" s="540">
        <v>3641.9833333333336</v>
      </c>
      <c r="K48" s="539">
        <v>3554.05</v>
      </c>
      <c r="L48" s="539">
        <v>3440</v>
      </c>
      <c r="M48" s="539">
        <v>0.53732000000000002</v>
      </c>
    </row>
    <row r="49" spans="1:13">
      <c r="A49" s="254">
        <v>39</v>
      </c>
      <c r="B49" s="566" t="s">
        <v>301</v>
      </c>
      <c r="C49" s="539">
        <v>2067</v>
      </c>
      <c r="D49" s="540">
        <v>2077.9500000000003</v>
      </c>
      <c r="E49" s="540">
        <v>2030.9000000000005</v>
      </c>
      <c r="F49" s="540">
        <v>1994.8000000000002</v>
      </c>
      <c r="G49" s="540">
        <v>1947.7500000000005</v>
      </c>
      <c r="H49" s="540">
        <v>2114.0500000000006</v>
      </c>
      <c r="I49" s="540">
        <v>2161.1000000000008</v>
      </c>
      <c r="J49" s="540">
        <v>2197.2000000000007</v>
      </c>
      <c r="K49" s="539">
        <v>2125</v>
      </c>
      <c r="L49" s="539">
        <v>2041.85</v>
      </c>
      <c r="M49" s="539">
        <v>4.1984599999999999</v>
      </c>
    </row>
    <row r="50" spans="1:13">
      <c r="A50" s="254">
        <v>40</v>
      </c>
      <c r="B50" s="566" t="s">
        <v>302</v>
      </c>
      <c r="C50" s="539">
        <v>6557.15</v>
      </c>
      <c r="D50" s="540">
        <v>6534.05</v>
      </c>
      <c r="E50" s="540">
        <v>6434.1</v>
      </c>
      <c r="F50" s="540">
        <v>6311.05</v>
      </c>
      <c r="G50" s="540">
        <v>6211.1</v>
      </c>
      <c r="H50" s="540">
        <v>6657.1</v>
      </c>
      <c r="I50" s="540">
        <v>6757.0499999999993</v>
      </c>
      <c r="J50" s="540">
        <v>6880.1</v>
      </c>
      <c r="K50" s="539">
        <v>6634</v>
      </c>
      <c r="L50" s="539">
        <v>6411</v>
      </c>
      <c r="M50" s="539">
        <v>0.20632</v>
      </c>
    </row>
    <row r="51" spans="1:13">
      <c r="A51" s="254">
        <v>41</v>
      </c>
      <c r="B51" s="566" t="s">
        <v>52</v>
      </c>
      <c r="C51" s="539">
        <v>853.6</v>
      </c>
      <c r="D51" s="540">
        <v>851.1</v>
      </c>
      <c r="E51" s="540">
        <v>839.5</v>
      </c>
      <c r="F51" s="540">
        <v>825.4</v>
      </c>
      <c r="G51" s="540">
        <v>813.8</v>
      </c>
      <c r="H51" s="540">
        <v>865.2</v>
      </c>
      <c r="I51" s="540">
        <v>876.80000000000018</v>
      </c>
      <c r="J51" s="540">
        <v>890.90000000000009</v>
      </c>
      <c r="K51" s="539">
        <v>862.7</v>
      </c>
      <c r="L51" s="539">
        <v>837</v>
      </c>
      <c r="M51" s="539">
        <v>30.213280000000001</v>
      </c>
    </row>
    <row r="52" spans="1:13">
      <c r="A52" s="254">
        <v>42</v>
      </c>
      <c r="B52" s="566" t="s">
        <v>303</v>
      </c>
      <c r="C52" s="539">
        <v>482.75</v>
      </c>
      <c r="D52" s="540">
        <v>483.4666666666667</v>
      </c>
      <c r="E52" s="540">
        <v>479.28333333333342</v>
      </c>
      <c r="F52" s="540">
        <v>475.81666666666672</v>
      </c>
      <c r="G52" s="540">
        <v>471.63333333333344</v>
      </c>
      <c r="H52" s="540">
        <v>486.93333333333339</v>
      </c>
      <c r="I52" s="540">
        <v>491.11666666666667</v>
      </c>
      <c r="J52" s="540">
        <v>494.58333333333337</v>
      </c>
      <c r="K52" s="539">
        <v>487.65</v>
      </c>
      <c r="L52" s="539">
        <v>480</v>
      </c>
      <c r="M52" s="539">
        <v>1.3498699999999999</v>
      </c>
    </row>
    <row r="53" spans="1:13">
      <c r="A53" s="254">
        <v>43</v>
      </c>
      <c r="B53" s="566" t="s">
        <v>228</v>
      </c>
      <c r="C53" s="539">
        <v>3151.95</v>
      </c>
      <c r="D53" s="540">
        <v>3104.4166666666665</v>
      </c>
      <c r="E53" s="540">
        <v>3034.833333333333</v>
      </c>
      <c r="F53" s="540">
        <v>2917.7166666666667</v>
      </c>
      <c r="G53" s="540">
        <v>2848.1333333333332</v>
      </c>
      <c r="H53" s="540">
        <v>3221.5333333333328</v>
      </c>
      <c r="I53" s="540">
        <v>3291.1166666666659</v>
      </c>
      <c r="J53" s="540">
        <v>3408.2333333333327</v>
      </c>
      <c r="K53" s="539">
        <v>3174</v>
      </c>
      <c r="L53" s="539">
        <v>2987.3</v>
      </c>
      <c r="M53" s="539">
        <v>6.0590099999999998</v>
      </c>
    </row>
    <row r="54" spans="1:13">
      <c r="A54" s="254">
        <v>44</v>
      </c>
      <c r="B54" s="566" t="s">
        <v>54</v>
      </c>
      <c r="C54" s="539">
        <v>715.95</v>
      </c>
      <c r="D54" s="540">
        <v>721.16666666666663</v>
      </c>
      <c r="E54" s="540">
        <v>707.38333333333321</v>
      </c>
      <c r="F54" s="540">
        <v>698.81666666666661</v>
      </c>
      <c r="G54" s="540">
        <v>685.03333333333319</v>
      </c>
      <c r="H54" s="540">
        <v>729.73333333333323</v>
      </c>
      <c r="I54" s="540">
        <v>743.51666666666677</v>
      </c>
      <c r="J54" s="540">
        <v>752.08333333333326</v>
      </c>
      <c r="K54" s="539">
        <v>734.95</v>
      </c>
      <c r="L54" s="539">
        <v>712.6</v>
      </c>
      <c r="M54" s="539">
        <v>168.04763</v>
      </c>
    </row>
    <row r="55" spans="1:13">
      <c r="A55" s="254">
        <v>45</v>
      </c>
      <c r="B55" s="566" t="s">
        <v>304</v>
      </c>
      <c r="C55" s="539">
        <v>1996.85</v>
      </c>
      <c r="D55" s="540">
        <v>1998.8999999999999</v>
      </c>
      <c r="E55" s="540">
        <v>1958.7999999999997</v>
      </c>
      <c r="F55" s="540">
        <v>1920.7499999999998</v>
      </c>
      <c r="G55" s="540">
        <v>1880.6499999999996</v>
      </c>
      <c r="H55" s="540">
        <v>2036.9499999999998</v>
      </c>
      <c r="I55" s="540">
        <v>2077.0499999999997</v>
      </c>
      <c r="J55" s="540">
        <v>2115.1</v>
      </c>
      <c r="K55" s="539">
        <v>2039</v>
      </c>
      <c r="L55" s="539">
        <v>1960.85</v>
      </c>
      <c r="M55" s="539">
        <v>0.34938999999999998</v>
      </c>
    </row>
    <row r="56" spans="1:13">
      <c r="A56" s="254">
        <v>46</v>
      </c>
      <c r="B56" s="566" t="s">
        <v>305</v>
      </c>
      <c r="C56" s="539">
        <v>971.95</v>
      </c>
      <c r="D56" s="540">
        <v>968.06666666666661</v>
      </c>
      <c r="E56" s="540">
        <v>954.13333333333321</v>
      </c>
      <c r="F56" s="540">
        <v>936.31666666666661</v>
      </c>
      <c r="G56" s="540">
        <v>922.38333333333321</v>
      </c>
      <c r="H56" s="540">
        <v>985.88333333333321</v>
      </c>
      <c r="I56" s="540">
        <v>999.81666666666661</v>
      </c>
      <c r="J56" s="540">
        <v>1017.6333333333332</v>
      </c>
      <c r="K56" s="539">
        <v>982</v>
      </c>
      <c r="L56" s="539">
        <v>950.25</v>
      </c>
      <c r="M56" s="539">
        <v>3.83588</v>
      </c>
    </row>
    <row r="57" spans="1:13">
      <c r="A57" s="254">
        <v>47</v>
      </c>
      <c r="B57" s="566" t="s">
        <v>306</v>
      </c>
      <c r="C57" s="539">
        <v>572.15</v>
      </c>
      <c r="D57" s="540">
        <v>575.4666666666667</v>
      </c>
      <c r="E57" s="540">
        <v>567.68333333333339</v>
      </c>
      <c r="F57" s="540">
        <v>563.2166666666667</v>
      </c>
      <c r="G57" s="540">
        <v>555.43333333333339</v>
      </c>
      <c r="H57" s="540">
        <v>579.93333333333339</v>
      </c>
      <c r="I57" s="540">
        <v>587.7166666666667</v>
      </c>
      <c r="J57" s="540">
        <v>592.18333333333339</v>
      </c>
      <c r="K57" s="539">
        <v>583.25</v>
      </c>
      <c r="L57" s="539">
        <v>571</v>
      </c>
      <c r="M57" s="539">
        <v>4.0978399999999997</v>
      </c>
    </row>
    <row r="58" spans="1:13">
      <c r="A58" s="254">
        <v>48</v>
      </c>
      <c r="B58" s="566" t="s">
        <v>55</v>
      </c>
      <c r="C58" s="539">
        <v>3912.25</v>
      </c>
      <c r="D58" s="540">
        <v>3933.7166666666667</v>
      </c>
      <c r="E58" s="540">
        <v>3868.7333333333336</v>
      </c>
      <c r="F58" s="540">
        <v>3825.2166666666667</v>
      </c>
      <c r="G58" s="540">
        <v>3760.2333333333336</v>
      </c>
      <c r="H58" s="540">
        <v>3977.2333333333336</v>
      </c>
      <c r="I58" s="540">
        <v>4042.2166666666662</v>
      </c>
      <c r="J58" s="540">
        <v>4085.7333333333336</v>
      </c>
      <c r="K58" s="539">
        <v>3998.7</v>
      </c>
      <c r="L58" s="539">
        <v>3890.2</v>
      </c>
      <c r="M58" s="539">
        <v>8.0287100000000002</v>
      </c>
    </row>
    <row r="59" spans="1:13">
      <c r="A59" s="254">
        <v>49</v>
      </c>
      <c r="B59" s="566" t="s">
        <v>307</v>
      </c>
      <c r="C59" s="539">
        <v>246.45</v>
      </c>
      <c r="D59" s="540">
        <v>248.15</v>
      </c>
      <c r="E59" s="540">
        <v>242.3</v>
      </c>
      <c r="F59" s="540">
        <v>238.15</v>
      </c>
      <c r="G59" s="540">
        <v>232.3</v>
      </c>
      <c r="H59" s="540">
        <v>252.3</v>
      </c>
      <c r="I59" s="540">
        <v>258.14999999999998</v>
      </c>
      <c r="J59" s="540">
        <v>262.3</v>
      </c>
      <c r="K59" s="539">
        <v>254</v>
      </c>
      <c r="L59" s="539">
        <v>244</v>
      </c>
      <c r="M59" s="539">
        <v>8.0136599999999998</v>
      </c>
    </row>
    <row r="60" spans="1:13" ht="12" customHeight="1">
      <c r="A60" s="254">
        <v>50</v>
      </c>
      <c r="B60" s="566" t="s">
        <v>308</v>
      </c>
      <c r="C60" s="539">
        <v>967.85</v>
      </c>
      <c r="D60" s="540">
        <v>963.58333333333337</v>
      </c>
      <c r="E60" s="540">
        <v>937.31666666666672</v>
      </c>
      <c r="F60" s="540">
        <v>906.7833333333333</v>
      </c>
      <c r="G60" s="540">
        <v>880.51666666666665</v>
      </c>
      <c r="H60" s="540">
        <v>994.11666666666679</v>
      </c>
      <c r="I60" s="540">
        <v>1020.3833333333334</v>
      </c>
      <c r="J60" s="540">
        <v>1050.916666666667</v>
      </c>
      <c r="K60" s="539">
        <v>989.85</v>
      </c>
      <c r="L60" s="539">
        <v>933.05</v>
      </c>
      <c r="M60" s="539">
        <v>4.7455400000000001</v>
      </c>
    </row>
    <row r="61" spans="1:13">
      <c r="A61" s="254">
        <v>51</v>
      </c>
      <c r="B61" s="566" t="s">
        <v>58</v>
      </c>
      <c r="C61" s="539">
        <v>5383.7</v>
      </c>
      <c r="D61" s="540">
        <v>5412.7833333333328</v>
      </c>
      <c r="E61" s="540">
        <v>5320.9166666666661</v>
      </c>
      <c r="F61" s="540">
        <v>5258.1333333333332</v>
      </c>
      <c r="G61" s="540">
        <v>5166.2666666666664</v>
      </c>
      <c r="H61" s="540">
        <v>5475.5666666666657</v>
      </c>
      <c r="I61" s="540">
        <v>5567.4333333333325</v>
      </c>
      <c r="J61" s="540">
        <v>5630.2166666666653</v>
      </c>
      <c r="K61" s="539">
        <v>5504.65</v>
      </c>
      <c r="L61" s="539">
        <v>5350</v>
      </c>
      <c r="M61" s="539">
        <v>21.902450000000002</v>
      </c>
    </row>
    <row r="62" spans="1:13">
      <c r="A62" s="254">
        <v>52</v>
      </c>
      <c r="B62" s="566" t="s">
        <v>57</v>
      </c>
      <c r="C62" s="539">
        <v>10008.65</v>
      </c>
      <c r="D62" s="540">
        <v>10044.266666666668</v>
      </c>
      <c r="E62" s="540">
        <v>9893.5333333333365</v>
      </c>
      <c r="F62" s="540">
        <v>9778.4166666666679</v>
      </c>
      <c r="G62" s="540">
        <v>9627.6833333333361</v>
      </c>
      <c r="H62" s="540">
        <v>10159.383333333337</v>
      </c>
      <c r="I62" s="540">
        <v>10310.11666666667</v>
      </c>
      <c r="J62" s="540">
        <v>10425.233333333337</v>
      </c>
      <c r="K62" s="539">
        <v>10195</v>
      </c>
      <c r="L62" s="539">
        <v>9929.15</v>
      </c>
      <c r="M62" s="539">
        <v>3.4260999999999999</v>
      </c>
    </row>
    <row r="63" spans="1:13">
      <c r="A63" s="254">
        <v>53</v>
      </c>
      <c r="B63" s="566" t="s">
        <v>229</v>
      </c>
      <c r="C63" s="539">
        <v>3651.5</v>
      </c>
      <c r="D63" s="540">
        <v>3632.35</v>
      </c>
      <c r="E63" s="540">
        <v>3591.6</v>
      </c>
      <c r="F63" s="540">
        <v>3531.7</v>
      </c>
      <c r="G63" s="540">
        <v>3490.95</v>
      </c>
      <c r="H63" s="540">
        <v>3692.25</v>
      </c>
      <c r="I63" s="540">
        <v>3733</v>
      </c>
      <c r="J63" s="540">
        <v>3792.9</v>
      </c>
      <c r="K63" s="539">
        <v>3673.1</v>
      </c>
      <c r="L63" s="539">
        <v>3572.45</v>
      </c>
      <c r="M63" s="539">
        <v>0.38894000000000001</v>
      </c>
    </row>
    <row r="64" spans="1:13">
      <c r="A64" s="254">
        <v>54</v>
      </c>
      <c r="B64" s="566" t="s">
        <v>59</v>
      </c>
      <c r="C64" s="539">
        <v>1590.7</v>
      </c>
      <c r="D64" s="540">
        <v>1568.1166666666668</v>
      </c>
      <c r="E64" s="540">
        <v>1539.2333333333336</v>
      </c>
      <c r="F64" s="540">
        <v>1487.7666666666669</v>
      </c>
      <c r="G64" s="540">
        <v>1458.8833333333337</v>
      </c>
      <c r="H64" s="540">
        <v>1619.5833333333335</v>
      </c>
      <c r="I64" s="540">
        <v>1648.4666666666667</v>
      </c>
      <c r="J64" s="540">
        <v>1699.9333333333334</v>
      </c>
      <c r="K64" s="539">
        <v>1597</v>
      </c>
      <c r="L64" s="539">
        <v>1516.65</v>
      </c>
      <c r="M64" s="539">
        <v>11.43003</v>
      </c>
    </row>
    <row r="65" spans="1:13">
      <c r="A65" s="254">
        <v>55</v>
      </c>
      <c r="B65" s="566" t="s">
        <v>309</v>
      </c>
      <c r="C65" s="539">
        <v>114.45</v>
      </c>
      <c r="D65" s="540">
        <v>114.75</v>
      </c>
      <c r="E65" s="540">
        <v>113.7</v>
      </c>
      <c r="F65" s="540">
        <v>112.95</v>
      </c>
      <c r="G65" s="540">
        <v>111.9</v>
      </c>
      <c r="H65" s="540">
        <v>115.5</v>
      </c>
      <c r="I65" s="540">
        <v>116.55000000000001</v>
      </c>
      <c r="J65" s="540">
        <v>117.3</v>
      </c>
      <c r="K65" s="539">
        <v>115.8</v>
      </c>
      <c r="L65" s="539">
        <v>114</v>
      </c>
      <c r="M65" s="539">
        <v>1.4184699999999999</v>
      </c>
    </row>
    <row r="66" spans="1:13">
      <c r="A66" s="254">
        <v>56</v>
      </c>
      <c r="B66" s="566" t="s">
        <v>310</v>
      </c>
      <c r="C66" s="539">
        <v>179.4</v>
      </c>
      <c r="D66" s="540">
        <v>176.66666666666666</v>
      </c>
      <c r="E66" s="540">
        <v>171.33333333333331</v>
      </c>
      <c r="F66" s="540">
        <v>163.26666666666665</v>
      </c>
      <c r="G66" s="540">
        <v>157.93333333333331</v>
      </c>
      <c r="H66" s="540">
        <v>184.73333333333332</v>
      </c>
      <c r="I66" s="540">
        <v>190.06666666666663</v>
      </c>
      <c r="J66" s="540">
        <v>198.13333333333333</v>
      </c>
      <c r="K66" s="539">
        <v>182</v>
      </c>
      <c r="L66" s="539">
        <v>168.6</v>
      </c>
      <c r="M66" s="539">
        <v>30.937080000000002</v>
      </c>
    </row>
    <row r="67" spans="1:13">
      <c r="A67" s="254">
        <v>57</v>
      </c>
      <c r="B67" s="566" t="s">
        <v>230</v>
      </c>
      <c r="C67" s="539">
        <v>325.3</v>
      </c>
      <c r="D67" s="540">
        <v>326.21666666666664</v>
      </c>
      <c r="E67" s="540">
        <v>321.73333333333329</v>
      </c>
      <c r="F67" s="540">
        <v>318.16666666666663</v>
      </c>
      <c r="G67" s="540">
        <v>313.68333333333328</v>
      </c>
      <c r="H67" s="540">
        <v>329.7833333333333</v>
      </c>
      <c r="I67" s="540">
        <v>334.26666666666665</v>
      </c>
      <c r="J67" s="540">
        <v>337.83333333333331</v>
      </c>
      <c r="K67" s="539">
        <v>330.7</v>
      </c>
      <c r="L67" s="539">
        <v>322.64999999999998</v>
      </c>
      <c r="M67" s="539">
        <v>53.977760000000004</v>
      </c>
    </row>
    <row r="68" spans="1:13">
      <c r="A68" s="254">
        <v>58</v>
      </c>
      <c r="B68" s="566" t="s">
        <v>60</v>
      </c>
      <c r="C68" s="539">
        <v>86.85</v>
      </c>
      <c r="D68" s="540">
        <v>88.166666666666671</v>
      </c>
      <c r="E68" s="540">
        <v>84.733333333333348</v>
      </c>
      <c r="F68" s="540">
        <v>82.616666666666674</v>
      </c>
      <c r="G68" s="540">
        <v>79.183333333333351</v>
      </c>
      <c r="H68" s="540">
        <v>90.283333333333346</v>
      </c>
      <c r="I68" s="540">
        <v>93.716666666666654</v>
      </c>
      <c r="J68" s="540">
        <v>95.833333333333343</v>
      </c>
      <c r="K68" s="539">
        <v>91.6</v>
      </c>
      <c r="L68" s="539">
        <v>86.05</v>
      </c>
      <c r="M68" s="539">
        <v>685.92566999999997</v>
      </c>
    </row>
    <row r="69" spans="1:13">
      <c r="A69" s="254">
        <v>59</v>
      </c>
      <c r="B69" s="566" t="s">
        <v>61</v>
      </c>
      <c r="C69" s="539">
        <v>83.55</v>
      </c>
      <c r="D69" s="540">
        <v>84.833333333333329</v>
      </c>
      <c r="E69" s="540">
        <v>81.36666666666666</v>
      </c>
      <c r="F69" s="540">
        <v>79.183333333333337</v>
      </c>
      <c r="G69" s="540">
        <v>75.716666666666669</v>
      </c>
      <c r="H69" s="540">
        <v>87.016666666666652</v>
      </c>
      <c r="I69" s="540">
        <v>90.48333333333332</v>
      </c>
      <c r="J69" s="540">
        <v>92.666666666666643</v>
      </c>
      <c r="K69" s="539">
        <v>88.3</v>
      </c>
      <c r="L69" s="539">
        <v>82.65</v>
      </c>
      <c r="M69" s="539">
        <v>140.36171999999999</v>
      </c>
    </row>
    <row r="70" spans="1:13">
      <c r="A70" s="254">
        <v>60</v>
      </c>
      <c r="B70" s="566" t="s">
        <v>311</v>
      </c>
      <c r="C70" s="539">
        <v>21.35</v>
      </c>
      <c r="D70" s="540">
        <v>21.683333333333334</v>
      </c>
      <c r="E70" s="540">
        <v>20.166666666666668</v>
      </c>
      <c r="F70" s="540">
        <v>18.983333333333334</v>
      </c>
      <c r="G70" s="540">
        <v>17.466666666666669</v>
      </c>
      <c r="H70" s="540">
        <v>22.866666666666667</v>
      </c>
      <c r="I70" s="540">
        <v>24.383333333333333</v>
      </c>
      <c r="J70" s="540">
        <v>25.566666666666666</v>
      </c>
      <c r="K70" s="539">
        <v>23.2</v>
      </c>
      <c r="L70" s="539">
        <v>20.5</v>
      </c>
      <c r="M70" s="539">
        <v>259.82612999999998</v>
      </c>
    </row>
    <row r="71" spans="1:13">
      <c r="A71" s="254">
        <v>61</v>
      </c>
      <c r="B71" s="566" t="s">
        <v>62</v>
      </c>
      <c r="C71" s="539">
        <v>1479</v>
      </c>
      <c r="D71" s="540">
        <v>1469.6666666666667</v>
      </c>
      <c r="E71" s="540">
        <v>1449.3333333333335</v>
      </c>
      <c r="F71" s="540">
        <v>1419.6666666666667</v>
      </c>
      <c r="G71" s="540">
        <v>1399.3333333333335</v>
      </c>
      <c r="H71" s="540">
        <v>1499.3333333333335</v>
      </c>
      <c r="I71" s="540">
        <v>1519.666666666667</v>
      </c>
      <c r="J71" s="540">
        <v>1549.3333333333335</v>
      </c>
      <c r="K71" s="539">
        <v>1490</v>
      </c>
      <c r="L71" s="539">
        <v>1440</v>
      </c>
      <c r="M71" s="539">
        <v>7.8342499999999999</v>
      </c>
    </row>
    <row r="72" spans="1:13">
      <c r="A72" s="254">
        <v>62</v>
      </c>
      <c r="B72" s="566" t="s">
        <v>312</v>
      </c>
      <c r="C72" s="539">
        <v>5058.1499999999996</v>
      </c>
      <c r="D72" s="540">
        <v>5082.5999999999995</v>
      </c>
      <c r="E72" s="540">
        <v>5000.1999999999989</v>
      </c>
      <c r="F72" s="540">
        <v>4942.2499999999991</v>
      </c>
      <c r="G72" s="540">
        <v>4859.8499999999985</v>
      </c>
      <c r="H72" s="540">
        <v>5140.5499999999993</v>
      </c>
      <c r="I72" s="540">
        <v>5222.9499999999989</v>
      </c>
      <c r="J72" s="540">
        <v>5280.9</v>
      </c>
      <c r="K72" s="539">
        <v>5165</v>
      </c>
      <c r="L72" s="539">
        <v>5024.6499999999996</v>
      </c>
      <c r="M72" s="539">
        <v>0.22714000000000001</v>
      </c>
    </row>
    <row r="73" spans="1:13">
      <c r="A73" s="254">
        <v>63</v>
      </c>
      <c r="B73" s="566" t="s">
        <v>65</v>
      </c>
      <c r="C73" s="539">
        <v>721.7</v>
      </c>
      <c r="D73" s="540">
        <v>723.05000000000007</v>
      </c>
      <c r="E73" s="540">
        <v>709.40000000000009</v>
      </c>
      <c r="F73" s="540">
        <v>697.1</v>
      </c>
      <c r="G73" s="540">
        <v>683.45</v>
      </c>
      <c r="H73" s="540">
        <v>735.35000000000014</v>
      </c>
      <c r="I73" s="540">
        <v>749</v>
      </c>
      <c r="J73" s="540">
        <v>761.30000000000018</v>
      </c>
      <c r="K73" s="539">
        <v>736.7</v>
      </c>
      <c r="L73" s="539">
        <v>710.75</v>
      </c>
      <c r="M73" s="539">
        <v>9.4442500000000003</v>
      </c>
    </row>
    <row r="74" spans="1:13">
      <c r="A74" s="254">
        <v>64</v>
      </c>
      <c r="B74" s="566" t="s">
        <v>313</v>
      </c>
      <c r="C74" s="539">
        <v>345.3</v>
      </c>
      <c r="D74" s="540">
        <v>347.66666666666669</v>
      </c>
      <c r="E74" s="540">
        <v>340.33333333333337</v>
      </c>
      <c r="F74" s="540">
        <v>335.36666666666667</v>
      </c>
      <c r="G74" s="540">
        <v>328.03333333333336</v>
      </c>
      <c r="H74" s="540">
        <v>352.63333333333338</v>
      </c>
      <c r="I74" s="540">
        <v>359.96666666666675</v>
      </c>
      <c r="J74" s="540">
        <v>364.93333333333339</v>
      </c>
      <c r="K74" s="539">
        <v>355</v>
      </c>
      <c r="L74" s="539">
        <v>342.7</v>
      </c>
      <c r="M74" s="539">
        <v>3.4091800000000001</v>
      </c>
    </row>
    <row r="75" spans="1:13">
      <c r="A75" s="254">
        <v>65</v>
      </c>
      <c r="B75" s="566" t="s">
        <v>64</v>
      </c>
      <c r="C75" s="539">
        <v>134.19999999999999</v>
      </c>
      <c r="D75" s="540">
        <v>133.35</v>
      </c>
      <c r="E75" s="540">
        <v>131.1</v>
      </c>
      <c r="F75" s="540">
        <v>128</v>
      </c>
      <c r="G75" s="540">
        <v>125.75</v>
      </c>
      <c r="H75" s="540">
        <v>136.44999999999999</v>
      </c>
      <c r="I75" s="540">
        <v>138.69999999999999</v>
      </c>
      <c r="J75" s="540">
        <v>141.79999999999998</v>
      </c>
      <c r="K75" s="539">
        <v>135.6</v>
      </c>
      <c r="L75" s="539">
        <v>130.25</v>
      </c>
      <c r="M75" s="539">
        <v>107.06432</v>
      </c>
    </row>
    <row r="76" spans="1:13" s="13" customFormat="1">
      <c r="A76" s="254">
        <v>66</v>
      </c>
      <c r="B76" s="566" t="s">
        <v>66</v>
      </c>
      <c r="C76" s="539">
        <v>608.54999999999995</v>
      </c>
      <c r="D76" s="540">
        <v>605.83333333333337</v>
      </c>
      <c r="E76" s="540">
        <v>591.66666666666674</v>
      </c>
      <c r="F76" s="540">
        <v>574.78333333333342</v>
      </c>
      <c r="G76" s="540">
        <v>560.61666666666679</v>
      </c>
      <c r="H76" s="540">
        <v>622.7166666666667</v>
      </c>
      <c r="I76" s="540">
        <v>636.88333333333344</v>
      </c>
      <c r="J76" s="540">
        <v>653.76666666666665</v>
      </c>
      <c r="K76" s="539">
        <v>620</v>
      </c>
      <c r="L76" s="539">
        <v>588.95000000000005</v>
      </c>
      <c r="M76" s="539">
        <v>53.355139999999999</v>
      </c>
    </row>
    <row r="77" spans="1:13" s="13" customFormat="1">
      <c r="A77" s="254">
        <v>67</v>
      </c>
      <c r="B77" s="566" t="s">
        <v>69</v>
      </c>
      <c r="C77" s="539">
        <v>40.700000000000003</v>
      </c>
      <c r="D77" s="540">
        <v>40.550000000000004</v>
      </c>
      <c r="E77" s="540">
        <v>39.650000000000006</v>
      </c>
      <c r="F77" s="540">
        <v>38.6</v>
      </c>
      <c r="G77" s="540">
        <v>37.700000000000003</v>
      </c>
      <c r="H77" s="540">
        <v>41.600000000000009</v>
      </c>
      <c r="I77" s="540">
        <v>42.5</v>
      </c>
      <c r="J77" s="540">
        <v>43.550000000000011</v>
      </c>
      <c r="K77" s="539">
        <v>41.45</v>
      </c>
      <c r="L77" s="539">
        <v>39.5</v>
      </c>
      <c r="M77" s="539">
        <v>430.31157999999999</v>
      </c>
    </row>
    <row r="78" spans="1:13" s="13" customFormat="1">
      <c r="A78" s="254">
        <v>68</v>
      </c>
      <c r="B78" s="566" t="s">
        <v>73</v>
      </c>
      <c r="C78" s="539">
        <v>435.25</v>
      </c>
      <c r="D78" s="540">
        <v>434.58333333333331</v>
      </c>
      <c r="E78" s="540">
        <v>426.46666666666664</v>
      </c>
      <c r="F78" s="540">
        <v>417.68333333333334</v>
      </c>
      <c r="G78" s="540">
        <v>409.56666666666666</v>
      </c>
      <c r="H78" s="540">
        <v>443.36666666666662</v>
      </c>
      <c r="I78" s="540">
        <v>451.48333333333329</v>
      </c>
      <c r="J78" s="540">
        <v>460.26666666666659</v>
      </c>
      <c r="K78" s="539">
        <v>442.7</v>
      </c>
      <c r="L78" s="539">
        <v>425.8</v>
      </c>
      <c r="M78" s="539">
        <v>143.97828000000001</v>
      </c>
    </row>
    <row r="79" spans="1:13" s="13" customFormat="1">
      <c r="A79" s="254">
        <v>69</v>
      </c>
      <c r="B79" s="566" t="s">
        <v>740</v>
      </c>
      <c r="C79" s="539">
        <v>9798.2999999999993</v>
      </c>
      <c r="D79" s="540">
        <v>9791.9499999999989</v>
      </c>
      <c r="E79" s="540">
        <v>9754.8999999999978</v>
      </c>
      <c r="F79" s="540">
        <v>9711.4999999999982</v>
      </c>
      <c r="G79" s="540">
        <v>9674.4499999999971</v>
      </c>
      <c r="H79" s="540">
        <v>9835.3499999999985</v>
      </c>
      <c r="I79" s="540">
        <v>9872.3999999999978</v>
      </c>
      <c r="J79" s="540">
        <v>9915.7999999999993</v>
      </c>
      <c r="K79" s="539">
        <v>9829</v>
      </c>
      <c r="L79" s="539">
        <v>9748.5499999999993</v>
      </c>
      <c r="M79" s="539">
        <v>2.2450000000000001E-2</v>
      </c>
    </row>
    <row r="80" spans="1:13" s="13" customFormat="1">
      <c r="A80" s="254">
        <v>70</v>
      </c>
      <c r="B80" s="566" t="s">
        <v>68</v>
      </c>
      <c r="C80" s="539">
        <v>565.54999999999995</v>
      </c>
      <c r="D80" s="540">
        <v>568.85</v>
      </c>
      <c r="E80" s="540">
        <v>560.70000000000005</v>
      </c>
      <c r="F80" s="540">
        <v>555.85</v>
      </c>
      <c r="G80" s="540">
        <v>547.70000000000005</v>
      </c>
      <c r="H80" s="540">
        <v>573.70000000000005</v>
      </c>
      <c r="I80" s="540">
        <v>581.84999999999991</v>
      </c>
      <c r="J80" s="540">
        <v>586.70000000000005</v>
      </c>
      <c r="K80" s="539">
        <v>577</v>
      </c>
      <c r="L80" s="539">
        <v>564</v>
      </c>
      <c r="M80" s="539">
        <v>233.26446999999999</v>
      </c>
    </row>
    <row r="81" spans="1:13" s="13" customFormat="1">
      <c r="A81" s="254">
        <v>71</v>
      </c>
      <c r="B81" s="566" t="s">
        <v>70</v>
      </c>
      <c r="C81" s="539">
        <v>385.35</v>
      </c>
      <c r="D81" s="540">
        <v>390.06666666666666</v>
      </c>
      <c r="E81" s="540">
        <v>379.38333333333333</v>
      </c>
      <c r="F81" s="540">
        <v>373.41666666666669</v>
      </c>
      <c r="G81" s="540">
        <v>362.73333333333335</v>
      </c>
      <c r="H81" s="540">
        <v>396.0333333333333</v>
      </c>
      <c r="I81" s="540">
        <v>406.71666666666658</v>
      </c>
      <c r="J81" s="540">
        <v>412.68333333333328</v>
      </c>
      <c r="K81" s="539">
        <v>400.75</v>
      </c>
      <c r="L81" s="539">
        <v>384.1</v>
      </c>
      <c r="M81" s="539">
        <v>91.033789999999996</v>
      </c>
    </row>
    <row r="82" spans="1:13" s="13" customFormat="1">
      <c r="A82" s="254">
        <v>72</v>
      </c>
      <c r="B82" s="566" t="s">
        <v>314</v>
      </c>
      <c r="C82" s="539">
        <v>861.6</v>
      </c>
      <c r="D82" s="540">
        <v>855.63333333333333</v>
      </c>
      <c r="E82" s="540">
        <v>844.81666666666661</v>
      </c>
      <c r="F82" s="540">
        <v>828.0333333333333</v>
      </c>
      <c r="G82" s="540">
        <v>817.21666666666658</v>
      </c>
      <c r="H82" s="540">
        <v>872.41666666666663</v>
      </c>
      <c r="I82" s="540">
        <v>883.23333333333346</v>
      </c>
      <c r="J82" s="540">
        <v>900.01666666666665</v>
      </c>
      <c r="K82" s="539">
        <v>866.45</v>
      </c>
      <c r="L82" s="539">
        <v>838.85</v>
      </c>
      <c r="M82" s="539">
        <v>0.95508000000000004</v>
      </c>
    </row>
    <row r="83" spans="1:13" s="13" customFormat="1">
      <c r="A83" s="254">
        <v>73</v>
      </c>
      <c r="B83" s="566" t="s">
        <v>315</v>
      </c>
      <c r="C83" s="539">
        <v>235.45</v>
      </c>
      <c r="D83" s="540">
        <v>234.13333333333333</v>
      </c>
      <c r="E83" s="540">
        <v>228.31666666666666</v>
      </c>
      <c r="F83" s="540">
        <v>221.18333333333334</v>
      </c>
      <c r="G83" s="540">
        <v>215.36666666666667</v>
      </c>
      <c r="H83" s="540">
        <v>241.26666666666665</v>
      </c>
      <c r="I83" s="540">
        <v>247.08333333333331</v>
      </c>
      <c r="J83" s="540">
        <v>254.21666666666664</v>
      </c>
      <c r="K83" s="539">
        <v>239.95</v>
      </c>
      <c r="L83" s="539">
        <v>227</v>
      </c>
      <c r="M83" s="539">
        <v>13.33126</v>
      </c>
    </row>
    <row r="84" spans="1:13" s="13" customFormat="1">
      <c r="A84" s="254">
        <v>74</v>
      </c>
      <c r="B84" s="566" t="s">
        <v>316</v>
      </c>
      <c r="C84" s="539">
        <v>172.15</v>
      </c>
      <c r="D84" s="540">
        <v>173.83333333333334</v>
      </c>
      <c r="E84" s="540">
        <v>169.81666666666669</v>
      </c>
      <c r="F84" s="540">
        <v>167.48333333333335</v>
      </c>
      <c r="G84" s="540">
        <v>163.4666666666667</v>
      </c>
      <c r="H84" s="540">
        <v>176.16666666666669</v>
      </c>
      <c r="I84" s="540">
        <v>180.18333333333334</v>
      </c>
      <c r="J84" s="540">
        <v>182.51666666666668</v>
      </c>
      <c r="K84" s="539">
        <v>177.85</v>
      </c>
      <c r="L84" s="539">
        <v>171.5</v>
      </c>
      <c r="M84" s="539">
        <v>6.1778899999999997</v>
      </c>
    </row>
    <row r="85" spans="1:13" s="13" customFormat="1">
      <c r="A85" s="254">
        <v>75</v>
      </c>
      <c r="B85" s="566" t="s">
        <v>317</v>
      </c>
      <c r="C85" s="539">
        <v>4582.1499999999996</v>
      </c>
      <c r="D85" s="540">
        <v>4594.05</v>
      </c>
      <c r="E85" s="540">
        <v>4489.1000000000004</v>
      </c>
      <c r="F85" s="540">
        <v>4396.05</v>
      </c>
      <c r="G85" s="540">
        <v>4291.1000000000004</v>
      </c>
      <c r="H85" s="540">
        <v>4687.1000000000004</v>
      </c>
      <c r="I85" s="540">
        <v>4792.0499999999993</v>
      </c>
      <c r="J85" s="540">
        <v>4885.1000000000004</v>
      </c>
      <c r="K85" s="539">
        <v>4699</v>
      </c>
      <c r="L85" s="539">
        <v>4501</v>
      </c>
      <c r="M85" s="539">
        <v>0.19483</v>
      </c>
    </row>
    <row r="86" spans="1:13" s="13" customFormat="1">
      <c r="A86" s="254">
        <v>76</v>
      </c>
      <c r="B86" s="566" t="s">
        <v>318</v>
      </c>
      <c r="C86" s="539">
        <v>832.8</v>
      </c>
      <c r="D86" s="540">
        <v>826.9666666666667</v>
      </c>
      <c r="E86" s="540">
        <v>812.18333333333339</v>
      </c>
      <c r="F86" s="540">
        <v>791.56666666666672</v>
      </c>
      <c r="G86" s="540">
        <v>776.78333333333342</v>
      </c>
      <c r="H86" s="540">
        <v>847.58333333333337</v>
      </c>
      <c r="I86" s="540">
        <v>862.36666666666667</v>
      </c>
      <c r="J86" s="540">
        <v>882.98333333333335</v>
      </c>
      <c r="K86" s="539">
        <v>841.75</v>
      </c>
      <c r="L86" s="539">
        <v>806.35</v>
      </c>
      <c r="M86" s="539">
        <v>1.1533100000000001</v>
      </c>
    </row>
    <row r="87" spans="1:13" s="13" customFormat="1">
      <c r="A87" s="254">
        <v>77</v>
      </c>
      <c r="B87" s="566" t="s">
        <v>231</v>
      </c>
      <c r="C87" s="539">
        <v>1152.55</v>
      </c>
      <c r="D87" s="540">
        <v>1160.4166666666667</v>
      </c>
      <c r="E87" s="540">
        <v>1142.1333333333334</v>
      </c>
      <c r="F87" s="540">
        <v>1131.7166666666667</v>
      </c>
      <c r="G87" s="540">
        <v>1113.4333333333334</v>
      </c>
      <c r="H87" s="540">
        <v>1170.8333333333335</v>
      </c>
      <c r="I87" s="540">
        <v>1189.1166666666668</v>
      </c>
      <c r="J87" s="540">
        <v>1199.5333333333335</v>
      </c>
      <c r="K87" s="539">
        <v>1178.7</v>
      </c>
      <c r="L87" s="539">
        <v>1150</v>
      </c>
      <c r="M87" s="539">
        <v>0.42426999999999998</v>
      </c>
    </row>
    <row r="88" spans="1:13" s="13" customFormat="1">
      <c r="A88" s="254">
        <v>78</v>
      </c>
      <c r="B88" s="566" t="s">
        <v>319</v>
      </c>
      <c r="C88" s="539">
        <v>73.900000000000006</v>
      </c>
      <c r="D88" s="540">
        <v>73.88333333333334</v>
      </c>
      <c r="E88" s="540">
        <v>71.116666666666674</v>
      </c>
      <c r="F88" s="540">
        <v>68.333333333333329</v>
      </c>
      <c r="G88" s="540">
        <v>65.566666666666663</v>
      </c>
      <c r="H88" s="540">
        <v>76.666666666666686</v>
      </c>
      <c r="I88" s="540">
        <v>79.433333333333366</v>
      </c>
      <c r="J88" s="540">
        <v>82.216666666666697</v>
      </c>
      <c r="K88" s="539">
        <v>76.650000000000006</v>
      </c>
      <c r="L88" s="539">
        <v>71.099999999999994</v>
      </c>
      <c r="M88" s="539">
        <v>31.975490000000001</v>
      </c>
    </row>
    <row r="89" spans="1:13" s="13" customFormat="1">
      <c r="A89" s="254">
        <v>79</v>
      </c>
      <c r="B89" s="566" t="s">
        <v>71</v>
      </c>
      <c r="C89" s="539">
        <v>14742.6</v>
      </c>
      <c r="D89" s="540">
        <v>14830.916666666666</v>
      </c>
      <c r="E89" s="540">
        <v>14563.833333333332</v>
      </c>
      <c r="F89" s="540">
        <v>14385.066666666666</v>
      </c>
      <c r="G89" s="540">
        <v>14117.983333333332</v>
      </c>
      <c r="H89" s="540">
        <v>15009.683333333332</v>
      </c>
      <c r="I89" s="540">
        <v>15276.766666666665</v>
      </c>
      <c r="J89" s="540">
        <v>15455.533333333333</v>
      </c>
      <c r="K89" s="539">
        <v>15098</v>
      </c>
      <c r="L89" s="539">
        <v>14652.15</v>
      </c>
      <c r="M89" s="539">
        <v>0.56623999999999997</v>
      </c>
    </row>
    <row r="90" spans="1:13" s="13" customFormat="1">
      <c r="A90" s="254">
        <v>80</v>
      </c>
      <c r="B90" s="566" t="s">
        <v>320</v>
      </c>
      <c r="C90" s="539">
        <v>289.25</v>
      </c>
      <c r="D90" s="540">
        <v>288.43333333333334</v>
      </c>
      <c r="E90" s="540">
        <v>283.4666666666667</v>
      </c>
      <c r="F90" s="540">
        <v>277.68333333333334</v>
      </c>
      <c r="G90" s="540">
        <v>272.7166666666667</v>
      </c>
      <c r="H90" s="540">
        <v>294.2166666666667</v>
      </c>
      <c r="I90" s="540">
        <v>299.18333333333328</v>
      </c>
      <c r="J90" s="540">
        <v>304.9666666666667</v>
      </c>
      <c r="K90" s="539">
        <v>293.39999999999998</v>
      </c>
      <c r="L90" s="539">
        <v>282.64999999999998</v>
      </c>
      <c r="M90" s="539">
        <v>4.3199399999999999</v>
      </c>
    </row>
    <row r="91" spans="1:13" s="13" customFormat="1">
      <c r="A91" s="254">
        <v>81</v>
      </c>
      <c r="B91" s="566" t="s">
        <v>74</v>
      </c>
      <c r="C91" s="539">
        <v>3335.95</v>
      </c>
      <c r="D91" s="540">
        <v>3343.0833333333335</v>
      </c>
      <c r="E91" s="540">
        <v>3318.166666666667</v>
      </c>
      <c r="F91" s="540">
        <v>3300.3833333333337</v>
      </c>
      <c r="G91" s="540">
        <v>3275.4666666666672</v>
      </c>
      <c r="H91" s="540">
        <v>3360.8666666666668</v>
      </c>
      <c r="I91" s="540">
        <v>3385.7833333333338</v>
      </c>
      <c r="J91" s="540">
        <v>3403.5666666666666</v>
      </c>
      <c r="K91" s="539">
        <v>3368</v>
      </c>
      <c r="L91" s="539">
        <v>3325.3</v>
      </c>
      <c r="M91" s="539">
        <v>4.8468600000000004</v>
      </c>
    </row>
    <row r="92" spans="1:13" s="13" customFormat="1">
      <c r="A92" s="254">
        <v>82</v>
      </c>
      <c r="B92" s="566" t="s">
        <v>321</v>
      </c>
      <c r="C92" s="539">
        <v>476.45</v>
      </c>
      <c r="D92" s="540">
        <v>477.98333333333329</v>
      </c>
      <c r="E92" s="540">
        <v>472.06666666666661</v>
      </c>
      <c r="F92" s="540">
        <v>467.68333333333334</v>
      </c>
      <c r="G92" s="540">
        <v>461.76666666666665</v>
      </c>
      <c r="H92" s="540">
        <v>482.36666666666656</v>
      </c>
      <c r="I92" s="540">
        <v>488.28333333333319</v>
      </c>
      <c r="J92" s="540">
        <v>492.66666666666652</v>
      </c>
      <c r="K92" s="539">
        <v>483.9</v>
      </c>
      <c r="L92" s="539">
        <v>473.6</v>
      </c>
      <c r="M92" s="539">
        <v>0.63639000000000001</v>
      </c>
    </row>
    <row r="93" spans="1:13" s="13" customFormat="1">
      <c r="A93" s="254">
        <v>83</v>
      </c>
      <c r="B93" s="566" t="s">
        <v>322</v>
      </c>
      <c r="C93" s="539">
        <v>234.1</v>
      </c>
      <c r="D93" s="540">
        <v>233.28333333333333</v>
      </c>
      <c r="E93" s="540">
        <v>229.56666666666666</v>
      </c>
      <c r="F93" s="540">
        <v>225.03333333333333</v>
      </c>
      <c r="G93" s="540">
        <v>221.31666666666666</v>
      </c>
      <c r="H93" s="540">
        <v>237.81666666666666</v>
      </c>
      <c r="I93" s="540">
        <v>241.5333333333333</v>
      </c>
      <c r="J93" s="540">
        <v>246.06666666666666</v>
      </c>
      <c r="K93" s="539">
        <v>237</v>
      </c>
      <c r="L93" s="539">
        <v>228.75</v>
      </c>
      <c r="M93" s="539">
        <v>2.8284400000000001</v>
      </c>
    </row>
    <row r="94" spans="1:13" s="13" customFormat="1">
      <c r="A94" s="254">
        <v>84</v>
      </c>
      <c r="B94" s="566" t="s">
        <v>80</v>
      </c>
      <c r="C94" s="539">
        <v>603.45000000000005</v>
      </c>
      <c r="D94" s="540">
        <v>603.41666666666663</v>
      </c>
      <c r="E94" s="540">
        <v>590.0333333333333</v>
      </c>
      <c r="F94" s="540">
        <v>576.61666666666667</v>
      </c>
      <c r="G94" s="540">
        <v>563.23333333333335</v>
      </c>
      <c r="H94" s="540">
        <v>616.83333333333326</v>
      </c>
      <c r="I94" s="540">
        <v>630.2166666666667</v>
      </c>
      <c r="J94" s="540">
        <v>643.63333333333321</v>
      </c>
      <c r="K94" s="539">
        <v>616.79999999999995</v>
      </c>
      <c r="L94" s="539">
        <v>590</v>
      </c>
      <c r="M94" s="539">
        <v>5.6116299999999999</v>
      </c>
    </row>
    <row r="95" spans="1:13" s="13" customFormat="1">
      <c r="A95" s="254">
        <v>85</v>
      </c>
      <c r="B95" s="566" t="s">
        <v>323</v>
      </c>
      <c r="C95" s="539">
        <v>1922.05</v>
      </c>
      <c r="D95" s="540">
        <v>1920.4166666666667</v>
      </c>
      <c r="E95" s="540">
        <v>1902.7333333333336</v>
      </c>
      <c r="F95" s="540">
        <v>1883.4166666666667</v>
      </c>
      <c r="G95" s="540">
        <v>1865.7333333333336</v>
      </c>
      <c r="H95" s="540">
        <v>1939.7333333333336</v>
      </c>
      <c r="I95" s="540">
        <v>1957.4166666666665</v>
      </c>
      <c r="J95" s="540">
        <v>1976.7333333333336</v>
      </c>
      <c r="K95" s="539">
        <v>1938.1</v>
      </c>
      <c r="L95" s="539">
        <v>1901.1</v>
      </c>
      <c r="M95" s="539">
        <v>0.18224000000000001</v>
      </c>
    </row>
    <row r="96" spans="1:13" s="13" customFormat="1">
      <c r="A96" s="254">
        <v>86</v>
      </c>
      <c r="B96" s="566" t="s">
        <v>785</v>
      </c>
      <c r="C96" s="539">
        <v>225</v>
      </c>
      <c r="D96" s="540">
        <v>225.16666666666666</v>
      </c>
      <c r="E96" s="540">
        <v>220.33333333333331</v>
      </c>
      <c r="F96" s="540">
        <v>215.66666666666666</v>
      </c>
      <c r="G96" s="540">
        <v>210.83333333333331</v>
      </c>
      <c r="H96" s="540">
        <v>229.83333333333331</v>
      </c>
      <c r="I96" s="540">
        <v>234.66666666666663</v>
      </c>
      <c r="J96" s="540">
        <v>239.33333333333331</v>
      </c>
      <c r="K96" s="539">
        <v>230</v>
      </c>
      <c r="L96" s="539">
        <v>220.5</v>
      </c>
      <c r="M96" s="539">
        <v>2.12514</v>
      </c>
    </row>
    <row r="97" spans="1:13" s="13" customFormat="1">
      <c r="A97" s="254">
        <v>87</v>
      </c>
      <c r="B97" s="566" t="s">
        <v>75</v>
      </c>
      <c r="C97" s="539">
        <v>430.5</v>
      </c>
      <c r="D97" s="540">
        <v>430.09999999999997</v>
      </c>
      <c r="E97" s="540">
        <v>421.39999999999992</v>
      </c>
      <c r="F97" s="540">
        <v>412.29999999999995</v>
      </c>
      <c r="G97" s="540">
        <v>403.59999999999991</v>
      </c>
      <c r="H97" s="540">
        <v>439.19999999999993</v>
      </c>
      <c r="I97" s="540">
        <v>447.9</v>
      </c>
      <c r="J97" s="540">
        <v>456.99999999999994</v>
      </c>
      <c r="K97" s="539">
        <v>438.8</v>
      </c>
      <c r="L97" s="539">
        <v>421</v>
      </c>
      <c r="M97" s="539">
        <v>38.538449999999997</v>
      </c>
    </row>
    <row r="98" spans="1:13" s="13" customFormat="1">
      <c r="A98" s="254">
        <v>88</v>
      </c>
      <c r="B98" s="566" t="s">
        <v>324</v>
      </c>
      <c r="C98" s="539">
        <v>485.85</v>
      </c>
      <c r="D98" s="540">
        <v>491.33333333333331</v>
      </c>
      <c r="E98" s="540">
        <v>478.81666666666661</v>
      </c>
      <c r="F98" s="540">
        <v>471.7833333333333</v>
      </c>
      <c r="G98" s="540">
        <v>459.26666666666659</v>
      </c>
      <c r="H98" s="540">
        <v>498.36666666666662</v>
      </c>
      <c r="I98" s="540">
        <v>510.88333333333338</v>
      </c>
      <c r="J98" s="540">
        <v>517.91666666666663</v>
      </c>
      <c r="K98" s="539">
        <v>503.85</v>
      </c>
      <c r="L98" s="539">
        <v>484.3</v>
      </c>
      <c r="M98" s="539">
        <v>4.4442399999999997</v>
      </c>
    </row>
    <row r="99" spans="1:13" s="13" customFormat="1">
      <c r="A99" s="254">
        <v>89</v>
      </c>
      <c r="B99" s="566" t="s">
        <v>76</v>
      </c>
      <c r="C99" s="539">
        <v>159.30000000000001</v>
      </c>
      <c r="D99" s="540">
        <v>158.33333333333334</v>
      </c>
      <c r="E99" s="540">
        <v>155.9666666666667</v>
      </c>
      <c r="F99" s="540">
        <v>152.63333333333335</v>
      </c>
      <c r="G99" s="540">
        <v>150.26666666666671</v>
      </c>
      <c r="H99" s="540">
        <v>161.66666666666669</v>
      </c>
      <c r="I99" s="540">
        <v>164.0333333333333</v>
      </c>
      <c r="J99" s="540">
        <v>167.36666666666667</v>
      </c>
      <c r="K99" s="539">
        <v>160.69999999999999</v>
      </c>
      <c r="L99" s="539">
        <v>155</v>
      </c>
      <c r="M99" s="539">
        <v>202.24578</v>
      </c>
    </row>
    <row r="100" spans="1:13" s="13" customFormat="1">
      <c r="A100" s="254">
        <v>90</v>
      </c>
      <c r="B100" s="566" t="s">
        <v>325</v>
      </c>
      <c r="C100" s="539">
        <v>469.1</v>
      </c>
      <c r="D100" s="540">
        <v>469.4666666666667</v>
      </c>
      <c r="E100" s="540">
        <v>460.28333333333342</v>
      </c>
      <c r="F100" s="540">
        <v>451.4666666666667</v>
      </c>
      <c r="G100" s="540">
        <v>442.28333333333342</v>
      </c>
      <c r="H100" s="540">
        <v>478.28333333333342</v>
      </c>
      <c r="I100" s="540">
        <v>487.4666666666667</v>
      </c>
      <c r="J100" s="540">
        <v>496.28333333333342</v>
      </c>
      <c r="K100" s="539">
        <v>478.65</v>
      </c>
      <c r="L100" s="539">
        <v>460.65</v>
      </c>
      <c r="M100" s="539">
        <v>1.91598</v>
      </c>
    </row>
    <row r="101" spans="1:13">
      <c r="A101" s="254">
        <v>91</v>
      </c>
      <c r="B101" s="566" t="s">
        <v>326</v>
      </c>
      <c r="C101" s="539">
        <v>342.75</v>
      </c>
      <c r="D101" s="540">
        <v>348.34999999999997</v>
      </c>
      <c r="E101" s="540">
        <v>332.14999999999992</v>
      </c>
      <c r="F101" s="540">
        <v>321.54999999999995</v>
      </c>
      <c r="G101" s="540">
        <v>305.34999999999991</v>
      </c>
      <c r="H101" s="540">
        <v>358.94999999999993</v>
      </c>
      <c r="I101" s="540">
        <v>375.15</v>
      </c>
      <c r="J101" s="540">
        <v>385.74999999999994</v>
      </c>
      <c r="K101" s="539">
        <v>364.55</v>
      </c>
      <c r="L101" s="539">
        <v>337.75</v>
      </c>
      <c r="M101" s="539">
        <v>2.8434400000000002</v>
      </c>
    </row>
    <row r="102" spans="1:13">
      <c r="A102" s="254">
        <v>92</v>
      </c>
      <c r="B102" s="566" t="s">
        <v>327</v>
      </c>
      <c r="C102" s="539">
        <v>483</v>
      </c>
      <c r="D102" s="540">
        <v>489.56666666666666</v>
      </c>
      <c r="E102" s="540">
        <v>469.68333333333334</v>
      </c>
      <c r="F102" s="540">
        <v>456.36666666666667</v>
      </c>
      <c r="G102" s="540">
        <v>436.48333333333335</v>
      </c>
      <c r="H102" s="540">
        <v>502.88333333333333</v>
      </c>
      <c r="I102" s="540">
        <v>522.76666666666665</v>
      </c>
      <c r="J102" s="540">
        <v>536.08333333333326</v>
      </c>
      <c r="K102" s="539">
        <v>509.45</v>
      </c>
      <c r="L102" s="539">
        <v>476.25</v>
      </c>
      <c r="M102" s="539">
        <v>4.0282200000000001</v>
      </c>
    </row>
    <row r="103" spans="1:13">
      <c r="A103" s="254">
        <v>93</v>
      </c>
      <c r="B103" s="566" t="s">
        <v>77</v>
      </c>
      <c r="C103" s="539">
        <v>123.9</v>
      </c>
      <c r="D103" s="540">
        <v>124.64999999999999</v>
      </c>
      <c r="E103" s="540">
        <v>122.44999999999999</v>
      </c>
      <c r="F103" s="540">
        <v>121</v>
      </c>
      <c r="G103" s="540">
        <v>118.8</v>
      </c>
      <c r="H103" s="540">
        <v>126.09999999999998</v>
      </c>
      <c r="I103" s="540">
        <v>128.30000000000001</v>
      </c>
      <c r="J103" s="540">
        <v>129.74999999999997</v>
      </c>
      <c r="K103" s="539">
        <v>126.85</v>
      </c>
      <c r="L103" s="539">
        <v>123.2</v>
      </c>
      <c r="M103" s="539">
        <v>16.937809999999999</v>
      </c>
    </row>
    <row r="104" spans="1:13">
      <c r="A104" s="254">
        <v>94</v>
      </c>
      <c r="B104" s="566" t="s">
        <v>328</v>
      </c>
      <c r="C104" s="539">
        <v>1528.95</v>
      </c>
      <c r="D104" s="540">
        <v>1544.4166666666667</v>
      </c>
      <c r="E104" s="540">
        <v>1479.5833333333335</v>
      </c>
      <c r="F104" s="540">
        <v>1430.2166666666667</v>
      </c>
      <c r="G104" s="540">
        <v>1365.3833333333334</v>
      </c>
      <c r="H104" s="540">
        <v>1593.7833333333335</v>
      </c>
      <c r="I104" s="540">
        <v>1658.616666666667</v>
      </c>
      <c r="J104" s="540">
        <v>1707.9833333333336</v>
      </c>
      <c r="K104" s="539">
        <v>1609.25</v>
      </c>
      <c r="L104" s="539">
        <v>1495.05</v>
      </c>
      <c r="M104" s="539">
        <v>2.65598</v>
      </c>
    </row>
    <row r="105" spans="1:13">
      <c r="A105" s="254">
        <v>95</v>
      </c>
      <c r="B105" s="566" t="s">
        <v>329</v>
      </c>
      <c r="C105" s="539">
        <v>17.899999999999999</v>
      </c>
      <c r="D105" s="540">
        <v>18.283333333333331</v>
      </c>
      <c r="E105" s="540">
        <v>17.366666666666664</v>
      </c>
      <c r="F105" s="540">
        <v>16.833333333333332</v>
      </c>
      <c r="G105" s="540">
        <v>15.916666666666664</v>
      </c>
      <c r="H105" s="540">
        <v>18.816666666666663</v>
      </c>
      <c r="I105" s="540">
        <v>19.733333333333334</v>
      </c>
      <c r="J105" s="540">
        <v>20.266666666666662</v>
      </c>
      <c r="K105" s="539">
        <v>19.2</v>
      </c>
      <c r="L105" s="539">
        <v>17.75</v>
      </c>
      <c r="M105" s="539">
        <v>588.82425999999998</v>
      </c>
    </row>
    <row r="106" spans="1:13">
      <c r="A106" s="254">
        <v>96</v>
      </c>
      <c r="B106" s="566" t="s">
        <v>330</v>
      </c>
      <c r="C106" s="539">
        <v>605.25</v>
      </c>
      <c r="D106" s="540">
        <v>607.08333333333337</v>
      </c>
      <c r="E106" s="540">
        <v>595.16666666666674</v>
      </c>
      <c r="F106" s="540">
        <v>585.08333333333337</v>
      </c>
      <c r="G106" s="540">
        <v>573.16666666666674</v>
      </c>
      <c r="H106" s="540">
        <v>617.16666666666674</v>
      </c>
      <c r="I106" s="540">
        <v>629.08333333333348</v>
      </c>
      <c r="J106" s="540">
        <v>639.16666666666674</v>
      </c>
      <c r="K106" s="539">
        <v>619</v>
      </c>
      <c r="L106" s="539">
        <v>597</v>
      </c>
      <c r="M106" s="539">
        <v>28.792269999999998</v>
      </c>
    </row>
    <row r="107" spans="1:13">
      <c r="A107" s="254">
        <v>97</v>
      </c>
      <c r="B107" s="566" t="s">
        <v>331</v>
      </c>
      <c r="C107" s="539">
        <v>299.35000000000002</v>
      </c>
      <c r="D107" s="540">
        <v>301.61666666666667</v>
      </c>
      <c r="E107" s="540">
        <v>294.23333333333335</v>
      </c>
      <c r="F107" s="540">
        <v>289.11666666666667</v>
      </c>
      <c r="G107" s="540">
        <v>281.73333333333335</v>
      </c>
      <c r="H107" s="540">
        <v>306.73333333333335</v>
      </c>
      <c r="I107" s="540">
        <v>314.11666666666667</v>
      </c>
      <c r="J107" s="540">
        <v>319.23333333333335</v>
      </c>
      <c r="K107" s="539">
        <v>309</v>
      </c>
      <c r="L107" s="539">
        <v>296.5</v>
      </c>
      <c r="M107" s="539">
        <v>1.45831</v>
      </c>
    </row>
    <row r="108" spans="1:13">
      <c r="A108" s="254">
        <v>98</v>
      </c>
      <c r="B108" s="566" t="s">
        <v>79</v>
      </c>
      <c r="C108" s="539">
        <v>487.35</v>
      </c>
      <c r="D108" s="540">
        <v>487.2</v>
      </c>
      <c r="E108" s="540">
        <v>481.15</v>
      </c>
      <c r="F108" s="540">
        <v>474.95</v>
      </c>
      <c r="G108" s="540">
        <v>468.9</v>
      </c>
      <c r="H108" s="540">
        <v>493.4</v>
      </c>
      <c r="I108" s="540">
        <v>499.45000000000005</v>
      </c>
      <c r="J108" s="540">
        <v>505.65</v>
      </c>
      <c r="K108" s="539">
        <v>493.25</v>
      </c>
      <c r="L108" s="539">
        <v>481</v>
      </c>
      <c r="M108" s="539">
        <v>4.9944300000000004</v>
      </c>
    </row>
    <row r="109" spans="1:13">
      <c r="A109" s="254">
        <v>99</v>
      </c>
      <c r="B109" s="566" t="s">
        <v>332</v>
      </c>
      <c r="C109" s="539">
        <v>3937.3</v>
      </c>
      <c r="D109" s="540">
        <v>3918.6666666666665</v>
      </c>
      <c r="E109" s="540">
        <v>3846.2833333333328</v>
      </c>
      <c r="F109" s="540">
        <v>3755.2666666666664</v>
      </c>
      <c r="G109" s="540">
        <v>3682.8833333333328</v>
      </c>
      <c r="H109" s="540">
        <v>4009.6833333333329</v>
      </c>
      <c r="I109" s="540">
        <v>4082.0666666666671</v>
      </c>
      <c r="J109" s="540">
        <v>4173.083333333333</v>
      </c>
      <c r="K109" s="539">
        <v>3991.05</v>
      </c>
      <c r="L109" s="539">
        <v>3827.65</v>
      </c>
      <c r="M109" s="539">
        <v>8.7489999999999998E-2</v>
      </c>
    </row>
    <row r="110" spans="1:13">
      <c r="A110" s="254">
        <v>100</v>
      </c>
      <c r="B110" s="566" t="s">
        <v>333</v>
      </c>
      <c r="C110" s="539">
        <v>167.1</v>
      </c>
      <c r="D110" s="540">
        <v>168.15</v>
      </c>
      <c r="E110" s="540">
        <v>165.5</v>
      </c>
      <c r="F110" s="540">
        <v>163.9</v>
      </c>
      <c r="G110" s="540">
        <v>161.25</v>
      </c>
      <c r="H110" s="540">
        <v>169.75</v>
      </c>
      <c r="I110" s="540">
        <v>172.40000000000003</v>
      </c>
      <c r="J110" s="540">
        <v>174</v>
      </c>
      <c r="K110" s="539">
        <v>170.8</v>
      </c>
      <c r="L110" s="539">
        <v>166.55</v>
      </c>
      <c r="M110" s="539">
        <v>8.3061100000000003</v>
      </c>
    </row>
    <row r="111" spans="1:13">
      <c r="A111" s="254">
        <v>101</v>
      </c>
      <c r="B111" s="566" t="s">
        <v>334</v>
      </c>
      <c r="C111" s="539">
        <v>229.4</v>
      </c>
      <c r="D111" s="540">
        <v>231.11666666666667</v>
      </c>
      <c r="E111" s="540">
        <v>226.28333333333336</v>
      </c>
      <c r="F111" s="540">
        <v>223.16666666666669</v>
      </c>
      <c r="G111" s="540">
        <v>218.33333333333337</v>
      </c>
      <c r="H111" s="540">
        <v>234.23333333333335</v>
      </c>
      <c r="I111" s="540">
        <v>239.06666666666666</v>
      </c>
      <c r="J111" s="540">
        <v>242.18333333333334</v>
      </c>
      <c r="K111" s="539">
        <v>235.95</v>
      </c>
      <c r="L111" s="539">
        <v>228</v>
      </c>
      <c r="M111" s="539">
        <v>4.48224</v>
      </c>
    </row>
    <row r="112" spans="1:13">
      <c r="A112" s="254">
        <v>102</v>
      </c>
      <c r="B112" s="566" t="s">
        <v>335</v>
      </c>
      <c r="C112" s="539">
        <v>96.3</v>
      </c>
      <c r="D112" s="540">
        <v>96.8</v>
      </c>
      <c r="E112" s="540">
        <v>94.8</v>
      </c>
      <c r="F112" s="540">
        <v>93.3</v>
      </c>
      <c r="G112" s="540">
        <v>91.3</v>
      </c>
      <c r="H112" s="540">
        <v>98.3</v>
      </c>
      <c r="I112" s="540">
        <v>100.3</v>
      </c>
      <c r="J112" s="540">
        <v>101.8</v>
      </c>
      <c r="K112" s="539">
        <v>98.8</v>
      </c>
      <c r="L112" s="539">
        <v>95.3</v>
      </c>
      <c r="M112" s="539">
        <v>7.9670199999999998</v>
      </c>
    </row>
    <row r="113" spans="1:13">
      <c r="A113" s="254">
        <v>103</v>
      </c>
      <c r="B113" s="566" t="s">
        <v>336</v>
      </c>
      <c r="C113" s="539">
        <v>599</v>
      </c>
      <c r="D113" s="540">
        <v>595.55000000000007</v>
      </c>
      <c r="E113" s="540">
        <v>590.10000000000014</v>
      </c>
      <c r="F113" s="540">
        <v>581.20000000000005</v>
      </c>
      <c r="G113" s="540">
        <v>575.75000000000011</v>
      </c>
      <c r="H113" s="540">
        <v>604.45000000000016</v>
      </c>
      <c r="I113" s="540">
        <v>609.9000000000002</v>
      </c>
      <c r="J113" s="540">
        <v>618.80000000000018</v>
      </c>
      <c r="K113" s="539">
        <v>601</v>
      </c>
      <c r="L113" s="539">
        <v>586.65</v>
      </c>
      <c r="M113" s="539">
        <v>0.29010000000000002</v>
      </c>
    </row>
    <row r="114" spans="1:13">
      <c r="A114" s="254">
        <v>104</v>
      </c>
      <c r="B114" s="566" t="s">
        <v>81</v>
      </c>
      <c r="C114" s="539">
        <v>517.79999999999995</v>
      </c>
      <c r="D114" s="540">
        <v>522.15</v>
      </c>
      <c r="E114" s="540">
        <v>506.29999999999995</v>
      </c>
      <c r="F114" s="540">
        <v>494.79999999999995</v>
      </c>
      <c r="G114" s="540">
        <v>478.94999999999993</v>
      </c>
      <c r="H114" s="540">
        <v>533.65</v>
      </c>
      <c r="I114" s="540">
        <v>549.50000000000011</v>
      </c>
      <c r="J114" s="540">
        <v>561</v>
      </c>
      <c r="K114" s="539">
        <v>538</v>
      </c>
      <c r="L114" s="539">
        <v>510.65</v>
      </c>
      <c r="M114" s="539">
        <v>55.129939999999998</v>
      </c>
    </row>
    <row r="115" spans="1:13">
      <c r="A115" s="254">
        <v>105</v>
      </c>
      <c r="B115" s="566" t="s">
        <v>82</v>
      </c>
      <c r="C115" s="539">
        <v>790.95</v>
      </c>
      <c r="D115" s="540">
        <v>794.16666666666663</v>
      </c>
      <c r="E115" s="540">
        <v>785.18333333333328</v>
      </c>
      <c r="F115" s="540">
        <v>779.41666666666663</v>
      </c>
      <c r="G115" s="540">
        <v>770.43333333333328</v>
      </c>
      <c r="H115" s="540">
        <v>799.93333333333328</v>
      </c>
      <c r="I115" s="540">
        <v>808.91666666666663</v>
      </c>
      <c r="J115" s="540">
        <v>814.68333333333328</v>
      </c>
      <c r="K115" s="539">
        <v>803.15</v>
      </c>
      <c r="L115" s="539">
        <v>788.4</v>
      </c>
      <c r="M115" s="539">
        <v>32.644770000000001</v>
      </c>
    </row>
    <row r="116" spans="1:13">
      <c r="A116" s="254">
        <v>106</v>
      </c>
      <c r="B116" s="566" t="s">
        <v>232</v>
      </c>
      <c r="C116" s="539">
        <v>161.15</v>
      </c>
      <c r="D116" s="540">
        <v>161.70000000000002</v>
      </c>
      <c r="E116" s="540">
        <v>159.45000000000005</v>
      </c>
      <c r="F116" s="540">
        <v>157.75000000000003</v>
      </c>
      <c r="G116" s="540">
        <v>155.50000000000006</v>
      </c>
      <c r="H116" s="540">
        <v>163.40000000000003</v>
      </c>
      <c r="I116" s="540">
        <v>165.64999999999998</v>
      </c>
      <c r="J116" s="540">
        <v>167.35000000000002</v>
      </c>
      <c r="K116" s="539">
        <v>163.95</v>
      </c>
      <c r="L116" s="539">
        <v>160</v>
      </c>
      <c r="M116" s="539">
        <v>17.98376</v>
      </c>
    </row>
    <row r="117" spans="1:13">
      <c r="A117" s="254">
        <v>107</v>
      </c>
      <c r="B117" s="566" t="s">
        <v>83</v>
      </c>
      <c r="C117" s="539">
        <v>136.9</v>
      </c>
      <c r="D117" s="540">
        <v>137.23333333333332</v>
      </c>
      <c r="E117" s="540">
        <v>135.86666666666665</v>
      </c>
      <c r="F117" s="540">
        <v>134.83333333333331</v>
      </c>
      <c r="G117" s="540">
        <v>133.46666666666664</v>
      </c>
      <c r="H117" s="540">
        <v>138.26666666666665</v>
      </c>
      <c r="I117" s="540">
        <v>139.63333333333333</v>
      </c>
      <c r="J117" s="540">
        <v>140.66666666666666</v>
      </c>
      <c r="K117" s="539">
        <v>138.6</v>
      </c>
      <c r="L117" s="539">
        <v>136.19999999999999</v>
      </c>
      <c r="M117" s="539">
        <v>191.78437</v>
      </c>
    </row>
    <row r="118" spans="1:13">
      <c r="A118" s="254">
        <v>108</v>
      </c>
      <c r="B118" s="566" t="s">
        <v>337</v>
      </c>
      <c r="C118" s="539">
        <v>380.4</v>
      </c>
      <c r="D118" s="540">
        <v>374.81666666666666</v>
      </c>
      <c r="E118" s="540">
        <v>355.63333333333333</v>
      </c>
      <c r="F118" s="540">
        <v>330.86666666666667</v>
      </c>
      <c r="G118" s="540">
        <v>311.68333333333334</v>
      </c>
      <c r="H118" s="540">
        <v>399.58333333333331</v>
      </c>
      <c r="I118" s="540">
        <v>418.76666666666659</v>
      </c>
      <c r="J118" s="540">
        <v>443.5333333333333</v>
      </c>
      <c r="K118" s="539">
        <v>394</v>
      </c>
      <c r="L118" s="539">
        <v>350.05</v>
      </c>
      <c r="M118" s="539">
        <v>39.620519999999999</v>
      </c>
    </row>
    <row r="119" spans="1:13">
      <c r="A119" s="254">
        <v>109</v>
      </c>
      <c r="B119" s="566" t="s">
        <v>825</v>
      </c>
      <c r="C119" s="539">
        <v>2465.35</v>
      </c>
      <c r="D119" s="540">
        <v>2480.1166666666668</v>
      </c>
      <c r="E119" s="540">
        <v>2435.2333333333336</v>
      </c>
      <c r="F119" s="540">
        <v>2405.1166666666668</v>
      </c>
      <c r="G119" s="540">
        <v>2360.2333333333336</v>
      </c>
      <c r="H119" s="540">
        <v>2510.2333333333336</v>
      </c>
      <c r="I119" s="540">
        <v>2555.1166666666668</v>
      </c>
      <c r="J119" s="540">
        <v>2585.2333333333336</v>
      </c>
      <c r="K119" s="539">
        <v>2525</v>
      </c>
      <c r="L119" s="539">
        <v>2450</v>
      </c>
      <c r="M119" s="539">
        <v>1.7981199999999999</v>
      </c>
    </row>
    <row r="120" spans="1:13">
      <c r="A120" s="254">
        <v>110</v>
      </c>
      <c r="B120" s="566" t="s">
        <v>84</v>
      </c>
      <c r="C120" s="539">
        <v>1554.85</v>
      </c>
      <c r="D120" s="540">
        <v>1557.2833333333335</v>
      </c>
      <c r="E120" s="540">
        <v>1541.5666666666671</v>
      </c>
      <c r="F120" s="540">
        <v>1528.2833333333335</v>
      </c>
      <c r="G120" s="540">
        <v>1512.5666666666671</v>
      </c>
      <c r="H120" s="540">
        <v>1570.5666666666671</v>
      </c>
      <c r="I120" s="540">
        <v>1586.2833333333338</v>
      </c>
      <c r="J120" s="540">
        <v>1599.5666666666671</v>
      </c>
      <c r="K120" s="539">
        <v>1573</v>
      </c>
      <c r="L120" s="539">
        <v>1544</v>
      </c>
      <c r="M120" s="539">
        <v>4.7881600000000004</v>
      </c>
    </row>
    <row r="121" spans="1:13">
      <c r="A121" s="254">
        <v>111</v>
      </c>
      <c r="B121" s="566" t="s">
        <v>85</v>
      </c>
      <c r="C121" s="539">
        <v>557.29999999999995</v>
      </c>
      <c r="D121" s="540">
        <v>558.81666666666661</v>
      </c>
      <c r="E121" s="540">
        <v>546.63333333333321</v>
      </c>
      <c r="F121" s="540">
        <v>535.96666666666658</v>
      </c>
      <c r="G121" s="540">
        <v>523.78333333333319</v>
      </c>
      <c r="H121" s="540">
        <v>569.48333333333323</v>
      </c>
      <c r="I121" s="540">
        <v>581.66666666666663</v>
      </c>
      <c r="J121" s="540">
        <v>592.33333333333326</v>
      </c>
      <c r="K121" s="539">
        <v>571</v>
      </c>
      <c r="L121" s="539">
        <v>548.15</v>
      </c>
      <c r="M121" s="539">
        <v>31.49822</v>
      </c>
    </row>
    <row r="122" spans="1:13">
      <c r="A122" s="254">
        <v>112</v>
      </c>
      <c r="B122" s="566" t="s">
        <v>233</v>
      </c>
      <c r="C122" s="539">
        <v>759</v>
      </c>
      <c r="D122" s="540">
        <v>754.93333333333339</v>
      </c>
      <c r="E122" s="540">
        <v>747.56666666666683</v>
      </c>
      <c r="F122" s="540">
        <v>736.13333333333344</v>
      </c>
      <c r="G122" s="540">
        <v>728.76666666666688</v>
      </c>
      <c r="H122" s="540">
        <v>766.36666666666679</v>
      </c>
      <c r="I122" s="540">
        <v>773.73333333333335</v>
      </c>
      <c r="J122" s="540">
        <v>785.16666666666674</v>
      </c>
      <c r="K122" s="539">
        <v>762.3</v>
      </c>
      <c r="L122" s="539">
        <v>743.5</v>
      </c>
      <c r="M122" s="539">
        <v>2.80077</v>
      </c>
    </row>
    <row r="123" spans="1:13">
      <c r="A123" s="254">
        <v>113</v>
      </c>
      <c r="B123" s="566" t="s">
        <v>338</v>
      </c>
      <c r="C123" s="539">
        <v>689.65</v>
      </c>
      <c r="D123" s="540">
        <v>680.11666666666667</v>
      </c>
      <c r="E123" s="540">
        <v>666.58333333333337</v>
      </c>
      <c r="F123" s="540">
        <v>643.51666666666665</v>
      </c>
      <c r="G123" s="540">
        <v>629.98333333333335</v>
      </c>
      <c r="H123" s="540">
        <v>703.18333333333339</v>
      </c>
      <c r="I123" s="540">
        <v>716.7166666666667</v>
      </c>
      <c r="J123" s="540">
        <v>739.78333333333342</v>
      </c>
      <c r="K123" s="539">
        <v>693.65</v>
      </c>
      <c r="L123" s="539">
        <v>657.05</v>
      </c>
      <c r="M123" s="539">
        <v>1.9484900000000001</v>
      </c>
    </row>
    <row r="124" spans="1:13">
      <c r="A124" s="254">
        <v>114</v>
      </c>
      <c r="B124" s="566" t="s">
        <v>234</v>
      </c>
      <c r="C124" s="539">
        <v>382.2</v>
      </c>
      <c r="D124" s="540">
        <v>383.83333333333331</v>
      </c>
      <c r="E124" s="540">
        <v>376.71666666666664</v>
      </c>
      <c r="F124" s="540">
        <v>371.23333333333335</v>
      </c>
      <c r="G124" s="540">
        <v>364.11666666666667</v>
      </c>
      <c r="H124" s="540">
        <v>389.31666666666661</v>
      </c>
      <c r="I124" s="540">
        <v>396.43333333333328</v>
      </c>
      <c r="J124" s="540">
        <v>401.91666666666657</v>
      </c>
      <c r="K124" s="539">
        <v>390.95</v>
      </c>
      <c r="L124" s="539">
        <v>378.35</v>
      </c>
      <c r="M124" s="539">
        <v>12.010210000000001</v>
      </c>
    </row>
    <row r="125" spans="1:13">
      <c r="A125" s="254">
        <v>115</v>
      </c>
      <c r="B125" s="566" t="s">
        <v>86</v>
      </c>
      <c r="C125" s="539">
        <v>801.5</v>
      </c>
      <c r="D125" s="540">
        <v>791.75</v>
      </c>
      <c r="E125" s="540">
        <v>774.75</v>
      </c>
      <c r="F125" s="540">
        <v>748</v>
      </c>
      <c r="G125" s="540">
        <v>731</v>
      </c>
      <c r="H125" s="540">
        <v>818.5</v>
      </c>
      <c r="I125" s="540">
        <v>835.5</v>
      </c>
      <c r="J125" s="540">
        <v>862.25</v>
      </c>
      <c r="K125" s="539">
        <v>808.75</v>
      </c>
      <c r="L125" s="539">
        <v>765</v>
      </c>
      <c r="M125" s="539">
        <v>24.163820000000001</v>
      </c>
    </row>
    <row r="126" spans="1:13">
      <c r="A126" s="254">
        <v>116</v>
      </c>
      <c r="B126" s="566" t="s">
        <v>339</v>
      </c>
      <c r="C126" s="539">
        <v>643.25</v>
      </c>
      <c r="D126" s="540">
        <v>647.1</v>
      </c>
      <c r="E126" s="540">
        <v>630.25</v>
      </c>
      <c r="F126" s="540">
        <v>617.25</v>
      </c>
      <c r="G126" s="540">
        <v>600.4</v>
      </c>
      <c r="H126" s="540">
        <v>660.1</v>
      </c>
      <c r="I126" s="540">
        <v>676.95000000000016</v>
      </c>
      <c r="J126" s="540">
        <v>689.95</v>
      </c>
      <c r="K126" s="539">
        <v>663.95</v>
      </c>
      <c r="L126" s="539">
        <v>634.1</v>
      </c>
      <c r="M126" s="539">
        <v>14.0258</v>
      </c>
    </row>
    <row r="127" spans="1:13">
      <c r="A127" s="254">
        <v>117</v>
      </c>
      <c r="B127" s="566" t="s">
        <v>340</v>
      </c>
      <c r="C127" s="539">
        <v>92</v>
      </c>
      <c r="D127" s="540">
        <v>92.483333333333334</v>
      </c>
      <c r="E127" s="540">
        <v>91.066666666666663</v>
      </c>
      <c r="F127" s="540">
        <v>90.133333333333326</v>
      </c>
      <c r="G127" s="540">
        <v>88.716666666666654</v>
      </c>
      <c r="H127" s="540">
        <v>93.416666666666671</v>
      </c>
      <c r="I127" s="540">
        <v>94.833333333333329</v>
      </c>
      <c r="J127" s="540">
        <v>95.76666666666668</v>
      </c>
      <c r="K127" s="539">
        <v>93.9</v>
      </c>
      <c r="L127" s="539">
        <v>91.55</v>
      </c>
      <c r="M127" s="539">
        <v>3.9600399999999998</v>
      </c>
    </row>
    <row r="128" spans="1:13">
      <c r="A128" s="254">
        <v>118</v>
      </c>
      <c r="B128" s="566" t="s">
        <v>341</v>
      </c>
      <c r="C128" s="539">
        <v>111.65</v>
      </c>
      <c r="D128" s="540">
        <v>111.64999999999999</v>
      </c>
      <c r="E128" s="540">
        <v>110.54999999999998</v>
      </c>
      <c r="F128" s="540">
        <v>109.44999999999999</v>
      </c>
      <c r="G128" s="540">
        <v>108.34999999999998</v>
      </c>
      <c r="H128" s="540">
        <v>112.74999999999999</v>
      </c>
      <c r="I128" s="540">
        <v>113.84999999999998</v>
      </c>
      <c r="J128" s="540">
        <v>114.94999999999999</v>
      </c>
      <c r="K128" s="539">
        <v>112.75</v>
      </c>
      <c r="L128" s="539">
        <v>110.55</v>
      </c>
      <c r="M128" s="539">
        <v>8.7530599999999996</v>
      </c>
    </row>
    <row r="129" spans="1:13">
      <c r="A129" s="254">
        <v>119</v>
      </c>
      <c r="B129" s="566" t="s">
        <v>342</v>
      </c>
      <c r="C129" s="539">
        <v>472.15</v>
      </c>
      <c r="D129" s="540">
        <v>467.2833333333333</v>
      </c>
      <c r="E129" s="540">
        <v>459.86666666666662</v>
      </c>
      <c r="F129" s="540">
        <v>447.58333333333331</v>
      </c>
      <c r="G129" s="540">
        <v>440.16666666666663</v>
      </c>
      <c r="H129" s="540">
        <v>479.56666666666661</v>
      </c>
      <c r="I129" s="540">
        <v>486.98333333333335</v>
      </c>
      <c r="J129" s="540">
        <v>499.26666666666659</v>
      </c>
      <c r="K129" s="539">
        <v>474.7</v>
      </c>
      <c r="L129" s="539">
        <v>455</v>
      </c>
      <c r="M129" s="539">
        <v>1.4255199999999999</v>
      </c>
    </row>
    <row r="130" spans="1:13">
      <c r="A130" s="254">
        <v>120</v>
      </c>
      <c r="B130" s="566" t="s">
        <v>92</v>
      </c>
      <c r="C130" s="539">
        <v>305.39999999999998</v>
      </c>
      <c r="D130" s="540">
        <v>304.09999999999997</v>
      </c>
      <c r="E130" s="540">
        <v>297.49999999999994</v>
      </c>
      <c r="F130" s="540">
        <v>289.59999999999997</v>
      </c>
      <c r="G130" s="540">
        <v>282.99999999999994</v>
      </c>
      <c r="H130" s="540">
        <v>311.99999999999994</v>
      </c>
      <c r="I130" s="540">
        <v>318.59999999999997</v>
      </c>
      <c r="J130" s="540">
        <v>326.49999999999994</v>
      </c>
      <c r="K130" s="539">
        <v>310.7</v>
      </c>
      <c r="L130" s="539">
        <v>296.2</v>
      </c>
      <c r="M130" s="539">
        <v>215.74485999999999</v>
      </c>
    </row>
    <row r="131" spans="1:13">
      <c r="A131" s="254">
        <v>121</v>
      </c>
      <c r="B131" s="566" t="s">
        <v>87</v>
      </c>
      <c r="C131" s="539">
        <v>500.05</v>
      </c>
      <c r="D131" s="540">
        <v>501.43333333333334</v>
      </c>
      <c r="E131" s="540">
        <v>497.36666666666667</v>
      </c>
      <c r="F131" s="540">
        <v>494.68333333333334</v>
      </c>
      <c r="G131" s="540">
        <v>490.61666666666667</v>
      </c>
      <c r="H131" s="540">
        <v>504.11666666666667</v>
      </c>
      <c r="I131" s="540">
        <v>508.18333333333339</v>
      </c>
      <c r="J131" s="540">
        <v>510.86666666666667</v>
      </c>
      <c r="K131" s="539">
        <v>505.5</v>
      </c>
      <c r="L131" s="539">
        <v>498.75</v>
      </c>
      <c r="M131" s="539">
        <v>30.11786</v>
      </c>
    </row>
    <row r="132" spans="1:13">
      <c r="A132" s="254">
        <v>122</v>
      </c>
      <c r="B132" s="566" t="s">
        <v>235</v>
      </c>
      <c r="C132" s="539">
        <v>1448.35</v>
      </c>
      <c r="D132" s="540">
        <v>1457.9833333333333</v>
      </c>
      <c r="E132" s="540">
        <v>1421.4666666666667</v>
      </c>
      <c r="F132" s="540">
        <v>1394.5833333333333</v>
      </c>
      <c r="G132" s="540">
        <v>1358.0666666666666</v>
      </c>
      <c r="H132" s="540">
        <v>1484.8666666666668</v>
      </c>
      <c r="I132" s="540">
        <v>1521.3833333333337</v>
      </c>
      <c r="J132" s="540">
        <v>1548.2666666666669</v>
      </c>
      <c r="K132" s="539">
        <v>1494.5</v>
      </c>
      <c r="L132" s="539">
        <v>1431.1</v>
      </c>
      <c r="M132" s="539">
        <v>1.00953</v>
      </c>
    </row>
    <row r="133" spans="1:13">
      <c r="A133" s="254">
        <v>123</v>
      </c>
      <c r="B133" s="566" t="s">
        <v>343</v>
      </c>
      <c r="C133" s="539">
        <v>1286.55</v>
      </c>
      <c r="D133" s="540">
        <v>1281.9000000000001</v>
      </c>
      <c r="E133" s="540">
        <v>1260.8000000000002</v>
      </c>
      <c r="F133" s="540">
        <v>1235.0500000000002</v>
      </c>
      <c r="G133" s="540">
        <v>1213.9500000000003</v>
      </c>
      <c r="H133" s="540">
        <v>1307.6500000000001</v>
      </c>
      <c r="I133" s="540">
        <v>1328.75</v>
      </c>
      <c r="J133" s="540">
        <v>1354.5</v>
      </c>
      <c r="K133" s="539">
        <v>1303</v>
      </c>
      <c r="L133" s="539">
        <v>1256.1500000000001</v>
      </c>
      <c r="M133" s="539">
        <v>3.8357000000000001</v>
      </c>
    </row>
    <row r="134" spans="1:13">
      <c r="A134" s="254">
        <v>124</v>
      </c>
      <c r="B134" s="566" t="s">
        <v>344</v>
      </c>
      <c r="C134" s="539">
        <v>146.9</v>
      </c>
      <c r="D134" s="540">
        <v>147.11666666666667</v>
      </c>
      <c r="E134" s="540">
        <v>145.03333333333336</v>
      </c>
      <c r="F134" s="540">
        <v>143.16666666666669</v>
      </c>
      <c r="G134" s="540">
        <v>141.08333333333337</v>
      </c>
      <c r="H134" s="540">
        <v>148.98333333333335</v>
      </c>
      <c r="I134" s="540">
        <v>151.06666666666666</v>
      </c>
      <c r="J134" s="540">
        <v>152.93333333333334</v>
      </c>
      <c r="K134" s="539">
        <v>149.19999999999999</v>
      </c>
      <c r="L134" s="539">
        <v>145.25</v>
      </c>
      <c r="M134" s="539">
        <v>18.204229999999999</v>
      </c>
    </row>
    <row r="135" spans="1:13">
      <c r="A135" s="254">
        <v>125</v>
      </c>
      <c r="B135" s="566" t="s">
        <v>839</v>
      </c>
      <c r="C135" s="539">
        <v>339.35</v>
      </c>
      <c r="D135" s="540">
        <v>343.86666666666662</v>
      </c>
      <c r="E135" s="540">
        <v>331.08333333333326</v>
      </c>
      <c r="F135" s="540">
        <v>322.81666666666666</v>
      </c>
      <c r="G135" s="540">
        <v>310.0333333333333</v>
      </c>
      <c r="H135" s="540">
        <v>352.13333333333321</v>
      </c>
      <c r="I135" s="540">
        <v>364.91666666666663</v>
      </c>
      <c r="J135" s="540">
        <v>373.18333333333317</v>
      </c>
      <c r="K135" s="539">
        <v>356.65</v>
      </c>
      <c r="L135" s="539">
        <v>335.6</v>
      </c>
      <c r="M135" s="539">
        <v>6.5938800000000004</v>
      </c>
    </row>
    <row r="136" spans="1:13">
      <c r="A136" s="254">
        <v>126</v>
      </c>
      <c r="B136" s="566" t="s">
        <v>741</v>
      </c>
      <c r="C136" s="539">
        <v>737.05</v>
      </c>
      <c r="D136" s="540">
        <v>739.35</v>
      </c>
      <c r="E136" s="540">
        <v>728.7</v>
      </c>
      <c r="F136" s="540">
        <v>720.35</v>
      </c>
      <c r="G136" s="540">
        <v>709.7</v>
      </c>
      <c r="H136" s="540">
        <v>747.7</v>
      </c>
      <c r="I136" s="540">
        <v>758.34999999999991</v>
      </c>
      <c r="J136" s="540">
        <v>766.7</v>
      </c>
      <c r="K136" s="539">
        <v>750</v>
      </c>
      <c r="L136" s="539">
        <v>731</v>
      </c>
      <c r="M136" s="539">
        <v>0.27067999999999998</v>
      </c>
    </row>
    <row r="137" spans="1:13">
      <c r="A137" s="254">
        <v>127</v>
      </c>
      <c r="B137" s="566" t="s">
        <v>346</v>
      </c>
      <c r="C137" s="539">
        <v>630.1</v>
      </c>
      <c r="D137" s="540">
        <v>632.93333333333339</v>
      </c>
      <c r="E137" s="540">
        <v>622.16666666666674</v>
      </c>
      <c r="F137" s="540">
        <v>614.23333333333335</v>
      </c>
      <c r="G137" s="540">
        <v>603.4666666666667</v>
      </c>
      <c r="H137" s="540">
        <v>640.86666666666679</v>
      </c>
      <c r="I137" s="540">
        <v>651.63333333333344</v>
      </c>
      <c r="J137" s="540">
        <v>659.56666666666683</v>
      </c>
      <c r="K137" s="539">
        <v>643.70000000000005</v>
      </c>
      <c r="L137" s="539">
        <v>625</v>
      </c>
      <c r="M137" s="539">
        <v>5.0564099999999996</v>
      </c>
    </row>
    <row r="138" spans="1:13">
      <c r="A138" s="254">
        <v>128</v>
      </c>
      <c r="B138" s="566" t="s">
        <v>89</v>
      </c>
      <c r="C138" s="539">
        <v>11.35</v>
      </c>
      <c r="D138" s="540">
        <v>11.383333333333333</v>
      </c>
      <c r="E138" s="540">
        <v>11.216666666666665</v>
      </c>
      <c r="F138" s="540">
        <v>11.083333333333332</v>
      </c>
      <c r="G138" s="540">
        <v>10.916666666666664</v>
      </c>
      <c r="H138" s="540">
        <v>11.516666666666666</v>
      </c>
      <c r="I138" s="540">
        <v>11.683333333333334</v>
      </c>
      <c r="J138" s="540">
        <v>11.816666666666666</v>
      </c>
      <c r="K138" s="539">
        <v>11.55</v>
      </c>
      <c r="L138" s="539">
        <v>11.25</v>
      </c>
      <c r="M138" s="539">
        <v>39.997779999999999</v>
      </c>
    </row>
    <row r="139" spans="1:13">
      <c r="A139" s="254">
        <v>129</v>
      </c>
      <c r="B139" s="566" t="s">
        <v>347</v>
      </c>
      <c r="C139" s="539">
        <v>120.7</v>
      </c>
      <c r="D139" s="540">
        <v>120.73333333333333</v>
      </c>
      <c r="E139" s="540">
        <v>118.96666666666667</v>
      </c>
      <c r="F139" s="540">
        <v>117.23333333333333</v>
      </c>
      <c r="G139" s="540">
        <v>115.46666666666667</v>
      </c>
      <c r="H139" s="540">
        <v>122.46666666666667</v>
      </c>
      <c r="I139" s="540">
        <v>124.23333333333335</v>
      </c>
      <c r="J139" s="540">
        <v>125.96666666666667</v>
      </c>
      <c r="K139" s="539">
        <v>122.5</v>
      </c>
      <c r="L139" s="539">
        <v>119</v>
      </c>
      <c r="M139" s="539">
        <v>3.1453500000000001</v>
      </c>
    </row>
    <row r="140" spans="1:13">
      <c r="A140" s="254">
        <v>130</v>
      </c>
      <c r="B140" s="566" t="s">
        <v>90</v>
      </c>
      <c r="C140" s="539">
        <v>3448.25</v>
      </c>
      <c r="D140" s="540">
        <v>3469.3666666666668</v>
      </c>
      <c r="E140" s="540">
        <v>3419.7333333333336</v>
      </c>
      <c r="F140" s="540">
        <v>3391.2166666666667</v>
      </c>
      <c r="G140" s="540">
        <v>3341.5833333333335</v>
      </c>
      <c r="H140" s="540">
        <v>3497.8833333333337</v>
      </c>
      <c r="I140" s="540">
        <v>3547.5166666666669</v>
      </c>
      <c r="J140" s="540">
        <v>3576.0333333333338</v>
      </c>
      <c r="K140" s="539">
        <v>3519</v>
      </c>
      <c r="L140" s="539">
        <v>3440.85</v>
      </c>
      <c r="M140" s="539">
        <v>5.1132600000000004</v>
      </c>
    </row>
    <row r="141" spans="1:13">
      <c r="A141" s="254">
        <v>131</v>
      </c>
      <c r="B141" s="566" t="s">
        <v>348</v>
      </c>
      <c r="C141" s="539">
        <v>19244.349999999999</v>
      </c>
      <c r="D141" s="540">
        <v>19066.45</v>
      </c>
      <c r="E141" s="540">
        <v>18657.900000000001</v>
      </c>
      <c r="F141" s="540">
        <v>18071.45</v>
      </c>
      <c r="G141" s="540">
        <v>17662.900000000001</v>
      </c>
      <c r="H141" s="540">
        <v>19652.900000000001</v>
      </c>
      <c r="I141" s="540">
        <v>20061.449999999997</v>
      </c>
      <c r="J141" s="540">
        <v>20647.900000000001</v>
      </c>
      <c r="K141" s="539">
        <v>19475</v>
      </c>
      <c r="L141" s="539">
        <v>18480</v>
      </c>
      <c r="M141" s="539">
        <v>0.68708999999999998</v>
      </c>
    </row>
    <row r="142" spans="1:13">
      <c r="A142" s="254">
        <v>132</v>
      </c>
      <c r="B142" s="566" t="s">
        <v>349</v>
      </c>
      <c r="C142" s="539">
        <v>2285.6</v>
      </c>
      <c r="D142" s="540">
        <v>2338.2000000000003</v>
      </c>
      <c r="E142" s="540">
        <v>2227.4000000000005</v>
      </c>
      <c r="F142" s="540">
        <v>2169.2000000000003</v>
      </c>
      <c r="G142" s="540">
        <v>2058.4000000000005</v>
      </c>
      <c r="H142" s="540">
        <v>2396.4000000000005</v>
      </c>
      <c r="I142" s="540">
        <v>2507.2000000000007</v>
      </c>
      <c r="J142" s="540">
        <v>2565.4000000000005</v>
      </c>
      <c r="K142" s="539">
        <v>2449</v>
      </c>
      <c r="L142" s="539">
        <v>2280</v>
      </c>
      <c r="M142" s="539">
        <v>4.7002699999999997</v>
      </c>
    </row>
    <row r="143" spans="1:13">
      <c r="A143" s="254">
        <v>133</v>
      </c>
      <c r="B143" s="566" t="s">
        <v>93</v>
      </c>
      <c r="C143" s="539">
        <v>4495.1499999999996</v>
      </c>
      <c r="D143" s="540">
        <v>4483.3166666666666</v>
      </c>
      <c r="E143" s="540">
        <v>4432.333333333333</v>
      </c>
      <c r="F143" s="540">
        <v>4369.5166666666664</v>
      </c>
      <c r="G143" s="540">
        <v>4318.5333333333328</v>
      </c>
      <c r="H143" s="540">
        <v>4546.1333333333332</v>
      </c>
      <c r="I143" s="540">
        <v>4597.1166666666668</v>
      </c>
      <c r="J143" s="540">
        <v>4659.9333333333334</v>
      </c>
      <c r="K143" s="539">
        <v>4534.3</v>
      </c>
      <c r="L143" s="539">
        <v>4420.5</v>
      </c>
      <c r="M143" s="539">
        <v>10.634180000000001</v>
      </c>
    </row>
    <row r="144" spans="1:13">
      <c r="A144" s="254">
        <v>134</v>
      </c>
      <c r="B144" s="566" t="s">
        <v>350</v>
      </c>
      <c r="C144" s="539">
        <v>320.35000000000002</v>
      </c>
      <c r="D144" s="540">
        <v>319.48333333333335</v>
      </c>
      <c r="E144" s="540">
        <v>314.4666666666667</v>
      </c>
      <c r="F144" s="540">
        <v>308.58333333333337</v>
      </c>
      <c r="G144" s="540">
        <v>303.56666666666672</v>
      </c>
      <c r="H144" s="540">
        <v>325.36666666666667</v>
      </c>
      <c r="I144" s="540">
        <v>330.38333333333333</v>
      </c>
      <c r="J144" s="540">
        <v>336.26666666666665</v>
      </c>
      <c r="K144" s="539">
        <v>324.5</v>
      </c>
      <c r="L144" s="539">
        <v>313.60000000000002</v>
      </c>
      <c r="M144" s="539">
        <v>4.8295399999999997</v>
      </c>
    </row>
    <row r="145" spans="1:13">
      <c r="A145" s="254">
        <v>135</v>
      </c>
      <c r="B145" s="566" t="s">
        <v>351</v>
      </c>
      <c r="C145" s="539">
        <v>96.95</v>
      </c>
      <c r="D145" s="540">
        <v>97.116666666666674</v>
      </c>
      <c r="E145" s="540">
        <v>96.183333333333351</v>
      </c>
      <c r="F145" s="540">
        <v>95.416666666666671</v>
      </c>
      <c r="G145" s="540">
        <v>94.483333333333348</v>
      </c>
      <c r="H145" s="540">
        <v>97.883333333333354</v>
      </c>
      <c r="I145" s="540">
        <v>98.816666666666691</v>
      </c>
      <c r="J145" s="540">
        <v>99.583333333333357</v>
      </c>
      <c r="K145" s="539">
        <v>98.05</v>
      </c>
      <c r="L145" s="539">
        <v>96.35</v>
      </c>
      <c r="M145" s="539">
        <v>7.1397199999999996</v>
      </c>
    </row>
    <row r="146" spans="1:13">
      <c r="A146" s="254">
        <v>136</v>
      </c>
      <c r="B146" s="566" t="s">
        <v>840</v>
      </c>
      <c r="C146" s="539">
        <v>215.15</v>
      </c>
      <c r="D146" s="540">
        <v>217.95000000000002</v>
      </c>
      <c r="E146" s="540">
        <v>211.20000000000005</v>
      </c>
      <c r="F146" s="540">
        <v>207.25000000000003</v>
      </c>
      <c r="G146" s="540">
        <v>200.50000000000006</v>
      </c>
      <c r="H146" s="540">
        <v>221.90000000000003</v>
      </c>
      <c r="I146" s="540">
        <v>228.64999999999998</v>
      </c>
      <c r="J146" s="540">
        <v>232.60000000000002</v>
      </c>
      <c r="K146" s="539">
        <v>224.7</v>
      </c>
      <c r="L146" s="539">
        <v>214</v>
      </c>
      <c r="M146" s="539">
        <v>5.9851400000000003</v>
      </c>
    </row>
    <row r="147" spans="1:13">
      <c r="A147" s="254">
        <v>137</v>
      </c>
      <c r="B147" s="566" t="s">
        <v>743</v>
      </c>
      <c r="C147" s="539">
        <v>1940.95</v>
      </c>
      <c r="D147" s="540">
        <v>1963.3166666666666</v>
      </c>
      <c r="E147" s="540">
        <v>1908.6333333333332</v>
      </c>
      <c r="F147" s="540">
        <v>1876.3166666666666</v>
      </c>
      <c r="G147" s="540">
        <v>1821.6333333333332</v>
      </c>
      <c r="H147" s="540">
        <v>1995.6333333333332</v>
      </c>
      <c r="I147" s="540">
        <v>2050.3166666666666</v>
      </c>
      <c r="J147" s="540">
        <v>2082.6333333333332</v>
      </c>
      <c r="K147" s="539">
        <v>2018</v>
      </c>
      <c r="L147" s="539">
        <v>1931</v>
      </c>
      <c r="M147" s="539">
        <v>0.11196</v>
      </c>
    </row>
    <row r="148" spans="1:13">
      <c r="A148" s="254">
        <v>138</v>
      </c>
      <c r="B148" s="566" t="s">
        <v>236</v>
      </c>
      <c r="C148" s="539">
        <v>62.9</v>
      </c>
      <c r="D148" s="540">
        <v>62.883333333333326</v>
      </c>
      <c r="E148" s="540">
        <v>62.316666666666649</v>
      </c>
      <c r="F148" s="540">
        <v>61.73333333333332</v>
      </c>
      <c r="G148" s="540">
        <v>61.166666666666643</v>
      </c>
      <c r="H148" s="540">
        <v>63.466666666666654</v>
      </c>
      <c r="I148" s="540">
        <v>64.033333333333331</v>
      </c>
      <c r="J148" s="540">
        <v>64.61666666666666</v>
      </c>
      <c r="K148" s="539">
        <v>63.45</v>
      </c>
      <c r="L148" s="539">
        <v>62.3</v>
      </c>
      <c r="M148" s="539">
        <v>16.26812</v>
      </c>
    </row>
    <row r="149" spans="1:13">
      <c r="A149" s="254">
        <v>139</v>
      </c>
      <c r="B149" s="566" t="s">
        <v>94</v>
      </c>
      <c r="C149" s="539">
        <v>2514.6999999999998</v>
      </c>
      <c r="D149" s="540">
        <v>2507.1166666666668</v>
      </c>
      <c r="E149" s="540">
        <v>2464.4333333333334</v>
      </c>
      <c r="F149" s="540">
        <v>2414.1666666666665</v>
      </c>
      <c r="G149" s="540">
        <v>2371.4833333333331</v>
      </c>
      <c r="H149" s="540">
        <v>2557.3833333333337</v>
      </c>
      <c r="I149" s="540">
        <v>2600.0666666666671</v>
      </c>
      <c r="J149" s="540">
        <v>2650.3333333333339</v>
      </c>
      <c r="K149" s="539">
        <v>2549.8000000000002</v>
      </c>
      <c r="L149" s="539">
        <v>2456.85</v>
      </c>
      <c r="M149" s="539">
        <v>18.217120000000001</v>
      </c>
    </row>
    <row r="150" spans="1:13">
      <c r="A150" s="254">
        <v>140</v>
      </c>
      <c r="B150" s="566" t="s">
        <v>352</v>
      </c>
      <c r="C150" s="539">
        <v>162.44999999999999</v>
      </c>
      <c r="D150" s="540">
        <v>161.89999999999998</v>
      </c>
      <c r="E150" s="540">
        <v>160.19999999999996</v>
      </c>
      <c r="F150" s="540">
        <v>157.94999999999999</v>
      </c>
      <c r="G150" s="540">
        <v>156.24999999999997</v>
      </c>
      <c r="H150" s="540">
        <v>164.14999999999995</v>
      </c>
      <c r="I150" s="540">
        <v>165.85</v>
      </c>
      <c r="J150" s="540">
        <v>168.09999999999994</v>
      </c>
      <c r="K150" s="539">
        <v>163.6</v>
      </c>
      <c r="L150" s="539">
        <v>159.65</v>
      </c>
      <c r="M150" s="539">
        <v>0.57528999999999997</v>
      </c>
    </row>
    <row r="151" spans="1:13">
      <c r="A151" s="254">
        <v>141</v>
      </c>
      <c r="B151" s="566" t="s">
        <v>237</v>
      </c>
      <c r="C151" s="539">
        <v>470.05</v>
      </c>
      <c r="D151" s="540">
        <v>473.34999999999997</v>
      </c>
      <c r="E151" s="540">
        <v>464.49999999999994</v>
      </c>
      <c r="F151" s="540">
        <v>458.95</v>
      </c>
      <c r="G151" s="540">
        <v>450.09999999999997</v>
      </c>
      <c r="H151" s="540">
        <v>478.89999999999992</v>
      </c>
      <c r="I151" s="540">
        <v>487.74999999999994</v>
      </c>
      <c r="J151" s="540">
        <v>493.2999999999999</v>
      </c>
      <c r="K151" s="539">
        <v>482.2</v>
      </c>
      <c r="L151" s="539">
        <v>467.8</v>
      </c>
      <c r="M151" s="539">
        <v>4.1663399999999999</v>
      </c>
    </row>
    <row r="152" spans="1:13">
      <c r="A152" s="254">
        <v>142</v>
      </c>
      <c r="B152" s="566" t="s">
        <v>238</v>
      </c>
      <c r="C152" s="539">
        <v>1364.8</v>
      </c>
      <c r="D152" s="540">
        <v>1357.9333333333334</v>
      </c>
      <c r="E152" s="540">
        <v>1331.8666666666668</v>
      </c>
      <c r="F152" s="540">
        <v>1298.9333333333334</v>
      </c>
      <c r="G152" s="540">
        <v>1272.8666666666668</v>
      </c>
      <c r="H152" s="540">
        <v>1390.8666666666668</v>
      </c>
      <c r="I152" s="540">
        <v>1416.9333333333334</v>
      </c>
      <c r="J152" s="540">
        <v>1449.8666666666668</v>
      </c>
      <c r="K152" s="539">
        <v>1384</v>
      </c>
      <c r="L152" s="539">
        <v>1325</v>
      </c>
      <c r="M152" s="539">
        <v>1.3829400000000001</v>
      </c>
    </row>
    <row r="153" spans="1:13">
      <c r="A153" s="254">
        <v>143</v>
      </c>
      <c r="B153" s="566" t="s">
        <v>239</v>
      </c>
      <c r="C153" s="539">
        <v>72.05</v>
      </c>
      <c r="D153" s="540">
        <v>72.416666666666671</v>
      </c>
      <c r="E153" s="540">
        <v>71.533333333333346</v>
      </c>
      <c r="F153" s="540">
        <v>71.01666666666668</v>
      </c>
      <c r="G153" s="540">
        <v>70.133333333333354</v>
      </c>
      <c r="H153" s="540">
        <v>72.933333333333337</v>
      </c>
      <c r="I153" s="540">
        <v>73.816666666666663</v>
      </c>
      <c r="J153" s="540">
        <v>74.333333333333329</v>
      </c>
      <c r="K153" s="539">
        <v>73.3</v>
      </c>
      <c r="L153" s="539">
        <v>71.900000000000006</v>
      </c>
      <c r="M153" s="539">
        <v>25.373100000000001</v>
      </c>
    </row>
    <row r="154" spans="1:13">
      <c r="A154" s="254">
        <v>144</v>
      </c>
      <c r="B154" s="566" t="s">
        <v>95</v>
      </c>
      <c r="C154" s="539">
        <v>88.2</v>
      </c>
      <c r="D154" s="540">
        <v>87.433333333333337</v>
      </c>
      <c r="E154" s="540">
        <v>86.216666666666669</v>
      </c>
      <c r="F154" s="540">
        <v>84.233333333333334</v>
      </c>
      <c r="G154" s="540">
        <v>83.016666666666666</v>
      </c>
      <c r="H154" s="540">
        <v>89.416666666666671</v>
      </c>
      <c r="I154" s="540">
        <v>90.63333333333334</v>
      </c>
      <c r="J154" s="540">
        <v>92.616666666666674</v>
      </c>
      <c r="K154" s="539">
        <v>88.65</v>
      </c>
      <c r="L154" s="539">
        <v>85.45</v>
      </c>
      <c r="M154" s="539">
        <v>11.29522</v>
      </c>
    </row>
    <row r="155" spans="1:13">
      <c r="A155" s="254">
        <v>145</v>
      </c>
      <c r="B155" s="566" t="s">
        <v>353</v>
      </c>
      <c r="C155" s="539">
        <v>584.54999999999995</v>
      </c>
      <c r="D155" s="540">
        <v>585.16666666666663</v>
      </c>
      <c r="E155" s="540">
        <v>582.0333333333333</v>
      </c>
      <c r="F155" s="540">
        <v>579.51666666666665</v>
      </c>
      <c r="G155" s="540">
        <v>576.38333333333333</v>
      </c>
      <c r="H155" s="540">
        <v>587.68333333333328</v>
      </c>
      <c r="I155" s="540">
        <v>590.81666666666672</v>
      </c>
      <c r="J155" s="540">
        <v>593.33333333333326</v>
      </c>
      <c r="K155" s="539">
        <v>588.29999999999995</v>
      </c>
      <c r="L155" s="539">
        <v>582.65</v>
      </c>
      <c r="M155" s="539">
        <v>1.9380200000000001</v>
      </c>
    </row>
    <row r="156" spans="1:13">
      <c r="A156" s="254">
        <v>146</v>
      </c>
      <c r="B156" s="566" t="s">
        <v>96</v>
      </c>
      <c r="C156" s="539">
        <v>1296.8499999999999</v>
      </c>
      <c r="D156" s="540">
        <v>1283.5</v>
      </c>
      <c r="E156" s="540">
        <v>1261</v>
      </c>
      <c r="F156" s="540">
        <v>1225.1500000000001</v>
      </c>
      <c r="G156" s="540">
        <v>1202.6500000000001</v>
      </c>
      <c r="H156" s="540">
        <v>1319.35</v>
      </c>
      <c r="I156" s="540">
        <v>1341.85</v>
      </c>
      <c r="J156" s="540">
        <v>1377.6999999999998</v>
      </c>
      <c r="K156" s="539">
        <v>1306</v>
      </c>
      <c r="L156" s="539">
        <v>1247.6500000000001</v>
      </c>
      <c r="M156" s="539">
        <v>16.82554</v>
      </c>
    </row>
    <row r="157" spans="1:13">
      <c r="A157" s="254">
        <v>147</v>
      </c>
      <c r="B157" s="566" t="s">
        <v>97</v>
      </c>
      <c r="C157" s="539">
        <v>200.6</v>
      </c>
      <c r="D157" s="540">
        <v>200.96666666666667</v>
      </c>
      <c r="E157" s="540">
        <v>198.03333333333333</v>
      </c>
      <c r="F157" s="540">
        <v>195.46666666666667</v>
      </c>
      <c r="G157" s="540">
        <v>192.53333333333333</v>
      </c>
      <c r="H157" s="540">
        <v>203.53333333333333</v>
      </c>
      <c r="I157" s="540">
        <v>206.46666666666667</v>
      </c>
      <c r="J157" s="540">
        <v>209.03333333333333</v>
      </c>
      <c r="K157" s="539">
        <v>203.9</v>
      </c>
      <c r="L157" s="539">
        <v>198.4</v>
      </c>
      <c r="M157" s="539">
        <v>41.852330000000002</v>
      </c>
    </row>
    <row r="158" spans="1:13">
      <c r="A158" s="254">
        <v>148</v>
      </c>
      <c r="B158" s="566" t="s">
        <v>355</v>
      </c>
      <c r="C158" s="539">
        <v>284.14999999999998</v>
      </c>
      <c r="D158" s="540">
        <v>285.11666666666662</v>
      </c>
      <c r="E158" s="540">
        <v>278.48333333333323</v>
      </c>
      <c r="F158" s="540">
        <v>272.81666666666661</v>
      </c>
      <c r="G158" s="540">
        <v>266.18333333333322</v>
      </c>
      <c r="H158" s="540">
        <v>290.78333333333325</v>
      </c>
      <c r="I158" s="540">
        <v>297.41666666666657</v>
      </c>
      <c r="J158" s="540">
        <v>303.08333333333326</v>
      </c>
      <c r="K158" s="539">
        <v>291.75</v>
      </c>
      <c r="L158" s="539">
        <v>279.45</v>
      </c>
      <c r="M158" s="539">
        <v>1.62771</v>
      </c>
    </row>
    <row r="159" spans="1:13">
      <c r="A159" s="254">
        <v>149</v>
      </c>
      <c r="B159" s="566" t="s">
        <v>98</v>
      </c>
      <c r="C159" s="539">
        <v>81.25</v>
      </c>
      <c r="D159" s="540">
        <v>81.183333333333337</v>
      </c>
      <c r="E159" s="540">
        <v>80.066666666666677</v>
      </c>
      <c r="F159" s="540">
        <v>78.88333333333334</v>
      </c>
      <c r="G159" s="540">
        <v>77.76666666666668</v>
      </c>
      <c r="H159" s="540">
        <v>82.366666666666674</v>
      </c>
      <c r="I159" s="540">
        <v>83.483333333333348</v>
      </c>
      <c r="J159" s="540">
        <v>84.666666666666671</v>
      </c>
      <c r="K159" s="539">
        <v>82.3</v>
      </c>
      <c r="L159" s="539">
        <v>80</v>
      </c>
      <c r="M159" s="539">
        <v>211.66182000000001</v>
      </c>
    </row>
    <row r="160" spans="1:13">
      <c r="A160" s="254">
        <v>150</v>
      </c>
      <c r="B160" s="566" t="s">
        <v>356</v>
      </c>
      <c r="C160" s="539">
        <v>2362.8000000000002</v>
      </c>
      <c r="D160" s="540">
        <v>2368.9</v>
      </c>
      <c r="E160" s="540">
        <v>2347.9</v>
      </c>
      <c r="F160" s="540">
        <v>2333</v>
      </c>
      <c r="G160" s="540">
        <v>2312</v>
      </c>
      <c r="H160" s="540">
        <v>2383.8000000000002</v>
      </c>
      <c r="I160" s="540">
        <v>2404.8000000000002</v>
      </c>
      <c r="J160" s="540">
        <v>2419.7000000000003</v>
      </c>
      <c r="K160" s="539">
        <v>2389.9</v>
      </c>
      <c r="L160" s="539">
        <v>2354</v>
      </c>
      <c r="M160" s="539">
        <v>0.11958000000000001</v>
      </c>
    </row>
    <row r="161" spans="1:13">
      <c r="A161" s="254">
        <v>151</v>
      </c>
      <c r="B161" s="566" t="s">
        <v>357</v>
      </c>
      <c r="C161" s="539">
        <v>382</v>
      </c>
      <c r="D161" s="540">
        <v>384.61666666666662</v>
      </c>
      <c r="E161" s="540">
        <v>377.43333333333322</v>
      </c>
      <c r="F161" s="540">
        <v>372.86666666666662</v>
      </c>
      <c r="G161" s="540">
        <v>365.68333333333322</v>
      </c>
      <c r="H161" s="540">
        <v>389.18333333333322</v>
      </c>
      <c r="I161" s="540">
        <v>396.36666666666662</v>
      </c>
      <c r="J161" s="540">
        <v>400.93333333333322</v>
      </c>
      <c r="K161" s="539">
        <v>391.8</v>
      </c>
      <c r="L161" s="539">
        <v>380.05</v>
      </c>
      <c r="M161" s="539">
        <v>1.57361</v>
      </c>
    </row>
    <row r="162" spans="1:13">
      <c r="A162" s="254">
        <v>152</v>
      </c>
      <c r="B162" s="566" t="s">
        <v>358</v>
      </c>
      <c r="C162" s="539">
        <v>605.04999999999995</v>
      </c>
      <c r="D162" s="540">
        <v>614.35</v>
      </c>
      <c r="E162" s="540">
        <v>590.70000000000005</v>
      </c>
      <c r="F162" s="540">
        <v>576.35</v>
      </c>
      <c r="G162" s="540">
        <v>552.70000000000005</v>
      </c>
      <c r="H162" s="540">
        <v>628.70000000000005</v>
      </c>
      <c r="I162" s="540">
        <v>652.34999999999991</v>
      </c>
      <c r="J162" s="540">
        <v>666.7</v>
      </c>
      <c r="K162" s="539">
        <v>638</v>
      </c>
      <c r="L162" s="539">
        <v>600</v>
      </c>
      <c r="M162" s="539">
        <v>2.4891200000000002</v>
      </c>
    </row>
    <row r="163" spans="1:13">
      <c r="A163" s="254">
        <v>153</v>
      </c>
      <c r="B163" s="566" t="s">
        <v>359</v>
      </c>
      <c r="C163" s="539">
        <v>104.45</v>
      </c>
      <c r="D163" s="540">
        <v>104.76666666666667</v>
      </c>
      <c r="E163" s="540">
        <v>102.73333333333333</v>
      </c>
      <c r="F163" s="540">
        <v>101.01666666666667</v>
      </c>
      <c r="G163" s="540">
        <v>98.983333333333334</v>
      </c>
      <c r="H163" s="540">
        <v>106.48333333333333</v>
      </c>
      <c r="I163" s="540">
        <v>108.51666666666667</v>
      </c>
      <c r="J163" s="540">
        <v>110.23333333333333</v>
      </c>
      <c r="K163" s="539">
        <v>106.8</v>
      </c>
      <c r="L163" s="539">
        <v>103.05</v>
      </c>
      <c r="M163" s="539">
        <v>128.34109000000001</v>
      </c>
    </row>
    <row r="164" spans="1:13">
      <c r="A164" s="254">
        <v>154</v>
      </c>
      <c r="B164" s="566" t="s">
        <v>360</v>
      </c>
      <c r="C164" s="539">
        <v>162.55000000000001</v>
      </c>
      <c r="D164" s="540">
        <v>162.28333333333333</v>
      </c>
      <c r="E164" s="540">
        <v>159.61666666666667</v>
      </c>
      <c r="F164" s="540">
        <v>156.68333333333334</v>
      </c>
      <c r="G164" s="540">
        <v>154.01666666666668</v>
      </c>
      <c r="H164" s="540">
        <v>165.21666666666667</v>
      </c>
      <c r="I164" s="540">
        <v>167.88333333333335</v>
      </c>
      <c r="J164" s="540">
        <v>170.81666666666666</v>
      </c>
      <c r="K164" s="539">
        <v>164.95</v>
      </c>
      <c r="L164" s="539">
        <v>159.35</v>
      </c>
      <c r="M164" s="539">
        <v>28.24089</v>
      </c>
    </row>
    <row r="165" spans="1:13">
      <c r="A165" s="254">
        <v>155</v>
      </c>
      <c r="B165" s="566" t="s">
        <v>240</v>
      </c>
      <c r="C165" s="539">
        <v>7.85</v>
      </c>
      <c r="D165" s="540">
        <v>7.8833333333333329</v>
      </c>
      <c r="E165" s="540">
        <v>7.7666666666666657</v>
      </c>
      <c r="F165" s="540">
        <v>7.6833333333333327</v>
      </c>
      <c r="G165" s="540">
        <v>7.5666666666666655</v>
      </c>
      <c r="H165" s="540">
        <v>7.9666666666666659</v>
      </c>
      <c r="I165" s="540">
        <v>8.0833333333333321</v>
      </c>
      <c r="J165" s="540">
        <v>8.1666666666666661</v>
      </c>
      <c r="K165" s="539">
        <v>8</v>
      </c>
      <c r="L165" s="539">
        <v>7.8</v>
      </c>
      <c r="M165" s="539">
        <v>31.281040000000001</v>
      </c>
    </row>
    <row r="166" spans="1:13">
      <c r="A166" s="254">
        <v>156</v>
      </c>
      <c r="B166" s="566" t="s">
        <v>241</v>
      </c>
      <c r="C166" s="539">
        <v>69.400000000000006</v>
      </c>
      <c r="D166" s="540">
        <v>70</v>
      </c>
      <c r="E166" s="540">
        <v>68</v>
      </c>
      <c r="F166" s="540">
        <v>66.599999999999994</v>
      </c>
      <c r="G166" s="540">
        <v>64.599999999999994</v>
      </c>
      <c r="H166" s="540">
        <v>71.400000000000006</v>
      </c>
      <c r="I166" s="540">
        <v>73.400000000000006</v>
      </c>
      <c r="J166" s="540">
        <v>74.800000000000011</v>
      </c>
      <c r="K166" s="539">
        <v>72</v>
      </c>
      <c r="L166" s="539">
        <v>68.599999999999994</v>
      </c>
      <c r="M166" s="539">
        <v>52.56673</v>
      </c>
    </row>
    <row r="167" spans="1:13">
      <c r="A167" s="254">
        <v>157</v>
      </c>
      <c r="B167" s="566" t="s">
        <v>99</v>
      </c>
      <c r="C167" s="539">
        <v>147.35</v>
      </c>
      <c r="D167" s="540">
        <v>146.4</v>
      </c>
      <c r="E167" s="540">
        <v>144.05000000000001</v>
      </c>
      <c r="F167" s="540">
        <v>140.75</v>
      </c>
      <c r="G167" s="540">
        <v>138.4</v>
      </c>
      <c r="H167" s="540">
        <v>149.70000000000002</v>
      </c>
      <c r="I167" s="540">
        <v>152.04999999999998</v>
      </c>
      <c r="J167" s="540">
        <v>155.35000000000002</v>
      </c>
      <c r="K167" s="539">
        <v>148.75</v>
      </c>
      <c r="L167" s="539">
        <v>143.1</v>
      </c>
      <c r="M167" s="539">
        <v>302.52701000000002</v>
      </c>
    </row>
    <row r="168" spans="1:13">
      <c r="A168" s="254">
        <v>158</v>
      </c>
      <c r="B168" s="566" t="s">
        <v>361</v>
      </c>
      <c r="C168" s="539">
        <v>276.35000000000002</v>
      </c>
      <c r="D168" s="540">
        <v>276.91666666666669</v>
      </c>
      <c r="E168" s="540">
        <v>274.13333333333338</v>
      </c>
      <c r="F168" s="540">
        <v>271.91666666666669</v>
      </c>
      <c r="G168" s="540">
        <v>269.13333333333338</v>
      </c>
      <c r="H168" s="540">
        <v>279.13333333333338</v>
      </c>
      <c r="I168" s="540">
        <v>281.91666666666669</v>
      </c>
      <c r="J168" s="540">
        <v>284.13333333333338</v>
      </c>
      <c r="K168" s="539">
        <v>279.7</v>
      </c>
      <c r="L168" s="539">
        <v>274.7</v>
      </c>
      <c r="M168" s="539">
        <v>0.47682999999999998</v>
      </c>
    </row>
    <row r="169" spans="1:13">
      <c r="A169" s="254">
        <v>159</v>
      </c>
      <c r="B169" s="566" t="s">
        <v>362</v>
      </c>
      <c r="C169" s="539">
        <v>218.65</v>
      </c>
      <c r="D169" s="540">
        <v>218.19999999999996</v>
      </c>
      <c r="E169" s="540">
        <v>215.64999999999992</v>
      </c>
      <c r="F169" s="540">
        <v>212.64999999999995</v>
      </c>
      <c r="G169" s="540">
        <v>210.09999999999991</v>
      </c>
      <c r="H169" s="540">
        <v>221.19999999999993</v>
      </c>
      <c r="I169" s="540">
        <v>223.74999999999994</v>
      </c>
      <c r="J169" s="540">
        <v>226.74999999999994</v>
      </c>
      <c r="K169" s="539">
        <v>220.75</v>
      </c>
      <c r="L169" s="539">
        <v>215.2</v>
      </c>
      <c r="M169" s="539">
        <v>2.1871999999999998</v>
      </c>
    </row>
    <row r="170" spans="1:13">
      <c r="A170" s="254">
        <v>160</v>
      </c>
      <c r="B170" s="566" t="s">
        <v>745</v>
      </c>
      <c r="C170" s="539">
        <v>4244</v>
      </c>
      <c r="D170" s="540">
        <v>4196.333333333333</v>
      </c>
      <c r="E170" s="540">
        <v>4087.6666666666661</v>
      </c>
      <c r="F170" s="540">
        <v>3931.333333333333</v>
      </c>
      <c r="G170" s="540">
        <v>3822.6666666666661</v>
      </c>
      <c r="H170" s="540">
        <v>4352.6666666666661</v>
      </c>
      <c r="I170" s="540">
        <v>4461.3333333333321</v>
      </c>
      <c r="J170" s="540">
        <v>4617.6666666666661</v>
      </c>
      <c r="K170" s="539">
        <v>4305</v>
      </c>
      <c r="L170" s="539">
        <v>4040</v>
      </c>
      <c r="M170" s="539">
        <v>1.28444</v>
      </c>
    </row>
    <row r="171" spans="1:13">
      <c r="A171" s="254">
        <v>161</v>
      </c>
      <c r="B171" s="566" t="s">
        <v>102</v>
      </c>
      <c r="C171" s="539">
        <v>25.4</v>
      </c>
      <c r="D171" s="540">
        <v>25.333333333333332</v>
      </c>
      <c r="E171" s="540">
        <v>24.916666666666664</v>
      </c>
      <c r="F171" s="540">
        <v>24.433333333333334</v>
      </c>
      <c r="G171" s="540">
        <v>24.016666666666666</v>
      </c>
      <c r="H171" s="540">
        <v>25.816666666666663</v>
      </c>
      <c r="I171" s="540">
        <v>26.233333333333327</v>
      </c>
      <c r="J171" s="540">
        <v>26.716666666666661</v>
      </c>
      <c r="K171" s="539">
        <v>25.75</v>
      </c>
      <c r="L171" s="539">
        <v>24.85</v>
      </c>
      <c r="M171" s="539">
        <v>119.23761</v>
      </c>
    </row>
    <row r="172" spans="1:13">
      <c r="A172" s="254">
        <v>162</v>
      </c>
      <c r="B172" s="566" t="s">
        <v>363</v>
      </c>
      <c r="C172" s="539">
        <v>2164.25</v>
      </c>
      <c r="D172" s="540">
        <v>2173.0833333333335</v>
      </c>
      <c r="E172" s="540">
        <v>2131.166666666667</v>
      </c>
      <c r="F172" s="540">
        <v>2098.0833333333335</v>
      </c>
      <c r="G172" s="540">
        <v>2056.166666666667</v>
      </c>
      <c r="H172" s="540">
        <v>2206.166666666667</v>
      </c>
      <c r="I172" s="540">
        <v>2248.0833333333339</v>
      </c>
      <c r="J172" s="540">
        <v>2281.166666666667</v>
      </c>
      <c r="K172" s="539">
        <v>2215</v>
      </c>
      <c r="L172" s="539">
        <v>2140</v>
      </c>
      <c r="M172" s="539">
        <v>0.27418999999999999</v>
      </c>
    </row>
    <row r="173" spans="1:13">
      <c r="A173" s="254">
        <v>163</v>
      </c>
      <c r="B173" s="566" t="s">
        <v>746</v>
      </c>
      <c r="C173" s="539">
        <v>197.95</v>
      </c>
      <c r="D173" s="540">
        <v>199.28333333333333</v>
      </c>
      <c r="E173" s="540">
        <v>195.66666666666666</v>
      </c>
      <c r="F173" s="540">
        <v>193.38333333333333</v>
      </c>
      <c r="G173" s="540">
        <v>189.76666666666665</v>
      </c>
      <c r="H173" s="540">
        <v>201.56666666666666</v>
      </c>
      <c r="I173" s="540">
        <v>205.18333333333334</v>
      </c>
      <c r="J173" s="540">
        <v>207.46666666666667</v>
      </c>
      <c r="K173" s="539">
        <v>202.9</v>
      </c>
      <c r="L173" s="539">
        <v>197</v>
      </c>
      <c r="M173" s="539">
        <v>1.26481</v>
      </c>
    </row>
    <row r="174" spans="1:13">
      <c r="A174" s="254">
        <v>164</v>
      </c>
      <c r="B174" s="566" t="s">
        <v>364</v>
      </c>
      <c r="C174" s="539">
        <v>2361.5</v>
      </c>
      <c r="D174" s="540">
        <v>2389.9166666666665</v>
      </c>
      <c r="E174" s="540">
        <v>2317.4833333333331</v>
      </c>
      <c r="F174" s="540">
        <v>2273.4666666666667</v>
      </c>
      <c r="G174" s="540">
        <v>2201.0333333333333</v>
      </c>
      <c r="H174" s="540">
        <v>2433.9333333333329</v>
      </c>
      <c r="I174" s="540">
        <v>2506.3666666666663</v>
      </c>
      <c r="J174" s="540">
        <v>2550.3833333333328</v>
      </c>
      <c r="K174" s="539">
        <v>2462.35</v>
      </c>
      <c r="L174" s="539">
        <v>2345.9</v>
      </c>
      <c r="M174" s="539">
        <v>0.18917999999999999</v>
      </c>
    </row>
    <row r="175" spans="1:13">
      <c r="A175" s="254">
        <v>165</v>
      </c>
      <c r="B175" s="566" t="s">
        <v>242</v>
      </c>
      <c r="C175" s="539">
        <v>196.35</v>
      </c>
      <c r="D175" s="540">
        <v>190.98333333333335</v>
      </c>
      <c r="E175" s="540">
        <v>178.16666666666669</v>
      </c>
      <c r="F175" s="540">
        <v>159.98333333333335</v>
      </c>
      <c r="G175" s="540">
        <v>147.16666666666669</v>
      </c>
      <c r="H175" s="540">
        <v>209.16666666666669</v>
      </c>
      <c r="I175" s="540">
        <v>221.98333333333335</v>
      </c>
      <c r="J175" s="540">
        <v>240.16666666666669</v>
      </c>
      <c r="K175" s="539">
        <v>203.8</v>
      </c>
      <c r="L175" s="539">
        <v>172.8</v>
      </c>
      <c r="M175" s="539">
        <v>60.82179</v>
      </c>
    </row>
    <row r="176" spans="1:13">
      <c r="A176" s="254">
        <v>166</v>
      </c>
      <c r="B176" s="566" t="s">
        <v>365</v>
      </c>
      <c r="C176" s="539">
        <v>5516.7</v>
      </c>
      <c r="D176" s="540">
        <v>5529.8499999999995</v>
      </c>
      <c r="E176" s="540">
        <v>5486.6499999999987</v>
      </c>
      <c r="F176" s="540">
        <v>5456.5999999999995</v>
      </c>
      <c r="G176" s="540">
        <v>5413.3999999999987</v>
      </c>
      <c r="H176" s="540">
        <v>5559.8999999999987</v>
      </c>
      <c r="I176" s="540">
        <v>5603.0999999999995</v>
      </c>
      <c r="J176" s="540">
        <v>5633.1499999999987</v>
      </c>
      <c r="K176" s="539">
        <v>5573.05</v>
      </c>
      <c r="L176" s="539">
        <v>5499.8</v>
      </c>
      <c r="M176" s="539">
        <v>4.53E-2</v>
      </c>
    </row>
    <row r="177" spans="1:13">
      <c r="A177" s="254">
        <v>167</v>
      </c>
      <c r="B177" s="566" t="s">
        <v>366</v>
      </c>
      <c r="C177" s="539">
        <v>1453.55</v>
      </c>
      <c r="D177" s="540">
        <v>1460.8500000000001</v>
      </c>
      <c r="E177" s="540">
        <v>1437.7000000000003</v>
      </c>
      <c r="F177" s="540">
        <v>1421.8500000000001</v>
      </c>
      <c r="G177" s="540">
        <v>1398.7000000000003</v>
      </c>
      <c r="H177" s="540">
        <v>1476.7000000000003</v>
      </c>
      <c r="I177" s="540">
        <v>1499.8500000000004</v>
      </c>
      <c r="J177" s="540">
        <v>1515.7000000000003</v>
      </c>
      <c r="K177" s="539">
        <v>1484</v>
      </c>
      <c r="L177" s="539">
        <v>1445</v>
      </c>
      <c r="M177" s="539">
        <v>0.44699</v>
      </c>
    </row>
    <row r="178" spans="1:13">
      <c r="A178" s="254">
        <v>168</v>
      </c>
      <c r="B178" s="566" t="s">
        <v>100</v>
      </c>
      <c r="C178" s="539">
        <v>466.45</v>
      </c>
      <c r="D178" s="540">
        <v>467.88333333333338</v>
      </c>
      <c r="E178" s="540">
        <v>459.56666666666678</v>
      </c>
      <c r="F178" s="540">
        <v>452.68333333333339</v>
      </c>
      <c r="G178" s="540">
        <v>444.36666666666679</v>
      </c>
      <c r="H178" s="540">
        <v>474.76666666666677</v>
      </c>
      <c r="I178" s="540">
        <v>483.08333333333337</v>
      </c>
      <c r="J178" s="540">
        <v>489.96666666666675</v>
      </c>
      <c r="K178" s="539">
        <v>476.2</v>
      </c>
      <c r="L178" s="539">
        <v>461</v>
      </c>
      <c r="M178" s="539">
        <v>14.681900000000001</v>
      </c>
    </row>
    <row r="179" spans="1:13">
      <c r="A179" s="254">
        <v>169</v>
      </c>
      <c r="B179" s="566" t="s">
        <v>367</v>
      </c>
      <c r="C179" s="539">
        <v>911.4</v>
      </c>
      <c r="D179" s="540">
        <v>914.86666666666667</v>
      </c>
      <c r="E179" s="540">
        <v>905.33333333333337</v>
      </c>
      <c r="F179" s="540">
        <v>899.26666666666665</v>
      </c>
      <c r="G179" s="540">
        <v>889.73333333333335</v>
      </c>
      <c r="H179" s="540">
        <v>920.93333333333339</v>
      </c>
      <c r="I179" s="540">
        <v>930.4666666666667</v>
      </c>
      <c r="J179" s="540">
        <v>936.53333333333342</v>
      </c>
      <c r="K179" s="539">
        <v>924.4</v>
      </c>
      <c r="L179" s="539">
        <v>908.8</v>
      </c>
      <c r="M179" s="539">
        <v>0.28526000000000001</v>
      </c>
    </row>
    <row r="180" spans="1:13">
      <c r="A180" s="254">
        <v>170</v>
      </c>
      <c r="B180" s="566" t="s">
        <v>243</v>
      </c>
      <c r="C180" s="539">
        <v>483.35</v>
      </c>
      <c r="D180" s="540">
        <v>482.7</v>
      </c>
      <c r="E180" s="540">
        <v>477.04999999999995</v>
      </c>
      <c r="F180" s="540">
        <v>470.74999999999994</v>
      </c>
      <c r="G180" s="540">
        <v>465.09999999999991</v>
      </c>
      <c r="H180" s="540">
        <v>489</v>
      </c>
      <c r="I180" s="540">
        <v>494.65</v>
      </c>
      <c r="J180" s="540">
        <v>500.95000000000005</v>
      </c>
      <c r="K180" s="539">
        <v>488.35</v>
      </c>
      <c r="L180" s="539">
        <v>476.4</v>
      </c>
      <c r="M180" s="539">
        <v>1.272</v>
      </c>
    </row>
    <row r="181" spans="1:13">
      <c r="A181" s="254">
        <v>171</v>
      </c>
      <c r="B181" s="566" t="s">
        <v>103</v>
      </c>
      <c r="C181" s="539">
        <v>680.1</v>
      </c>
      <c r="D181" s="540">
        <v>686.78333333333342</v>
      </c>
      <c r="E181" s="540">
        <v>671.26666666666688</v>
      </c>
      <c r="F181" s="540">
        <v>662.43333333333351</v>
      </c>
      <c r="G181" s="540">
        <v>646.91666666666697</v>
      </c>
      <c r="H181" s="540">
        <v>695.61666666666679</v>
      </c>
      <c r="I181" s="540">
        <v>711.13333333333344</v>
      </c>
      <c r="J181" s="540">
        <v>719.9666666666667</v>
      </c>
      <c r="K181" s="539">
        <v>702.3</v>
      </c>
      <c r="L181" s="539">
        <v>677.95</v>
      </c>
      <c r="M181" s="539">
        <v>35.960990000000002</v>
      </c>
    </row>
    <row r="182" spans="1:13">
      <c r="A182" s="254">
        <v>172</v>
      </c>
      <c r="B182" s="566" t="s">
        <v>244</v>
      </c>
      <c r="C182" s="539">
        <v>447.8</v>
      </c>
      <c r="D182" s="540">
        <v>443.31666666666666</v>
      </c>
      <c r="E182" s="540">
        <v>436.7833333333333</v>
      </c>
      <c r="F182" s="540">
        <v>425.76666666666665</v>
      </c>
      <c r="G182" s="540">
        <v>419.23333333333329</v>
      </c>
      <c r="H182" s="540">
        <v>454.33333333333331</v>
      </c>
      <c r="I182" s="540">
        <v>460.86666666666673</v>
      </c>
      <c r="J182" s="540">
        <v>471.88333333333333</v>
      </c>
      <c r="K182" s="539">
        <v>449.85</v>
      </c>
      <c r="L182" s="539">
        <v>432.3</v>
      </c>
      <c r="M182" s="539">
        <v>1.7537</v>
      </c>
    </row>
    <row r="183" spans="1:13">
      <c r="A183" s="254">
        <v>173</v>
      </c>
      <c r="B183" s="566" t="s">
        <v>245</v>
      </c>
      <c r="C183" s="539">
        <v>1496.25</v>
      </c>
      <c r="D183" s="540">
        <v>1483.7833333333335</v>
      </c>
      <c r="E183" s="540">
        <v>1462.4666666666672</v>
      </c>
      <c r="F183" s="540">
        <v>1428.6833333333336</v>
      </c>
      <c r="G183" s="540">
        <v>1407.3666666666672</v>
      </c>
      <c r="H183" s="540">
        <v>1517.5666666666671</v>
      </c>
      <c r="I183" s="540">
        <v>1538.8833333333332</v>
      </c>
      <c r="J183" s="540">
        <v>1572.666666666667</v>
      </c>
      <c r="K183" s="539">
        <v>1505.1</v>
      </c>
      <c r="L183" s="539">
        <v>1450</v>
      </c>
      <c r="M183" s="539">
        <v>15.90385</v>
      </c>
    </row>
    <row r="184" spans="1:13">
      <c r="A184" s="254">
        <v>174</v>
      </c>
      <c r="B184" s="566" t="s">
        <v>368</v>
      </c>
      <c r="C184" s="539">
        <v>321.60000000000002</v>
      </c>
      <c r="D184" s="540">
        <v>321.23333333333335</v>
      </c>
      <c r="E184" s="540">
        <v>315.4666666666667</v>
      </c>
      <c r="F184" s="540">
        <v>309.33333333333337</v>
      </c>
      <c r="G184" s="540">
        <v>303.56666666666672</v>
      </c>
      <c r="H184" s="540">
        <v>327.36666666666667</v>
      </c>
      <c r="I184" s="540">
        <v>333.13333333333333</v>
      </c>
      <c r="J184" s="540">
        <v>339.26666666666665</v>
      </c>
      <c r="K184" s="539">
        <v>327</v>
      </c>
      <c r="L184" s="539">
        <v>315.10000000000002</v>
      </c>
      <c r="M184" s="539">
        <v>15.14625</v>
      </c>
    </row>
    <row r="185" spans="1:13">
      <c r="A185" s="254">
        <v>175</v>
      </c>
      <c r="B185" s="566" t="s">
        <v>246</v>
      </c>
      <c r="C185" s="539">
        <v>474.55</v>
      </c>
      <c r="D185" s="540">
        <v>474.51666666666665</v>
      </c>
      <c r="E185" s="540">
        <v>461.0333333333333</v>
      </c>
      <c r="F185" s="540">
        <v>447.51666666666665</v>
      </c>
      <c r="G185" s="540">
        <v>434.0333333333333</v>
      </c>
      <c r="H185" s="540">
        <v>488.0333333333333</v>
      </c>
      <c r="I185" s="540">
        <v>501.51666666666665</v>
      </c>
      <c r="J185" s="540">
        <v>515.0333333333333</v>
      </c>
      <c r="K185" s="539">
        <v>488</v>
      </c>
      <c r="L185" s="539">
        <v>461</v>
      </c>
      <c r="M185" s="539">
        <v>11.42713</v>
      </c>
    </row>
    <row r="186" spans="1:13">
      <c r="A186" s="254">
        <v>176</v>
      </c>
      <c r="B186" s="566" t="s">
        <v>104</v>
      </c>
      <c r="C186" s="539">
        <v>1231.5</v>
      </c>
      <c r="D186" s="540">
        <v>1234.3333333333333</v>
      </c>
      <c r="E186" s="540">
        <v>1218.7666666666664</v>
      </c>
      <c r="F186" s="540">
        <v>1206.0333333333331</v>
      </c>
      <c r="G186" s="540">
        <v>1190.4666666666662</v>
      </c>
      <c r="H186" s="540">
        <v>1247.0666666666666</v>
      </c>
      <c r="I186" s="540">
        <v>1262.6333333333337</v>
      </c>
      <c r="J186" s="540">
        <v>1275.3666666666668</v>
      </c>
      <c r="K186" s="539">
        <v>1249.9000000000001</v>
      </c>
      <c r="L186" s="539">
        <v>1221.5999999999999</v>
      </c>
      <c r="M186" s="539">
        <v>14.346629999999999</v>
      </c>
    </row>
    <row r="187" spans="1:13">
      <c r="A187" s="254">
        <v>177</v>
      </c>
      <c r="B187" s="566" t="s">
        <v>369</v>
      </c>
      <c r="C187" s="539">
        <v>281.25</v>
      </c>
      <c r="D187" s="540">
        <v>280.09999999999997</v>
      </c>
      <c r="E187" s="540">
        <v>271.69999999999993</v>
      </c>
      <c r="F187" s="540">
        <v>262.14999999999998</v>
      </c>
      <c r="G187" s="540">
        <v>253.74999999999994</v>
      </c>
      <c r="H187" s="540">
        <v>289.64999999999992</v>
      </c>
      <c r="I187" s="540">
        <v>298.0499999999999</v>
      </c>
      <c r="J187" s="540">
        <v>307.59999999999991</v>
      </c>
      <c r="K187" s="539">
        <v>288.5</v>
      </c>
      <c r="L187" s="539">
        <v>270.55</v>
      </c>
      <c r="M187" s="539">
        <v>8.61416</v>
      </c>
    </row>
    <row r="188" spans="1:13">
      <c r="A188" s="254">
        <v>178</v>
      </c>
      <c r="B188" s="566" t="s">
        <v>370</v>
      </c>
      <c r="C188" s="539">
        <v>119.4</v>
      </c>
      <c r="D188" s="540">
        <v>117.41666666666667</v>
      </c>
      <c r="E188" s="540">
        <v>112.33333333333334</v>
      </c>
      <c r="F188" s="540">
        <v>105.26666666666667</v>
      </c>
      <c r="G188" s="540">
        <v>100.18333333333334</v>
      </c>
      <c r="H188" s="540">
        <v>124.48333333333335</v>
      </c>
      <c r="I188" s="540">
        <v>129.56666666666669</v>
      </c>
      <c r="J188" s="540">
        <v>136.63333333333335</v>
      </c>
      <c r="K188" s="539">
        <v>122.5</v>
      </c>
      <c r="L188" s="539">
        <v>110.35</v>
      </c>
      <c r="M188" s="539">
        <v>84.653739999999999</v>
      </c>
    </row>
    <row r="189" spans="1:13">
      <c r="A189" s="254">
        <v>179</v>
      </c>
      <c r="B189" s="566" t="s">
        <v>371</v>
      </c>
      <c r="C189" s="539">
        <v>821.45</v>
      </c>
      <c r="D189" s="540">
        <v>827.98333333333323</v>
      </c>
      <c r="E189" s="540">
        <v>809.46666666666647</v>
      </c>
      <c r="F189" s="540">
        <v>797.48333333333323</v>
      </c>
      <c r="G189" s="540">
        <v>778.96666666666647</v>
      </c>
      <c r="H189" s="540">
        <v>839.96666666666647</v>
      </c>
      <c r="I189" s="540">
        <v>858.48333333333312</v>
      </c>
      <c r="J189" s="540">
        <v>870.46666666666647</v>
      </c>
      <c r="K189" s="539">
        <v>846.5</v>
      </c>
      <c r="L189" s="539">
        <v>816</v>
      </c>
      <c r="M189" s="539">
        <v>0.35387000000000002</v>
      </c>
    </row>
    <row r="190" spans="1:13">
      <c r="A190" s="254">
        <v>180</v>
      </c>
      <c r="B190" s="566" t="s">
        <v>372</v>
      </c>
      <c r="C190" s="539">
        <v>315</v>
      </c>
      <c r="D190" s="540">
        <v>313.13333333333338</v>
      </c>
      <c r="E190" s="540">
        <v>306.56666666666678</v>
      </c>
      <c r="F190" s="540">
        <v>298.13333333333338</v>
      </c>
      <c r="G190" s="540">
        <v>291.56666666666678</v>
      </c>
      <c r="H190" s="540">
        <v>321.56666666666678</v>
      </c>
      <c r="I190" s="540">
        <v>328.13333333333338</v>
      </c>
      <c r="J190" s="540">
        <v>336.56666666666678</v>
      </c>
      <c r="K190" s="539">
        <v>319.7</v>
      </c>
      <c r="L190" s="539">
        <v>304.7</v>
      </c>
      <c r="M190" s="539">
        <v>2.6605300000000001</v>
      </c>
    </row>
    <row r="191" spans="1:13">
      <c r="A191" s="254">
        <v>181</v>
      </c>
      <c r="B191" s="566" t="s">
        <v>744</v>
      </c>
      <c r="C191" s="539">
        <v>125.4</v>
      </c>
      <c r="D191" s="540">
        <v>126.23333333333333</v>
      </c>
      <c r="E191" s="540">
        <v>122.46666666666667</v>
      </c>
      <c r="F191" s="540">
        <v>119.53333333333333</v>
      </c>
      <c r="G191" s="540">
        <v>115.76666666666667</v>
      </c>
      <c r="H191" s="540">
        <v>129.16666666666669</v>
      </c>
      <c r="I191" s="540">
        <v>132.93333333333334</v>
      </c>
      <c r="J191" s="540">
        <v>135.86666666666667</v>
      </c>
      <c r="K191" s="539">
        <v>130</v>
      </c>
      <c r="L191" s="539">
        <v>123.3</v>
      </c>
      <c r="M191" s="539">
        <v>1.8451200000000001</v>
      </c>
    </row>
    <row r="192" spans="1:13">
      <c r="A192" s="254">
        <v>182</v>
      </c>
      <c r="B192" s="566" t="s">
        <v>774</v>
      </c>
      <c r="C192" s="539">
        <v>530.85</v>
      </c>
      <c r="D192" s="540">
        <v>532.08333333333337</v>
      </c>
      <c r="E192" s="540">
        <v>524.76666666666677</v>
      </c>
      <c r="F192" s="540">
        <v>518.68333333333339</v>
      </c>
      <c r="G192" s="540">
        <v>511.36666666666679</v>
      </c>
      <c r="H192" s="540">
        <v>538.16666666666674</v>
      </c>
      <c r="I192" s="540">
        <v>545.48333333333335</v>
      </c>
      <c r="J192" s="540">
        <v>551.56666666666672</v>
      </c>
      <c r="K192" s="539">
        <v>539.4</v>
      </c>
      <c r="L192" s="539">
        <v>526</v>
      </c>
      <c r="M192" s="539">
        <v>1.3166100000000001</v>
      </c>
    </row>
    <row r="193" spans="1:13">
      <c r="A193" s="254">
        <v>183</v>
      </c>
      <c r="B193" s="566" t="s">
        <v>373</v>
      </c>
      <c r="C193" s="539">
        <v>490.75</v>
      </c>
      <c r="D193" s="540">
        <v>491.33333333333331</v>
      </c>
      <c r="E193" s="540">
        <v>485.21666666666664</v>
      </c>
      <c r="F193" s="540">
        <v>479.68333333333334</v>
      </c>
      <c r="G193" s="540">
        <v>473.56666666666666</v>
      </c>
      <c r="H193" s="540">
        <v>496.86666666666662</v>
      </c>
      <c r="I193" s="540">
        <v>502.98333333333329</v>
      </c>
      <c r="J193" s="540">
        <v>508.51666666666659</v>
      </c>
      <c r="K193" s="539">
        <v>497.45</v>
      </c>
      <c r="L193" s="539">
        <v>485.8</v>
      </c>
      <c r="M193" s="539">
        <v>4.5875700000000004</v>
      </c>
    </row>
    <row r="194" spans="1:13">
      <c r="A194" s="254">
        <v>184</v>
      </c>
      <c r="B194" s="566" t="s">
        <v>374</v>
      </c>
      <c r="C194" s="539">
        <v>58.8</v>
      </c>
      <c r="D194" s="540">
        <v>58.416666666666664</v>
      </c>
      <c r="E194" s="540">
        <v>56.43333333333333</v>
      </c>
      <c r="F194" s="540">
        <v>54.066666666666663</v>
      </c>
      <c r="G194" s="540">
        <v>52.083333333333329</v>
      </c>
      <c r="H194" s="540">
        <v>60.783333333333331</v>
      </c>
      <c r="I194" s="540">
        <v>62.766666666666666</v>
      </c>
      <c r="J194" s="540">
        <v>65.133333333333326</v>
      </c>
      <c r="K194" s="539">
        <v>60.4</v>
      </c>
      <c r="L194" s="539">
        <v>56.05</v>
      </c>
      <c r="M194" s="539">
        <v>49.046909999999997</v>
      </c>
    </row>
    <row r="195" spans="1:13">
      <c r="A195" s="254">
        <v>185</v>
      </c>
      <c r="B195" s="566" t="s">
        <v>375</v>
      </c>
      <c r="C195" s="539">
        <v>252.1</v>
      </c>
      <c r="D195" s="540">
        <v>248.38333333333335</v>
      </c>
      <c r="E195" s="540">
        <v>242.01666666666671</v>
      </c>
      <c r="F195" s="540">
        <v>231.93333333333337</v>
      </c>
      <c r="G195" s="540">
        <v>225.56666666666672</v>
      </c>
      <c r="H195" s="540">
        <v>258.4666666666667</v>
      </c>
      <c r="I195" s="540">
        <v>264.83333333333331</v>
      </c>
      <c r="J195" s="540">
        <v>274.91666666666669</v>
      </c>
      <c r="K195" s="539">
        <v>254.75</v>
      </c>
      <c r="L195" s="539">
        <v>238.3</v>
      </c>
      <c r="M195" s="539">
        <v>41.414009999999998</v>
      </c>
    </row>
    <row r="196" spans="1:13">
      <c r="A196" s="254">
        <v>186</v>
      </c>
      <c r="B196" s="566" t="s">
        <v>376</v>
      </c>
      <c r="C196" s="539">
        <v>97.6</v>
      </c>
      <c r="D196" s="540">
        <v>98.566666666666663</v>
      </c>
      <c r="E196" s="540">
        <v>95.133333333333326</v>
      </c>
      <c r="F196" s="540">
        <v>92.666666666666657</v>
      </c>
      <c r="G196" s="540">
        <v>89.23333333333332</v>
      </c>
      <c r="H196" s="540">
        <v>101.03333333333333</v>
      </c>
      <c r="I196" s="540">
        <v>104.46666666666667</v>
      </c>
      <c r="J196" s="540">
        <v>106.93333333333334</v>
      </c>
      <c r="K196" s="539">
        <v>102</v>
      </c>
      <c r="L196" s="539">
        <v>96.1</v>
      </c>
      <c r="M196" s="539">
        <v>22.980740000000001</v>
      </c>
    </row>
    <row r="197" spans="1:13">
      <c r="A197" s="254">
        <v>187</v>
      </c>
      <c r="B197" s="566" t="s">
        <v>377</v>
      </c>
      <c r="C197" s="539">
        <v>78.25</v>
      </c>
      <c r="D197" s="540">
        <v>78.3</v>
      </c>
      <c r="E197" s="540">
        <v>77.099999999999994</v>
      </c>
      <c r="F197" s="540">
        <v>75.95</v>
      </c>
      <c r="G197" s="540">
        <v>74.75</v>
      </c>
      <c r="H197" s="540">
        <v>79.449999999999989</v>
      </c>
      <c r="I197" s="540">
        <v>80.650000000000006</v>
      </c>
      <c r="J197" s="540">
        <v>81.799999999999983</v>
      </c>
      <c r="K197" s="539">
        <v>79.5</v>
      </c>
      <c r="L197" s="539">
        <v>77.150000000000006</v>
      </c>
      <c r="M197" s="539">
        <v>12.746370000000001</v>
      </c>
    </row>
    <row r="198" spans="1:13">
      <c r="A198" s="254">
        <v>188</v>
      </c>
      <c r="B198" s="566" t="s">
        <v>247</v>
      </c>
      <c r="C198" s="539">
        <v>247.8</v>
      </c>
      <c r="D198" s="540">
        <v>244.4</v>
      </c>
      <c r="E198" s="540">
        <v>236.85000000000002</v>
      </c>
      <c r="F198" s="540">
        <v>225.9</v>
      </c>
      <c r="G198" s="540">
        <v>218.35000000000002</v>
      </c>
      <c r="H198" s="540">
        <v>255.35000000000002</v>
      </c>
      <c r="I198" s="540">
        <v>262.90000000000003</v>
      </c>
      <c r="J198" s="540">
        <v>273.85000000000002</v>
      </c>
      <c r="K198" s="539">
        <v>251.95</v>
      </c>
      <c r="L198" s="539">
        <v>233.45</v>
      </c>
      <c r="M198" s="539">
        <v>15.14086</v>
      </c>
    </row>
    <row r="199" spans="1:13">
      <c r="A199" s="254">
        <v>189</v>
      </c>
      <c r="B199" s="566" t="s">
        <v>378</v>
      </c>
      <c r="C199" s="539">
        <v>712.9</v>
      </c>
      <c r="D199" s="540">
        <v>718.65</v>
      </c>
      <c r="E199" s="540">
        <v>704.4</v>
      </c>
      <c r="F199" s="540">
        <v>695.9</v>
      </c>
      <c r="G199" s="540">
        <v>681.65</v>
      </c>
      <c r="H199" s="540">
        <v>727.15</v>
      </c>
      <c r="I199" s="540">
        <v>741.4</v>
      </c>
      <c r="J199" s="540">
        <v>749.9</v>
      </c>
      <c r="K199" s="539">
        <v>732.9</v>
      </c>
      <c r="L199" s="539">
        <v>710.15</v>
      </c>
      <c r="M199" s="539">
        <v>6.6390000000000005E-2</v>
      </c>
    </row>
    <row r="200" spans="1:13">
      <c r="A200" s="254">
        <v>190</v>
      </c>
      <c r="B200" s="566" t="s">
        <v>248</v>
      </c>
      <c r="C200" s="539">
        <v>1436</v>
      </c>
      <c r="D200" s="540">
        <v>1453.3333333333333</v>
      </c>
      <c r="E200" s="540">
        <v>1407.6666666666665</v>
      </c>
      <c r="F200" s="540">
        <v>1379.3333333333333</v>
      </c>
      <c r="G200" s="540">
        <v>1333.6666666666665</v>
      </c>
      <c r="H200" s="540">
        <v>1481.6666666666665</v>
      </c>
      <c r="I200" s="540">
        <v>1527.333333333333</v>
      </c>
      <c r="J200" s="540">
        <v>1555.6666666666665</v>
      </c>
      <c r="K200" s="539">
        <v>1499</v>
      </c>
      <c r="L200" s="539">
        <v>1425</v>
      </c>
      <c r="M200" s="539">
        <v>3.26328</v>
      </c>
    </row>
    <row r="201" spans="1:13">
      <c r="A201" s="254">
        <v>191</v>
      </c>
      <c r="B201" s="566" t="s">
        <v>107</v>
      </c>
      <c r="C201" s="539">
        <v>909.95</v>
      </c>
      <c r="D201" s="540">
        <v>915.5</v>
      </c>
      <c r="E201" s="540">
        <v>901</v>
      </c>
      <c r="F201" s="540">
        <v>892.05</v>
      </c>
      <c r="G201" s="540">
        <v>877.55</v>
      </c>
      <c r="H201" s="540">
        <v>924.45</v>
      </c>
      <c r="I201" s="540">
        <v>938.95</v>
      </c>
      <c r="J201" s="540">
        <v>947.90000000000009</v>
      </c>
      <c r="K201" s="539">
        <v>930</v>
      </c>
      <c r="L201" s="539">
        <v>906.55</v>
      </c>
      <c r="M201" s="539">
        <v>59.169420000000002</v>
      </c>
    </row>
    <row r="202" spans="1:13">
      <c r="A202" s="254">
        <v>192</v>
      </c>
      <c r="B202" s="566" t="s">
        <v>249</v>
      </c>
      <c r="C202" s="539">
        <v>2882.8</v>
      </c>
      <c r="D202" s="540">
        <v>2892.2666666666664</v>
      </c>
      <c r="E202" s="540">
        <v>2854.583333333333</v>
      </c>
      <c r="F202" s="540">
        <v>2826.3666666666668</v>
      </c>
      <c r="G202" s="540">
        <v>2788.6833333333334</v>
      </c>
      <c r="H202" s="540">
        <v>2920.4833333333327</v>
      </c>
      <c r="I202" s="540">
        <v>2958.1666666666661</v>
      </c>
      <c r="J202" s="540">
        <v>2986.3833333333323</v>
      </c>
      <c r="K202" s="539">
        <v>2929.95</v>
      </c>
      <c r="L202" s="539">
        <v>2864.05</v>
      </c>
      <c r="M202" s="539">
        <v>1.4536800000000001</v>
      </c>
    </row>
    <row r="203" spans="1:13">
      <c r="A203" s="254">
        <v>193</v>
      </c>
      <c r="B203" s="566" t="s">
        <v>109</v>
      </c>
      <c r="C203" s="539">
        <v>1529.15</v>
      </c>
      <c r="D203" s="540">
        <v>1536.5</v>
      </c>
      <c r="E203" s="540">
        <v>1515.3</v>
      </c>
      <c r="F203" s="540">
        <v>1501.45</v>
      </c>
      <c r="G203" s="540">
        <v>1480.25</v>
      </c>
      <c r="H203" s="540">
        <v>1550.35</v>
      </c>
      <c r="I203" s="540">
        <v>1571.5499999999997</v>
      </c>
      <c r="J203" s="540">
        <v>1585.3999999999999</v>
      </c>
      <c r="K203" s="539">
        <v>1557.7</v>
      </c>
      <c r="L203" s="539">
        <v>1522.65</v>
      </c>
      <c r="M203" s="539">
        <v>91.199529999999996</v>
      </c>
    </row>
    <row r="204" spans="1:13">
      <c r="A204" s="254">
        <v>194</v>
      </c>
      <c r="B204" s="566" t="s">
        <v>250</v>
      </c>
      <c r="C204" s="539">
        <v>705.7</v>
      </c>
      <c r="D204" s="540">
        <v>702.90000000000009</v>
      </c>
      <c r="E204" s="540">
        <v>692.95000000000016</v>
      </c>
      <c r="F204" s="540">
        <v>680.2</v>
      </c>
      <c r="G204" s="540">
        <v>670.25000000000011</v>
      </c>
      <c r="H204" s="540">
        <v>715.6500000000002</v>
      </c>
      <c r="I204" s="540">
        <v>725.6</v>
      </c>
      <c r="J204" s="540">
        <v>738.35000000000025</v>
      </c>
      <c r="K204" s="539">
        <v>712.85</v>
      </c>
      <c r="L204" s="539">
        <v>690.15</v>
      </c>
      <c r="M204" s="539">
        <v>46.935699999999997</v>
      </c>
    </row>
    <row r="205" spans="1:13">
      <c r="A205" s="254">
        <v>195</v>
      </c>
      <c r="B205" s="566" t="s">
        <v>383</v>
      </c>
      <c r="C205" s="539">
        <v>29.85</v>
      </c>
      <c r="D205" s="540">
        <v>29.849999999999998</v>
      </c>
      <c r="E205" s="540">
        <v>29.299999999999997</v>
      </c>
      <c r="F205" s="540">
        <v>28.75</v>
      </c>
      <c r="G205" s="540">
        <v>28.2</v>
      </c>
      <c r="H205" s="540">
        <v>30.399999999999995</v>
      </c>
      <c r="I205" s="540">
        <v>30.95</v>
      </c>
      <c r="J205" s="540">
        <v>31.499999999999993</v>
      </c>
      <c r="K205" s="539">
        <v>30.4</v>
      </c>
      <c r="L205" s="539">
        <v>29.3</v>
      </c>
      <c r="M205" s="539">
        <v>84.608829999999998</v>
      </c>
    </row>
    <row r="206" spans="1:13">
      <c r="A206" s="254">
        <v>196</v>
      </c>
      <c r="B206" s="566" t="s">
        <v>379</v>
      </c>
      <c r="C206" s="539">
        <v>29.6</v>
      </c>
      <c r="D206" s="540">
        <v>29.7</v>
      </c>
      <c r="E206" s="540">
        <v>29.4</v>
      </c>
      <c r="F206" s="540">
        <v>29.2</v>
      </c>
      <c r="G206" s="540">
        <v>28.9</v>
      </c>
      <c r="H206" s="540">
        <v>29.9</v>
      </c>
      <c r="I206" s="540">
        <v>30.200000000000003</v>
      </c>
      <c r="J206" s="540">
        <v>30.4</v>
      </c>
      <c r="K206" s="539">
        <v>30</v>
      </c>
      <c r="L206" s="539">
        <v>29.5</v>
      </c>
      <c r="M206" s="539">
        <v>2.0476399999999999</v>
      </c>
    </row>
    <row r="207" spans="1:13">
      <c r="A207" s="254">
        <v>197</v>
      </c>
      <c r="B207" s="566" t="s">
        <v>380</v>
      </c>
      <c r="C207" s="539">
        <v>702.1</v>
      </c>
      <c r="D207" s="540">
        <v>705.5333333333333</v>
      </c>
      <c r="E207" s="540">
        <v>696.56666666666661</v>
      </c>
      <c r="F207" s="540">
        <v>691.0333333333333</v>
      </c>
      <c r="G207" s="540">
        <v>682.06666666666661</v>
      </c>
      <c r="H207" s="540">
        <v>711.06666666666661</v>
      </c>
      <c r="I207" s="540">
        <v>720.0333333333333</v>
      </c>
      <c r="J207" s="540">
        <v>725.56666666666661</v>
      </c>
      <c r="K207" s="539">
        <v>714.5</v>
      </c>
      <c r="L207" s="539">
        <v>700</v>
      </c>
      <c r="M207" s="539">
        <v>0.21573999999999999</v>
      </c>
    </row>
    <row r="208" spans="1:13">
      <c r="A208" s="254">
        <v>198</v>
      </c>
      <c r="B208" s="566" t="s">
        <v>105</v>
      </c>
      <c r="C208" s="539">
        <v>1124.45</v>
      </c>
      <c r="D208" s="540">
        <v>1130.4666666666667</v>
      </c>
      <c r="E208" s="540">
        <v>1113.9833333333333</v>
      </c>
      <c r="F208" s="540">
        <v>1103.5166666666667</v>
      </c>
      <c r="G208" s="540">
        <v>1087.0333333333333</v>
      </c>
      <c r="H208" s="540">
        <v>1140.9333333333334</v>
      </c>
      <c r="I208" s="540">
        <v>1157.416666666667</v>
      </c>
      <c r="J208" s="540">
        <v>1167.8833333333334</v>
      </c>
      <c r="K208" s="539">
        <v>1146.95</v>
      </c>
      <c r="L208" s="539">
        <v>1120</v>
      </c>
      <c r="M208" s="539">
        <v>13.74807</v>
      </c>
    </row>
    <row r="209" spans="1:13">
      <c r="A209" s="254">
        <v>199</v>
      </c>
      <c r="B209" s="566" t="s">
        <v>381</v>
      </c>
      <c r="C209" s="539">
        <v>223.7</v>
      </c>
      <c r="D209" s="540">
        <v>224.4</v>
      </c>
      <c r="E209" s="540">
        <v>219.8</v>
      </c>
      <c r="F209" s="540">
        <v>215.9</v>
      </c>
      <c r="G209" s="540">
        <v>211.3</v>
      </c>
      <c r="H209" s="540">
        <v>228.3</v>
      </c>
      <c r="I209" s="540">
        <v>232.89999999999998</v>
      </c>
      <c r="J209" s="540">
        <v>236.8</v>
      </c>
      <c r="K209" s="539">
        <v>229</v>
      </c>
      <c r="L209" s="539">
        <v>220.5</v>
      </c>
      <c r="M209" s="539">
        <v>1.5480400000000001</v>
      </c>
    </row>
    <row r="210" spans="1:13">
      <c r="A210" s="254">
        <v>200</v>
      </c>
      <c r="B210" s="566" t="s">
        <v>382</v>
      </c>
      <c r="C210" s="539">
        <v>336.15</v>
      </c>
      <c r="D210" s="540">
        <v>334.40000000000003</v>
      </c>
      <c r="E210" s="540">
        <v>325.80000000000007</v>
      </c>
      <c r="F210" s="540">
        <v>315.45000000000005</v>
      </c>
      <c r="G210" s="540">
        <v>306.85000000000008</v>
      </c>
      <c r="H210" s="540">
        <v>344.75000000000006</v>
      </c>
      <c r="I210" s="540">
        <v>353.35000000000008</v>
      </c>
      <c r="J210" s="540">
        <v>363.70000000000005</v>
      </c>
      <c r="K210" s="539">
        <v>343</v>
      </c>
      <c r="L210" s="539">
        <v>324.05</v>
      </c>
      <c r="M210" s="539">
        <v>7.1497000000000002</v>
      </c>
    </row>
    <row r="211" spans="1:13">
      <c r="A211" s="254">
        <v>201</v>
      </c>
      <c r="B211" s="566" t="s">
        <v>110</v>
      </c>
      <c r="C211" s="539">
        <v>3405.45</v>
      </c>
      <c r="D211" s="540">
        <v>3420.6833333333329</v>
      </c>
      <c r="E211" s="540">
        <v>3361.8166666666657</v>
      </c>
      <c r="F211" s="540">
        <v>3318.1833333333329</v>
      </c>
      <c r="G211" s="540">
        <v>3259.3166666666657</v>
      </c>
      <c r="H211" s="540">
        <v>3464.3166666666657</v>
      </c>
      <c r="I211" s="540">
        <v>3523.1833333333334</v>
      </c>
      <c r="J211" s="540">
        <v>3566.8166666666657</v>
      </c>
      <c r="K211" s="539">
        <v>3479.55</v>
      </c>
      <c r="L211" s="539">
        <v>3377.05</v>
      </c>
      <c r="M211" s="539">
        <v>10.69537</v>
      </c>
    </row>
    <row r="212" spans="1:13">
      <c r="A212" s="254">
        <v>202</v>
      </c>
      <c r="B212" s="566" t="s">
        <v>384</v>
      </c>
      <c r="C212" s="539">
        <v>42.4</v>
      </c>
      <c r="D212" s="540">
        <v>42.15</v>
      </c>
      <c r="E212" s="540">
        <v>40.15</v>
      </c>
      <c r="F212" s="540">
        <v>37.9</v>
      </c>
      <c r="G212" s="540">
        <v>35.9</v>
      </c>
      <c r="H212" s="540">
        <v>44.4</v>
      </c>
      <c r="I212" s="540">
        <v>46.4</v>
      </c>
      <c r="J212" s="540">
        <v>48.65</v>
      </c>
      <c r="K212" s="539">
        <v>44.15</v>
      </c>
      <c r="L212" s="539">
        <v>39.9</v>
      </c>
      <c r="M212" s="539">
        <v>157.13076000000001</v>
      </c>
    </row>
    <row r="213" spans="1:13">
      <c r="A213" s="254">
        <v>203</v>
      </c>
      <c r="B213" s="566" t="s">
        <v>112</v>
      </c>
      <c r="C213" s="539">
        <v>333.05</v>
      </c>
      <c r="D213" s="540">
        <v>329.28333333333336</v>
      </c>
      <c r="E213" s="540">
        <v>320.41666666666674</v>
      </c>
      <c r="F213" s="540">
        <v>307.78333333333336</v>
      </c>
      <c r="G213" s="540">
        <v>298.91666666666674</v>
      </c>
      <c r="H213" s="540">
        <v>341.91666666666674</v>
      </c>
      <c r="I213" s="540">
        <v>350.78333333333342</v>
      </c>
      <c r="J213" s="540">
        <v>363.41666666666674</v>
      </c>
      <c r="K213" s="539">
        <v>338.15</v>
      </c>
      <c r="L213" s="539">
        <v>316.64999999999998</v>
      </c>
      <c r="M213" s="539">
        <v>506.77229999999997</v>
      </c>
    </row>
    <row r="214" spans="1:13">
      <c r="A214" s="254">
        <v>204</v>
      </c>
      <c r="B214" s="566" t="s">
        <v>385</v>
      </c>
      <c r="C214" s="539">
        <v>1030.2</v>
      </c>
      <c r="D214" s="540">
        <v>1037.0666666666666</v>
      </c>
      <c r="E214" s="540">
        <v>1004.1333333333332</v>
      </c>
      <c r="F214" s="540">
        <v>978.06666666666661</v>
      </c>
      <c r="G214" s="540">
        <v>945.13333333333321</v>
      </c>
      <c r="H214" s="540">
        <v>1063.1333333333332</v>
      </c>
      <c r="I214" s="540">
        <v>1096.0666666666666</v>
      </c>
      <c r="J214" s="540">
        <v>1122.1333333333332</v>
      </c>
      <c r="K214" s="539">
        <v>1070</v>
      </c>
      <c r="L214" s="539">
        <v>1011</v>
      </c>
      <c r="M214" s="539">
        <v>5.0590599999999997</v>
      </c>
    </row>
    <row r="215" spans="1:13">
      <c r="A215" s="254">
        <v>205</v>
      </c>
      <c r="B215" s="566" t="s">
        <v>386</v>
      </c>
      <c r="C215" s="539">
        <v>116.15</v>
      </c>
      <c r="D215" s="540">
        <v>111.13333333333333</v>
      </c>
      <c r="E215" s="540">
        <v>104.21666666666665</v>
      </c>
      <c r="F215" s="540">
        <v>92.283333333333331</v>
      </c>
      <c r="G215" s="540">
        <v>85.36666666666666</v>
      </c>
      <c r="H215" s="540">
        <v>123.06666666666665</v>
      </c>
      <c r="I215" s="540">
        <v>129.98333333333335</v>
      </c>
      <c r="J215" s="540">
        <v>141.91666666666663</v>
      </c>
      <c r="K215" s="539">
        <v>118.05</v>
      </c>
      <c r="L215" s="539">
        <v>99.2</v>
      </c>
      <c r="M215" s="539">
        <v>283.53363000000002</v>
      </c>
    </row>
    <row r="216" spans="1:13">
      <c r="A216" s="254">
        <v>206</v>
      </c>
      <c r="B216" s="566" t="s">
        <v>113</v>
      </c>
      <c r="C216" s="539">
        <v>244.9</v>
      </c>
      <c r="D216" s="540">
        <v>245.5</v>
      </c>
      <c r="E216" s="540">
        <v>241.1</v>
      </c>
      <c r="F216" s="540">
        <v>237.29999999999998</v>
      </c>
      <c r="G216" s="540">
        <v>232.89999999999998</v>
      </c>
      <c r="H216" s="540">
        <v>249.3</v>
      </c>
      <c r="I216" s="540">
        <v>253.7</v>
      </c>
      <c r="J216" s="540">
        <v>257.5</v>
      </c>
      <c r="K216" s="539">
        <v>249.9</v>
      </c>
      <c r="L216" s="539">
        <v>241.7</v>
      </c>
      <c r="M216" s="539">
        <v>98.480800000000002</v>
      </c>
    </row>
    <row r="217" spans="1:13">
      <c r="A217" s="254">
        <v>207</v>
      </c>
      <c r="B217" s="566" t="s">
        <v>114</v>
      </c>
      <c r="C217" s="539">
        <v>2179.25</v>
      </c>
      <c r="D217" s="540">
        <v>2180.6</v>
      </c>
      <c r="E217" s="540">
        <v>2168.85</v>
      </c>
      <c r="F217" s="540">
        <v>2158.4499999999998</v>
      </c>
      <c r="G217" s="540">
        <v>2146.6999999999998</v>
      </c>
      <c r="H217" s="540">
        <v>2191</v>
      </c>
      <c r="I217" s="540">
        <v>2202.75</v>
      </c>
      <c r="J217" s="540">
        <v>2213.15</v>
      </c>
      <c r="K217" s="539">
        <v>2192.35</v>
      </c>
      <c r="L217" s="539">
        <v>2170.1999999999998</v>
      </c>
      <c r="M217" s="539">
        <v>20.62144</v>
      </c>
    </row>
    <row r="218" spans="1:13">
      <c r="A218" s="254">
        <v>208</v>
      </c>
      <c r="B218" s="566" t="s">
        <v>251</v>
      </c>
      <c r="C218" s="539">
        <v>304.39999999999998</v>
      </c>
      <c r="D218" s="540">
        <v>304.16666666666669</v>
      </c>
      <c r="E218" s="540">
        <v>298.78333333333336</v>
      </c>
      <c r="F218" s="540">
        <v>293.16666666666669</v>
      </c>
      <c r="G218" s="540">
        <v>287.78333333333336</v>
      </c>
      <c r="H218" s="540">
        <v>309.78333333333336</v>
      </c>
      <c r="I218" s="540">
        <v>315.16666666666669</v>
      </c>
      <c r="J218" s="540">
        <v>320.78333333333336</v>
      </c>
      <c r="K218" s="539">
        <v>309.55</v>
      </c>
      <c r="L218" s="539">
        <v>298.55</v>
      </c>
      <c r="M218" s="539">
        <v>10.867179999999999</v>
      </c>
    </row>
    <row r="219" spans="1:13">
      <c r="A219" s="254">
        <v>209</v>
      </c>
      <c r="B219" s="566" t="s">
        <v>387</v>
      </c>
      <c r="C219" s="539">
        <v>44805.2</v>
      </c>
      <c r="D219" s="540">
        <v>45210.25</v>
      </c>
      <c r="E219" s="540">
        <v>44040.5</v>
      </c>
      <c r="F219" s="540">
        <v>43275.8</v>
      </c>
      <c r="G219" s="540">
        <v>42106.05</v>
      </c>
      <c r="H219" s="540">
        <v>45974.95</v>
      </c>
      <c r="I219" s="540">
        <v>47144.7</v>
      </c>
      <c r="J219" s="540">
        <v>47909.399999999994</v>
      </c>
      <c r="K219" s="539">
        <v>46380</v>
      </c>
      <c r="L219" s="539">
        <v>44445.55</v>
      </c>
      <c r="M219" s="539">
        <v>0.13761000000000001</v>
      </c>
    </row>
    <row r="220" spans="1:13">
      <c r="A220" s="254">
        <v>210</v>
      </c>
      <c r="B220" s="566" t="s">
        <v>252</v>
      </c>
      <c r="C220" s="539">
        <v>44.35</v>
      </c>
      <c r="D220" s="540">
        <v>44.316666666666663</v>
      </c>
      <c r="E220" s="540">
        <v>43.533333333333324</v>
      </c>
      <c r="F220" s="540">
        <v>42.716666666666661</v>
      </c>
      <c r="G220" s="540">
        <v>41.933333333333323</v>
      </c>
      <c r="H220" s="540">
        <v>45.133333333333326</v>
      </c>
      <c r="I220" s="540">
        <v>45.916666666666657</v>
      </c>
      <c r="J220" s="540">
        <v>46.733333333333327</v>
      </c>
      <c r="K220" s="539">
        <v>45.1</v>
      </c>
      <c r="L220" s="539">
        <v>43.5</v>
      </c>
      <c r="M220" s="539">
        <v>24.534610000000001</v>
      </c>
    </row>
    <row r="221" spans="1:13">
      <c r="A221" s="254">
        <v>211</v>
      </c>
      <c r="B221" s="566" t="s">
        <v>108</v>
      </c>
      <c r="C221" s="539">
        <v>2628.6</v>
      </c>
      <c r="D221" s="540">
        <v>2642.5</v>
      </c>
      <c r="E221" s="540">
        <v>2607.1</v>
      </c>
      <c r="F221" s="540">
        <v>2585.6</v>
      </c>
      <c r="G221" s="540">
        <v>2550.1999999999998</v>
      </c>
      <c r="H221" s="540">
        <v>2664</v>
      </c>
      <c r="I221" s="540">
        <v>2699.3999999999996</v>
      </c>
      <c r="J221" s="540">
        <v>2720.9</v>
      </c>
      <c r="K221" s="539">
        <v>2677.9</v>
      </c>
      <c r="L221" s="539">
        <v>2621</v>
      </c>
      <c r="M221" s="539">
        <v>30.22925</v>
      </c>
    </row>
    <row r="222" spans="1:13">
      <c r="A222" s="254">
        <v>212</v>
      </c>
      <c r="B222" s="566" t="s">
        <v>841</v>
      </c>
      <c r="C222" s="539">
        <v>328.45</v>
      </c>
      <c r="D222" s="540">
        <v>331.65000000000003</v>
      </c>
      <c r="E222" s="540">
        <v>323.35000000000008</v>
      </c>
      <c r="F222" s="540">
        <v>318.25000000000006</v>
      </c>
      <c r="G222" s="540">
        <v>309.9500000000001</v>
      </c>
      <c r="H222" s="540">
        <v>336.75000000000006</v>
      </c>
      <c r="I222" s="540">
        <v>345.05</v>
      </c>
      <c r="J222" s="540">
        <v>350.15000000000003</v>
      </c>
      <c r="K222" s="539">
        <v>339.95</v>
      </c>
      <c r="L222" s="539">
        <v>326.55</v>
      </c>
      <c r="M222" s="539">
        <v>1.19906</v>
      </c>
    </row>
    <row r="223" spans="1:13">
      <c r="A223" s="254">
        <v>213</v>
      </c>
      <c r="B223" s="566" t="s">
        <v>116</v>
      </c>
      <c r="C223" s="539">
        <v>616.29999999999995</v>
      </c>
      <c r="D223" s="540">
        <v>616.13333333333333</v>
      </c>
      <c r="E223" s="540">
        <v>609.2166666666667</v>
      </c>
      <c r="F223" s="540">
        <v>602.13333333333333</v>
      </c>
      <c r="G223" s="540">
        <v>595.2166666666667</v>
      </c>
      <c r="H223" s="540">
        <v>623.2166666666667</v>
      </c>
      <c r="I223" s="540">
        <v>630.13333333333344</v>
      </c>
      <c r="J223" s="540">
        <v>637.2166666666667</v>
      </c>
      <c r="K223" s="539">
        <v>623.04999999999995</v>
      </c>
      <c r="L223" s="539">
        <v>609.04999999999995</v>
      </c>
      <c r="M223" s="539">
        <v>235.34585000000001</v>
      </c>
    </row>
    <row r="224" spans="1:13">
      <c r="A224" s="254">
        <v>214</v>
      </c>
      <c r="B224" s="566" t="s">
        <v>253</v>
      </c>
      <c r="C224" s="539">
        <v>1499.45</v>
      </c>
      <c r="D224" s="540">
        <v>1491.1499999999999</v>
      </c>
      <c r="E224" s="540">
        <v>1468.2999999999997</v>
      </c>
      <c r="F224" s="540">
        <v>1437.1499999999999</v>
      </c>
      <c r="G224" s="540">
        <v>1414.2999999999997</v>
      </c>
      <c r="H224" s="540">
        <v>1522.2999999999997</v>
      </c>
      <c r="I224" s="540">
        <v>1545.1499999999996</v>
      </c>
      <c r="J224" s="540">
        <v>1576.2999999999997</v>
      </c>
      <c r="K224" s="539">
        <v>1514</v>
      </c>
      <c r="L224" s="539">
        <v>1460</v>
      </c>
      <c r="M224" s="539">
        <v>8.5916700000000006</v>
      </c>
    </row>
    <row r="225" spans="1:13">
      <c r="A225" s="254">
        <v>215</v>
      </c>
      <c r="B225" s="566" t="s">
        <v>117</v>
      </c>
      <c r="C225" s="539">
        <v>470.9</v>
      </c>
      <c r="D225" s="540">
        <v>468.11666666666662</v>
      </c>
      <c r="E225" s="540">
        <v>462.78333333333325</v>
      </c>
      <c r="F225" s="540">
        <v>454.66666666666663</v>
      </c>
      <c r="G225" s="540">
        <v>449.33333333333326</v>
      </c>
      <c r="H225" s="540">
        <v>476.23333333333323</v>
      </c>
      <c r="I225" s="540">
        <v>481.56666666666661</v>
      </c>
      <c r="J225" s="540">
        <v>489.68333333333322</v>
      </c>
      <c r="K225" s="539">
        <v>473.45</v>
      </c>
      <c r="L225" s="539">
        <v>460</v>
      </c>
      <c r="M225" s="539">
        <v>28.355119999999999</v>
      </c>
    </row>
    <row r="226" spans="1:13">
      <c r="A226" s="254">
        <v>216</v>
      </c>
      <c r="B226" s="566" t="s">
        <v>388</v>
      </c>
      <c r="C226" s="539">
        <v>398.45</v>
      </c>
      <c r="D226" s="540">
        <v>399.65000000000003</v>
      </c>
      <c r="E226" s="540">
        <v>394.00000000000006</v>
      </c>
      <c r="F226" s="540">
        <v>389.55</v>
      </c>
      <c r="G226" s="540">
        <v>383.90000000000003</v>
      </c>
      <c r="H226" s="540">
        <v>404.10000000000008</v>
      </c>
      <c r="I226" s="540">
        <v>409.75000000000006</v>
      </c>
      <c r="J226" s="540">
        <v>414.2000000000001</v>
      </c>
      <c r="K226" s="539">
        <v>405.3</v>
      </c>
      <c r="L226" s="539">
        <v>395.2</v>
      </c>
      <c r="M226" s="539">
        <v>12.163790000000001</v>
      </c>
    </row>
    <row r="227" spans="1:13">
      <c r="A227" s="254">
        <v>217</v>
      </c>
      <c r="B227" s="566" t="s">
        <v>389</v>
      </c>
      <c r="C227" s="539">
        <v>2758.8</v>
      </c>
      <c r="D227" s="540">
        <v>2742.9333333333329</v>
      </c>
      <c r="E227" s="540">
        <v>2705.8666666666659</v>
      </c>
      <c r="F227" s="540">
        <v>2652.9333333333329</v>
      </c>
      <c r="G227" s="540">
        <v>2615.8666666666659</v>
      </c>
      <c r="H227" s="540">
        <v>2795.8666666666659</v>
      </c>
      <c r="I227" s="540">
        <v>2832.9333333333325</v>
      </c>
      <c r="J227" s="540">
        <v>2885.8666666666659</v>
      </c>
      <c r="K227" s="539">
        <v>2780</v>
      </c>
      <c r="L227" s="539">
        <v>2690</v>
      </c>
      <c r="M227" s="539">
        <v>7.0809999999999998E-2</v>
      </c>
    </row>
    <row r="228" spans="1:13">
      <c r="A228" s="254">
        <v>218</v>
      </c>
      <c r="B228" s="566" t="s">
        <v>254</v>
      </c>
      <c r="C228" s="539">
        <v>29.9</v>
      </c>
      <c r="D228" s="540">
        <v>30.133333333333336</v>
      </c>
      <c r="E228" s="540">
        <v>29.516666666666673</v>
      </c>
      <c r="F228" s="540">
        <v>29.133333333333336</v>
      </c>
      <c r="G228" s="540">
        <v>28.516666666666673</v>
      </c>
      <c r="H228" s="540">
        <v>30.516666666666673</v>
      </c>
      <c r="I228" s="540">
        <v>31.13333333333334</v>
      </c>
      <c r="J228" s="540">
        <v>31.516666666666673</v>
      </c>
      <c r="K228" s="539">
        <v>30.75</v>
      </c>
      <c r="L228" s="539">
        <v>29.75</v>
      </c>
      <c r="M228" s="539">
        <v>82.474950000000007</v>
      </c>
    </row>
    <row r="229" spans="1:13">
      <c r="A229" s="254">
        <v>219</v>
      </c>
      <c r="B229" s="566" t="s">
        <v>119</v>
      </c>
      <c r="C229" s="539">
        <v>61.4</v>
      </c>
      <c r="D229" s="540">
        <v>61.949999999999996</v>
      </c>
      <c r="E229" s="540">
        <v>60.54999999999999</v>
      </c>
      <c r="F229" s="540">
        <v>59.699999999999996</v>
      </c>
      <c r="G229" s="540">
        <v>58.29999999999999</v>
      </c>
      <c r="H229" s="540">
        <v>62.79999999999999</v>
      </c>
      <c r="I229" s="540">
        <v>64.199999999999989</v>
      </c>
      <c r="J229" s="540">
        <v>65.049999999999983</v>
      </c>
      <c r="K229" s="539">
        <v>63.35</v>
      </c>
      <c r="L229" s="539">
        <v>61.1</v>
      </c>
      <c r="M229" s="539">
        <v>612.75241000000005</v>
      </c>
    </row>
    <row r="230" spans="1:13">
      <c r="A230" s="254">
        <v>220</v>
      </c>
      <c r="B230" s="566" t="s">
        <v>390</v>
      </c>
      <c r="C230" s="539">
        <v>53.2</v>
      </c>
      <c r="D230" s="540">
        <v>52.949999999999996</v>
      </c>
      <c r="E230" s="540">
        <v>51.999999999999993</v>
      </c>
      <c r="F230" s="540">
        <v>50.8</v>
      </c>
      <c r="G230" s="540">
        <v>49.849999999999994</v>
      </c>
      <c r="H230" s="540">
        <v>54.149999999999991</v>
      </c>
      <c r="I230" s="540">
        <v>55.099999999999994</v>
      </c>
      <c r="J230" s="540">
        <v>56.29999999999999</v>
      </c>
      <c r="K230" s="539">
        <v>53.9</v>
      </c>
      <c r="L230" s="539">
        <v>51.75</v>
      </c>
      <c r="M230" s="539">
        <v>125.61386</v>
      </c>
    </row>
    <row r="231" spans="1:13">
      <c r="A231" s="254">
        <v>221</v>
      </c>
      <c r="B231" s="566" t="s">
        <v>391</v>
      </c>
      <c r="C231" s="539">
        <v>1242.55</v>
      </c>
      <c r="D231" s="540">
        <v>1254.3999999999999</v>
      </c>
      <c r="E231" s="540">
        <v>1203.8499999999997</v>
      </c>
      <c r="F231" s="540">
        <v>1165.1499999999999</v>
      </c>
      <c r="G231" s="540">
        <v>1114.5999999999997</v>
      </c>
      <c r="H231" s="540">
        <v>1293.0999999999997</v>
      </c>
      <c r="I231" s="540">
        <v>1343.6499999999999</v>
      </c>
      <c r="J231" s="540">
        <v>1382.3499999999997</v>
      </c>
      <c r="K231" s="539">
        <v>1304.95</v>
      </c>
      <c r="L231" s="539">
        <v>1215.7</v>
      </c>
      <c r="M231" s="539">
        <v>0.58436999999999995</v>
      </c>
    </row>
    <row r="232" spans="1:13">
      <c r="A232" s="254">
        <v>222</v>
      </c>
      <c r="B232" s="566" t="s">
        <v>392</v>
      </c>
      <c r="C232" s="539">
        <v>251.7</v>
      </c>
      <c r="D232" s="540">
        <v>246.86666666666667</v>
      </c>
      <c r="E232" s="540">
        <v>234.73333333333335</v>
      </c>
      <c r="F232" s="540">
        <v>217.76666666666668</v>
      </c>
      <c r="G232" s="540">
        <v>205.63333333333335</v>
      </c>
      <c r="H232" s="540">
        <v>263.83333333333337</v>
      </c>
      <c r="I232" s="540">
        <v>275.9666666666667</v>
      </c>
      <c r="J232" s="540">
        <v>292.93333333333334</v>
      </c>
      <c r="K232" s="539">
        <v>259</v>
      </c>
      <c r="L232" s="539">
        <v>229.9</v>
      </c>
      <c r="M232" s="539">
        <v>16.818850000000001</v>
      </c>
    </row>
    <row r="233" spans="1:13">
      <c r="A233" s="254">
        <v>223</v>
      </c>
      <c r="B233" s="566" t="s">
        <v>747</v>
      </c>
      <c r="C233" s="539">
        <v>1150.5999999999999</v>
      </c>
      <c r="D233" s="540">
        <v>1157.4000000000001</v>
      </c>
      <c r="E233" s="540">
        <v>1125.8500000000001</v>
      </c>
      <c r="F233" s="540">
        <v>1101.1000000000001</v>
      </c>
      <c r="G233" s="540">
        <v>1069.5500000000002</v>
      </c>
      <c r="H233" s="540">
        <v>1182.1500000000001</v>
      </c>
      <c r="I233" s="540">
        <v>1213.7000000000003</v>
      </c>
      <c r="J233" s="540">
        <v>1238.45</v>
      </c>
      <c r="K233" s="539">
        <v>1188.95</v>
      </c>
      <c r="L233" s="539">
        <v>1132.6500000000001</v>
      </c>
      <c r="M233" s="539">
        <v>8.3500000000000005E-2</v>
      </c>
    </row>
    <row r="234" spans="1:13">
      <c r="A234" s="254">
        <v>224</v>
      </c>
      <c r="B234" s="566" t="s">
        <v>751</v>
      </c>
      <c r="C234" s="539">
        <v>556.5</v>
      </c>
      <c r="D234" s="540">
        <v>553.63333333333333</v>
      </c>
      <c r="E234" s="540">
        <v>524.86666666666667</v>
      </c>
      <c r="F234" s="540">
        <v>493.23333333333335</v>
      </c>
      <c r="G234" s="540">
        <v>464.4666666666667</v>
      </c>
      <c r="H234" s="540">
        <v>585.26666666666665</v>
      </c>
      <c r="I234" s="540">
        <v>614.0333333333333</v>
      </c>
      <c r="J234" s="540">
        <v>645.66666666666663</v>
      </c>
      <c r="K234" s="539">
        <v>582.4</v>
      </c>
      <c r="L234" s="539">
        <v>522</v>
      </c>
      <c r="M234" s="539">
        <v>25.75027</v>
      </c>
    </row>
    <row r="235" spans="1:13">
      <c r="A235" s="254">
        <v>225</v>
      </c>
      <c r="B235" s="566" t="s">
        <v>393</v>
      </c>
      <c r="C235" s="539">
        <v>106.5</v>
      </c>
      <c r="D235" s="540">
        <v>107.11666666666667</v>
      </c>
      <c r="E235" s="540">
        <v>105.43333333333335</v>
      </c>
      <c r="F235" s="540">
        <v>104.36666666666667</v>
      </c>
      <c r="G235" s="540">
        <v>102.68333333333335</v>
      </c>
      <c r="H235" s="540">
        <v>108.18333333333335</v>
      </c>
      <c r="I235" s="540">
        <v>109.86666666666669</v>
      </c>
      <c r="J235" s="540">
        <v>110.93333333333335</v>
      </c>
      <c r="K235" s="539">
        <v>108.8</v>
      </c>
      <c r="L235" s="539">
        <v>106.05</v>
      </c>
      <c r="M235" s="539">
        <v>4.1981599999999997</v>
      </c>
    </row>
    <row r="236" spans="1:13">
      <c r="A236" s="254">
        <v>226</v>
      </c>
      <c r="B236" s="566" t="s">
        <v>394</v>
      </c>
      <c r="C236" s="539">
        <v>93.95</v>
      </c>
      <c r="D236" s="540">
        <v>94.266666666666666</v>
      </c>
      <c r="E236" s="540">
        <v>93.333333333333329</v>
      </c>
      <c r="F236" s="540">
        <v>92.716666666666669</v>
      </c>
      <c r="G236" s="540">
        <v>91.783333333333331</v>
      </c>
      <c r="H236" s="540">
        <v>94.883333333333326</v>
      </c>
      <c r="I236" s="540">
        <v>95.816666666666663</v>
      </c>
      <c r="J236" s="540">
        <v>96.433333333333323</v>
      </c>
      <c r="K236" s="539">
        <v>95.2</v>
      </c>
      <c r="L236" s="539">
        <v>93.65</v>
      </c>
      <c r="M236" s="539">
        <v>8.16432</v>
      </c>
    </row>
    <row r="237" spans="1:13">
      <c r="A237" s="254">
        <v>227</v>
      </c>
      <c r="B237" s="566" t="s">
        <v>126</v>
      </c>
      <c r="C237" s="539">
        <v>208.5</v>
      </c>
      <c r="D237" s="540">
        <v>208.68333333333331</v>
      </c>
      <c r="E237" s="540">
        <v>206.81666666666661</v>
      </c>
      <c r="F237" s="540">
        <v>205.1333333333333</v>
      </c>
      <c r="G237" s="540">
        <v>203.26666666666659</v>
      </c>
      <c r="H237" s="540">
        <v>210.36666666666662</v>
      </c>
      <c r="I237" s="540">
        <v>212.23333333333335</v>
      </c>
      <c r="J237" s="540">
        <v>213.91666666666663</v>
      </c>
      <c r="K237" s="539">
        <v>210.55</v>
      </c>
      <c r="L237" s="539">
        <v>207</v>
      </c>
      <c r="M237" s="539">
        <v>266.75952999999998</v>
      </c>
    </row>
    <row r="238" spans="1:13">
      <c r="A238" s="254">
        <v>228</v>
      </c>
      <c r="B238" s="566" t="s">
        <v>396</v>
      </c>
      <c r="C238" s="539">
        <v>124.45</v>
      </c>
      <c r="D238" s="540">
        <v>125.08333333333333</v>
      </c>
      <c r="E238" s="540">
        <v>123.36666666666666</v>
      </c>
      <c r="F238" s="540">
        <v>122.28333333333333</v>
      </c>
      <c r="G238" s="540">
        <v>120.56666666666666</v>
      </c>
      <c r="H238" s="540">
        <v>126.16666666666666</v>
      </c>
      <c r="I238" s="540">
        <v>127.88333333333333</v>
      </c>
      <c r="J238" s="540">
        <v>128.96666666666664</v>
      </c>
      <c r="K238" s="539">
        <v>126.8</v>
      </c>
      <c r="L238" s="539">
        <v>124</v>
      </c>
      <c r="M238" s="539">
        <v>3.5879300000000001</v>
      </c>
    </row>
    <row r="239" spans="1:13">
      <c r="A239" s="254">
        <v>229</v>
      </c>
      <c r="B239" s="566" t="s">
        <v>397</v>
      </c>
      <c r="C239" s="539">
        <v>159.15</v>
      </c>
      <c r="D239" s="540">
        <v>160.13333333333335</v>
      </c>
      <c r="E239" s="540">
        <v>157.31666666666672</v>
      </c>
      <c r="F239" s="540">
        <v>155.48333333333338</v>
      </c>
      <c r="G239" s="540">
        <v>152.66666666666674</v>
      </c>
      <c r="H239" s="540">
        <v>161.9666666666667</v>
      </c>
      <c r="I239" s="540">
        <v>164.78333333333336</v>
      </c>
      <c r="J239" s="540">
        <v>166.61666666666667</v>
      </c>
      <c r="K239" s="539">
        <v>162.94999999999999</v>
      </c>
      <c r="L239" s="539">
        <v>158.30000000000001</v>
      </c>
      <c r="M239" s="539">
        <v>11.19843</v>
      </c>
    </row>
    <row r="240" spans="1:13">
      <c r="A240" s="254">
        <v>230</v>
      </c>
      <c r="B240" s="566" t="s">
        <v>115</v>
      </c>
      <c r="C240" s="539">
        <v>215.95</v>
      </c>
      <c r="D240" s="540">
        <v>218.48333333333335</v>
      </c>
      <c r="E240" s="540">
        <v>212.51666666666671</v>
      </c>
      <c r="F240" s="540">
        <v>209.08333333333337</v>
      </c>
      <c r="G240" s="540">
        <v>203.11666666666673</v>
      </c>
      <c r="H240" s="540">
        <v>221.91666666666669</v>
      </c>
      <c r="I240" s="540">
        <v>227.88333333333333</v>
      </c>
      <c r="J240" s="540">
        <v>231.31666666666666</v>
      </c>
      <c r="K240" s="539">
        <v>224.45</v>
      </c>
      <c r="L240" s="539">
        <v>215.05</v>
      </c>
      <c r="M240" s="539">
        <v>176.72255999999999</v>
      </c>
    </row>
    <row r="241" spans="1:13">
      <c r="A241" s="254">
        <v>231</v>
      </c>
      <c r="B241" s="566" t="s">
        <v>398</v>
      </c>
      <c r="C241" s="539">
        <v>82.75</v>
      </c>
      <c r="D241" s="540">
        <v>82.600000000000009</v>
      </c>
      <c r="E241" s="540">
        <v>81.450000000000017</v>
      </c>
      <c r="F241" s="540">
        <v>80.150000000000006</v>
      </c>
      <c r="G241" s="540">
        <v>79.000000000000014</v>
      </c>
      <c r="H241" s="540">
        <v>83.90000000000002</v>
      </c>
      <c r="I241" s="540">
        <v>85.050000000000026</v>
      </c>
      <c r="J241" s="540">
        <v>86.350000000000023</v>
      </c>
      <c r="K241" s="539">
        <v>83.75</v>
      </c>
      <c r="L241" s="539">
        <v>81.3</v>
      </c>
      <c r="M241" s="539">
        <v>39.663800000000002</v>
      </c>
    </row>
    <row r="242" spans="1:13">
      <c r="A242" s="254">
        <v>232</v>
      </c>
      <c r="B242" s="566" t="s">
        <v>748</v>
      </c>
      <c r="C242" s="539">
        <v>9208.6</v>
      </c>
      <c r="D242" s="540">
        <v>9139.1333333333332</v>
      </c>
      <c r="E242" s="540">
        <v>8814.4666666666672</v>
      </c>
      <c r="F242" s="540">
        <v>8420.3333333333339</v>
      </c>
      <c r="G242" s="540">
        <v>8095.6666666666679</v>
      </c>
      <c r="H242" s="540">
        <v>9533.2666666666664</v>
      </c>
      <c r="I242" s="540">
        <v>9857.9333333333343</v>
      </c>
      <c r="J242" s="540">
        <v>10252.066666666666</v>
      </c>
      <c r="K242" s="539">
        <v>9463.7999999999993</v>
      </c>
      <c r="L242" s="539">
        <v>8745</v>
      </c>
      <c r="M242" s="539">
        <v>2.03146</v>
      </c>
    </row>
    <row r="243" spans="1:13">
      <c r="A243" s="254">
        <v>233</v>
      </c>
      <c r="B243" s="566" t="s">
        <v>255</v>
      </c>
      <c r="C243" s="539">
        <v>137.9</v>
      </c>
      <c r="D243" s="540">
        <v>140.35</v>
      </c>
      <c r="E243" s="540">
        <v>134.29999999999998</v>
      </c>
      <c r="F243" s="540">
        <v>130.69999999999999</v>
      </c>
      <c r="G243" s="540">
        <v>124.64999999999998</v>
      </c>
      <c r="H243" s="540">
        <v>143.94999999999999</v>
      </c>
      <c r="I243" s="540">
        <v>150</v>
      </c>
      <c r="J243" s="540">
        <v>153.6</v>
      </c>
      <c r="K243" s="539">
        <v>146.4</v>
      </c>
      <c r="L243" s="539">
        <v>136.75</v>
      </c>
      <c r="M243" s="539">
        <v>64.960759999999993</v>
      </c>
    </row>
    <row r="244" spans="1:13">
      <c r="A244" s="254">
        <v>234</v>
      </c>
      <c r="B244" s="566" t="s">
        <v>399</v>
      </c>
      <c r="C244" s="539">
        <v>297.85000000000002</v>
      </c>
      <c r="D244" s="540">
        <v>298.95</v>
      </c>
      <c r="E244" s="540">
        <v>293.89999999999998</v>
      </c>
      <c r="F244" s="540">
        <v>289.95</v>
      </c>
      <c r="G244" s="540">
        <v>284.89999999999998</v>
      </c>
      <c r="H244" s="540">
        <v>302.89999999999998</v>
      </c>
      <c r="I244" s="540">
        <v>307.95000000000005</v>
      </c>
      <c r="J244" s="540">
        <v>311.89999999999998</v>
      </c>
      <c r="K244" s="539">
        <v>304</v>
      </c>
      <c r="L244" s="539">
        <v>295</v>
      </c>
      <c r="M244" s="539">
        <v>21.363109999999999</v>
      </c>
    </row>
    <row r="245" spans="1:13">
      <c r="A245" s="254">
        <v>235</v>
      </c>
      <c r="B245" s="566" t="s">
        <v>256</v>
      </c>
      <c r="C245" s="539">
        <v>118.15</v>
      </c>
      <c r="D245" s="540">
        <v>119.33333333333333</v>
      </c>
      <c r="E245" s="540">
        <v>116.81666666666666</v>
      </c>
      <c r="F245" s="540">
        <v>115.48333333333333</v>
      </c>
      <c r="G245" s="540">
        <v>112.96666666666667</v>
      </c>
      <c r="H245" s="540">
        <v>120.66666666666666</v>
      </c>
      <c r="I245" s="540">
        <v>123.18333333333334</v>
      </c>
      <c r="J245" s="540">
        <v>124.51666666666665</v>
      </c>
      <c r="K245" s="539">
        <v>121.85</v>
      </c>
      <c r="L245" s="539">
        <v>118</v>
      </c>
      <c r="M245" s="539">
        <v>22.197659999999999</v>
      </c>
    </row>
    <row r="246" spans="1:13">
      <c r="A246" s="254">
        <v>236</v>
      </c>
      <c r="B246" s="566" t="s">
        <v>125</v>
      </c>
      <c r="C246" s="539">
        <v>97.65</v>
      </c>
      <c r="D246" s="540">
        <v>97.583333333333329</v>
      </c>
      <c r="E246" s="540">
        <v>96.066666666666663</v>
      </c>
      <c r="F246" s="540">
        <v>94.483333333333334</v>
      </c>
      <c r="G246" s="540">
        <v>92.966666666666669</v>
      </c>
      <c r="H246" s="540">
        <v>99.166666666666657</v>
      </c>
      <c r="I246" s="540">
        <v>100.68333333333334</v>
      </c>
      <c r="J246" s="540">
        <v>102.26666666666665</v>
      </c>
      <c r="K246" s="539">
        <v>99.1</v>
      </c>
      <c r="L246" s="539">
        <v>96</v>
      </c>
      <c r="M246" s="539">
        <v>355.12682999999998</v>
      </c>
    </row>
    <row r="247" spans="1:13">
      <c r="A247" s="254">
        <v>237</v>
      </c>
      <c r="B247" s="566" t="s">
        <v>400</v>
      </c>
      <c r="C247" s="539">
        <v>15.7</v>
      </c>
      <c r="D247" s="540">
        <v>15.9</v>
      </c>
      <c r="E247" s="540">
        <v>15.100000000000001</v>
      </c>
      <c r="F247" s="540">
        <v>14.500000000000002</v>
      </c>
      <c r="G247" s="540">
        <v>13.700000000000003</v>
      </c>
      <c r="H247" s="540">
        <v>16.5</v>
      </c>
      <c r="I247" s="540">
        <v>17.3</v>
      </c>
      <c r="J247" s="540">
        <v>17.899999999999999</v>
      </c>
      <c r="K247" s="539">
        <v>16.7</v>
      </c>
      <c r="L247" s="539">
        <v>15.3</v>
      </c>
      <c r="M247" s="539">
        <v>327.06053000000003</v>
      </c>
    </row>
    <row r="248" spans="1:13">
      <c r="A248" s="254">
        <v>238</v>
      </c>
      <c r="B248" s="566" t="s">
        <v>773</v>
      </c>
      <c r="C248" s="539">
        <v>1632.9</v>
      </c>
      <c r="D248" s="540">
        <v>1622.6000000000001</v>
      </c>
      <c r="E248" s="540">
        <v>1603.1000000000004</v>
      </c>
      <c r="F248" s="540">
        <v>1573.3000000000002</v>
      </c>
      <c r="G248" s="540">
        <v>1553.8000000000004</v>
      </c>
      <c r="H248" s="540">
        <v>1652.4000000000003</v>
      </c>
      <c r="I248" s="540">
        <v>1671.8999999999999</v>
      </c>
      <c r="J248" s="540">
        <v>1701.7000000000003</v>
      </c>
      <c r="K248" s="539">
        <v>1642.1</v>
      </c>
      <c r="L248" s="539">
        <v>1592.8</v>
      </c>
      <c r="M248" s="539">
        <v>9.3748900000000006</v>
      </c>
    </row>
    <row r="249" spans="1:13">
      <c r="A249" s="254">
        <v>239</v>
      </c>
      <c r="B249" s="566" t="s">
        <v>749</v>
      </c>
      <c r="C249" s="539">
        <v>296.89999999999998</v>
      </c>
      <c r="D249" s="540">
        <v>293.43333333333334</v>
      </c>
      <c r="E249" s="540">
        <v>287.36666666666667</v>
      </c>
      <c r="F249" s="540">
        <v>277.83333333333331</v>
      </c>
      <c r="G249" s="540">
        <v>271.76666666666665</v>
      </c>
      <c r="H249" s="540">
        <v>302.9666666666667</v>
      </c>
      <c r="I249" s="540">
        <v>309.03333333333342</v>
      </c>
      <c r="J249" s="540">
        <v>318.56666666666672</v>
      </c>
      <c r="K249" s="539">
        <v>299.5</v>
      </c>
      <c r="L249" s="539">
        <v>283.89999999999998</v>
      </c>
      <c r="M249" s="539">
        <v>1.11191</v>
      </c>
    </row>
    <row r="250" spans="1:13">
      <c r="A250" s="254">
        <v>240</v>
      </c>
      <c r="B250" s="566" t="s">
        <v>120</v>
      </c>
      <c r="C250" s="539">
        <v>509.25</v>
      </c>
      <c r="D250" s="540">
        <v>515.33333333333337</v>
      </c>
      <c r="E250" s="540">
        <v>499.66666666666674</v>
      </c>
      <c r="F250" s="540">
        <v>490.08333333333337</v>
      </c>
      <c r="G250" s="540">
        <v>474.41666666666674</v>
      </c>
      <c r="H250" s="540">
        <v>524.91666666666674</v>
      </c>
      <c r="I250" s="540">
        <v>540.58333333333348</v>
      </c>
      <c r="J250" s="540">
        <v>550.16666666666674</v>
      </c>
      <c r="K250" s="539">
        <v>531</v>
      </c>
      <c r="L250" s="539">
        <v>505.75</v>
      </c>
      <c r="M250" s="539">
        <v>56.207479999999997</v>
      </c>
    </row>
    <row r="251" spans="1:13">
      <c r="A251" s="254">
        <v>241</v>
      </c>
      <c r="B251" s="566" t="s">
        <v>831</v>
      </c>
      <c r="C251" s="539">
        <v>271.64999999999998</v>
      </c>
      <c r="D251" s="540">
        <v>272.09999999999997</v>
      </c>
      <c r="E251" s="540">
        <v>266.44999999999993</v>
      </c>
      <c r="F251" s="540">
        <v>261.24999999999994</v>
      </c>
      <c r="G251" s="540">
        <v>255.59999999999991</v>
      </c>
      <c r="H251" s="540">
        <v>277.29999999999995</v>
      </c>
      <c r="I251" s="540">
        <v>282.94999999999993</v>
      </c>
      <c r="J251" s="540">
        <v>288.14999999999998</v>
      </c>
      <c r="K251" s="539">
        <v>277.75</v>
      </c>
      <c r="L251" s="539">
        <v>266.89999999999998</v>
      </c>
      <c r="M251" s="539">
        <v>113.46326999999999</v>
      </c>
    </row>
    <row r="252" spans="1:13">
      <c r="A252" s="254">
        <v>242</v>
      </c>
      <c r="B252" s="566" t="s">
        <v>122</v>
      </c>
      <c r="C252" s="539">
        <v>1048.3</v>
      </c>
      <c r="D252" s="540">
        <v>1040.0833333333333</v>
      </c>
      <c r="E252" s="540">
        <v>1026.2166666666665</v>
      </c>
      <c r="F252" s="540">
        <v>1004.1333333333332</v>
      </c>
      <c r="G252" s="540">
        <v>990.26666666666642</v>
      </c>
      <c r="H252" s="540">
        <v>1062.1666666666665</v>
      </c>
      <c r="I252" s="540">
        <v>1076.0333333333333</v>
      </c>
      <c r="J252" s="540">
        <v>1098.1166666666666</v>
      </c>
      <c r="K252" s="539">
        <v>1053.95</v>
      </c>
      <c r="L252" s="539">
        <v>1018</v>
      </c>
      <c r="M252" s="539">
        <v>71.603319999999997</v>
      </c>
    </row>
    <row r="253" spans="1:13">
      <c r="A253" s="254">
        <v>243</v>
      </c>
      <c r="B253" s="566" t="s">
        <v>257</v>
      </c>
      <c r="C253" s="539">
        <v>5071.1499999999996</v>
      </c>
      <c r="D253" s="540">
        <v>5111.7</v>
      </c>
      <c r="E253" s="540">
        <v>4973.3999999999996</v>
      </c>
      <c r="F253" s="540">
        <v>4875.6499999999996</v>
      </c>
      <c r="G253" s="540">
        <v>4737.3499999999995</v>
      </c>
      <c r="H253" s="540">
        <v>5209.45</v>
      </c>
      <c r="I253" s="540">
        <v>5347.7500000000009</v>
      </c>
      <c r="J253" s="540">
        <v>5445.5</v>
      </c>
      <c r="K253" s="539">
        <v>5250</v>
      </c>
      <c r="L253" s="539">
        <v>5013.95</v>
      </c>
      <c r="M253" s="539">
        <v>9.4429599999999994</v>
      </c>
    </row>
    <row r="254" spans="1:13">
      <c r="A254" s="254">
        <v>244</v>
      </c>
      <c r="B254" s="566" t="s">
        <v>124</v>
      </c>
      <c r="C254" s="539">
        <v>1266.3499999999999</v>
      </c>
      <c r="D254" s="540">
        <v>1271.6333333333332</v>
      </c>
      <c r="E254" s="540">
        <v>1252.2666666666664</v>
      </c>
      <c r="F254" s="540">
        <v>1238.1833333333332</v>
      </c>
      <c r="G254" s="540">
        <v>1218.8166666666664</v>
      </c>
      <c r="H254" s="540">
        <v>1285.7166666666665</v>
      </c>
      <c r="I254" s="540">
        <v>1305.0833333333333</v>
      </c>
      <c r="J254" s="540">
        <v>1319.1666666666665</v>
      </c>
      <c r="K254" s="539">
        <v>1291</v>
      </c>
      <c r="L254" s="539">
        <v>1257.55</v>
      </c>
      <c r="M254" s="539">
        <v>66.129419999999996</v>
      </c>
    </row>
    <row r="255" spans="1:13">
      <c r="A255" s="254">
        <v>245</v>
      </c>
      <c r="B255" s="566" t="s">
        <v>750</v>
      </c>
      <c r="C255" s="539">
        <v>724.9</v>
      </c>
      <c r="D255" s="540">
        <v>728.98333333333323</v>
      </c>
      <c r="E255" s="540">
        <v>713.46666666666647</v>
      </c>
      <c r="F255" s="540">
        <v>702.03333333333319</v>
      </c>
      <c r="G255" s="540">
        <v>686.51666666666642</v>
      </c>
      <c r="H255" s="540">
        <v>740.41666666666652</v>
      </c>
      <c r="I255" s="540">
        <v>755.93333333333317</v>
      </c>
      <c r="J255" s="540">
        <v>767.36666666666656</v>
      </c>
      <c r="K255" s="539">
        <v>744.5</v>
      </c>
      <c r="L255" s="539">
        <v>717.55</v>
      </c>
      <c r="M255" s="539">
        <v>0.31002999999999997</v>
      </c>
    </row>
    <row r="256" spans="1:13">
      <c r="A256" s="254">
        <v>246</v>
      </c>
      <c r="B256" s="566" t="s">
        <v>401</v>
      </c>
      <c r="C256" s="539">
        <v>306.55</v>
      </c>
      <c r="D256" s="540">
        <v>304</v>
      </c>
      <c r="E256" s="540">
        <v>298</v>
      </c>
      <c r="F256" s="540">
        <v>289.45</v>
      </c>
      <c r="G256" s="540">
        <v>283.45</v>
      </c>
      <c r="H256" s="540">
        <v>312.55</v>
      </c>
      <c r="I256" s="540">
        <v>318.55</v>
      </c>
      <c r="J256" s="540">
        <v>327.10000000000002</v>
      </c>
      <c r="K256" s="539">
        <v>310</v>
      </c>
      <c r="L256" s="539">
        <v>295.45</v>
      </c>
      <c r="M256" s="539">
        <v>7.1539099999999998</v>
      </c>
    </row>
    <row r="257" spans="1:13">
      <c r="A257" s="254">
        <v>247</v>
      </c>
      <c r="B257" s="566" t="s">
        <v>121</v>
      </c>
      <c r="C257" s="539">
        <v>1530.45</v>
      </c>
      <c r="D257" s="540">
        <v>1525.8999999999999</v>
      </c>
      <c r="E257" s="540">
        <v>1510.5999999999997</v>
      </c>
      <c r="F257" s="540">
        <v>1490.7499999999998</v>
      </c>
      <c r="G257" s="540">
        <v>1475.4499999999996</v>
      </c>
      <c r="H257" s="540">
        <v>1545.7499999999998</v>
      </c>
      <c r="I257" s="540">
        <v>1561.05</v>
      </c>
      <c r="J257" s="540">
        <v>1580.8999999999999</v>
      </c>
      <c r="K257" s="539">
        <v>1541.2</v>
      </c>
      <c r="L257" s="539">
        <v>1506.05</v>
      </c>
      <c r="M257" s="539">
        <v>10.62743</v>
      </c>
    </row>
    <row r="258" spans="1:13">
      <c r="A258" s="254">
        <v>248</v>
      </c>
      <c r="B258" s="566" t="s">
        <v>258</v>
      </c>
      <c r="C258" s="539">
        <v>1800.9</v>
      </c>
      <c r="D258" s="540">
        <v>1806.1000000000001</v>
      </c>
      <c r="E258" s="540">
        <v>1780.2000000000003</v>
      </c>
      <c r="F258" s="540">
        <v>1759.5000000000002</v>
      </c>
      <c r="G258" s="540">
        <v>1733.6000000000004</v>
      </c>
      <c r="H258" s="540">
        <v>1826.8000000000002</v>
      </c>
      <c r="I258" s="540">
        <v>1852.7000000000003</v>
      </c>
      <c r="J258" s="540">
        <v>1873.4</v>
      </c>
      <c r="K258" s="539">
        <v>1832</v>
      </c>
      <c r="L258" s="539">
        <v>1785.4</v>
      </c>
      <c r="M258" s="539">
        <v>2.7475399999999999</v>
      </c>
    </row>
    <row r="259" spans="1:13">
      <c r="A259" s="254">
        <v>249</v>
      </c>
      <c r="B259" s="566" t="s">
        <v>402</v>
      </c>
      <c r="C259" s="539">
        <v>1094.4000000000001</v>
      </c>
      <c r="D259" s="540">
        <v>1098</v>
      </c>
      <c r="E259" s="540">
        <v>1082</v>
      </c>
      <c r="F259" s="540">
        <v>1069.5999999999999</v>
      </c>
      <c r="G259" s="540">
        <v>1053.5999999999999</v>
      </c>
      <c r="H259" s="540">
        <v>1110.4000000000001</v>
      </c>
      <c r="I259" s="540">
        <v>1126.4000000000001</v>
      </c>
      <c r="J259" s="540">
        <v>1138.8000000000002</v>
      </c>
      <c r="K259" s="539">
        <v>1114</v>
      </c>
      <c r="L259" s="539">
        <v>1085.5999999999999</v>
      </c>
      <c r="M259" s="539">
        <v>2.05443</v>
      </c>
    </row>
    <row r="260" spans="1:13">
      <c r="A260" s="254">
        <v>250</v>
      </c>
      <c r="B260" s="566" t="s">
        <v>403</v>
      </c>
      <c r="C260" s="539">
        <v>2657.4</v>
      </c>
      <c r="D260" s="540">
        <v>2681.4</v>
      </c>
      <c r="E260" s="540">
        <v>2629.75</v>
      </c>
      <c r="F260" s="540">
        <v>2602.1</v>
      </c>
      <c r="G260" s="540">
        <v>2550.4499999999998</v>
      </c>
      <c r="H260" s="540">
        <v>2709.05</v>
      </c>
      <c r="I260" s="540">
        <v>2760.7000000000007</v>
      </c>
      <c r="J260" s="540">
        <v>2788.3500000000004</v>
      </c>
      <c r="K260" s="539">
        <v>2733.05</v>
      </c>
      <c r="L260" s="539">
        <v>2653.75</v>
      </c>
      <c r="M260" s="539">
        <v>0.35269</v>
      </c>
    </row>
    <row r="261" spans="1:13">
      <c r="A261" s="254">
        <v>251</v>
      </c>
      <c r="B261" s="566" t="s">
        <v>404</v>
      </c>
      <c r="C261" s="539">
        <v>368.9</v>
      </c>
      <c r="D261" s="540">
        <v>369.65000000000003</v>
      </c>
      <c r="E261" s="540">
        <v>365.30000000000007</v>
      </c>
      <c r="F261" s="540">
        <v>361.70000000000005</v>
      </c>
      <c r="G261" s="540">
        <v>357.35000000000008</v>
      </c>
      <c r="H261" s="540">
        <v>373.25000000000006</v>
      </c>
      <c r="I261" s="540">
        <v>377.60000000000008</v>
      </c>
      <c r="J261" s="540">
        <v>381.20000000000005</v>
      </c>
      <c r="K261" s="539">
        <v>374</v>
      </c>
      <c r="L261" s="539">
        <v>366.05</v>
      </c>
      <c r="M261" s="539">
        <v>1.65848</v>
      </c>
    </row>
    <row r="262" spans="1:13">
      <c r="A262" s="254">
        <v>252</v>
      </c>
      <c r="B262" s="566" t="s">
        <v>405</v>
      </c>
      <c r="C262" s="539">
        <v>142.55000000000001</v>
      </c>
      <c r="D262" s="540">
        <v>142</v>
      </c>
      <c r="E262" s="540">
        <v>140.05000000000001</v>
      </c>
      <c r="F262" s="540">
        <v>137.55000000000001</v>
      </c>
      <c r="G262" s="540">
        <v>135.60000000000002</v>
      </c>
      <c r="H262" s="540">
        <v>144.5</v>
      </c>
      <c r="I262" s="540">
        <v>146.44999999999999</v>
      </c>
      <c r="J262" s="540">
        <v>148.94999999999999</v>
      </c>
      <c r="K262" s="539">
        <v>143.94999999999999</v>
      </c>
      <c r="L262" s="539">
        <v>139.5</v>
      </c>
      <c r="M262" s="539">
        <v>6.6838300000000004</v>
      </c>
    </row>
    <row r="263" spans="1:13">
      <c r="A263" s="254">
        <v>253</v>
      </c>
      <c r="B263" s="566" t="s">
        <v>406</v>
      </c>
      <c r="C263" s="539">
        <v>124.65</v>
      </c>
      <c r="D263" s="540">
        <v>123.81666666666666</v>
      </c>
      <c r="E263" s="540">
        <v>122.58333333333333</v>
      </c>
      <c r="F263" s="540">
        <v>120.51666666666667</v>
      </c>
      <c r="G263" s="540">
        <v>119.28333333333333</v>
      </c>
      <c r="H263" s="540">
        <v>125.88333333333333</v>
      </c>
      <c r="I263" s="540">
        <v>127.11666666666667</v>
      </c>
      <c r="J263" s="540">
        <v>129.18333333333334</v>
      </c>
      <c r="K263" s="539">
        <v>125.05</v>
      </c>
      <c r="L263" s="539">
        <v>121.75</v>
      </c>
      <c r="M263" s="539">
        <v>15.20626</v>
      </c>
    </row>
    <row r="264" spans="1:13">
      <c r="A264" s="254">
        <v>254</v>
      </c>
      <c r="B264" s="566" t="s">
        <v>407</v>
      </c>
      <c r="C264" s="539">
        <v>90</v>
      </c>
      <c r="D264" s="540">
        <v>90.45</v>
      </c>
      <c r="E264" s="540">
        <v>89.15</v>
      </c>
      <c r="F264" s="540">
        <v>88.3</v>
      </c>
      <c r="G264" s="540">
        <v>87</v>
      </c>
      <c r="H264" s="540">
        <v>91.300000000000011</v>
      </c>
      <c r="I264" s="540">
        <v>92.6</v>
      </c>
      <c r="J264" s="540">
        <v>93.450000000000017</v>
      </c>
      <c r="K264" s="539">
        <v>91.75</v>
      </c>
      <c r="L264" s="539">
        <v>89.6</v>
      </c>
      <c r="M264" s="539">
        <v>7.2543499999999996</v>
      </c>
    </row>
    <row r="265" spans="1:13">
      <c r="A265" s="254">
        <v>255</v>
      </c>
      <c r="B265" s="566" t="s">
        <v>259</v>
      </c>
      <c r="C265" s="539">
        <v>73.400000000000006</v>
      </c>
      <c r="D265" s="540">
        <v>73.3</v>
      </c>
      <c r="E265" s="540">
        <v>71.349999999999994</v>
      </c>
      <c r="F265" s="540">
        <v>69.3</v>
      </c>
      <c r="G265" s="540">
        <v>67.349999999999994</v>
      </c>
      <c r="H265" s="540">
        <v>75.349999999999994</v>
      </c>
      <c r="I265" s="540">
        <v>77.300000000000011</v>
      </c>
      <c r="J265" s="540">
        <v>79.349999999999994</v>
      </c>
      <c r="K265" s="539">
        <v>75.25</v>
      </c>
      <c r="L265" s="539">
        <v>71.25</v>
      </c>
      <c r="M265" s="539">
        <v>39.09384</v>
      </c>
    </row>
    <row r="266" spans="1:13">
      <c r="A266" s="254">
        <v>256</v>
      </c>
      <c r="B266" s="566" t="s">
        <v>128</v>
      </c>
      <c r="C266" s="539">
        <v>412.6</v>
      </c>
      <c r="D266" s="540">
        <v>411.63333333333338</v>
      </c>
      <c r="E266" s="540">
        <v>407.06666666666678</v>
      </c>
      <c r="F266" s="540">
        <v>401.53333333333342</v>
      </c>
      <c r="G266" s="540">
        <v>396.96666666666681</v>
      </c>
      <c r="H266" s="540">
        <v>417.16666666666674</v>
      </c>
      <c r="I266" s="540">
        <v>421.73333333333335</v>
      </c>
      <c r="J266" s="540">
        <v>427.26666666666671</v>
      </c>
      <c r="K266" s="539">
        <v>416.2</v>
      </c>
      <c r="L266" s="539">
        <v>406.1</v>
      </c>
      <c r="M266" s="539">
        <v>81.277420000000006</v>
      </c>
    </row>
    <row r="267" spans="1:13">
      <c r="A267" s="254">
        <v>257</v>
      </c>
      <c r="B267" s="566" t="s">
        <v>752</v>
      </c>
      <c r="C267" s="539">
        <v>89.3</v>
      </c>
      <c r="D267" s="540">
        <v>89.066666666666677</v>
      </c>
      <c r="E267" s="540">
        <v>87.633333333333354</v>
      </c>
      <c r="F267" s="540">
        <v>85.966666666666683</v>
      </c>
      <c r="G267" s="540">
        <v>84.53333333333336</v>
      </c>
      <c r="H267" s="540">
        <v>90.733333333333348</v>
      </c>
      <c r="I267" s="540">
        <v>92.166666666666657</v>
      </c>
      <c r="J267" s="540">
        <v>93.833333333333343</v>
      </c>
      <c r="K267" s="539">
        <v>90.5</v>
      </c>
      <c r="L267" s="539">
        <v>87.4</v>
      </c>
      <c r="M267" s="539">
        <v>2.0064600000000001</v>
      </c>
    </row>
    <row r="268" spans="1:13">
      <c r="A268" s="254">
        <v>258</v>
      </c>
      <c r="B268" s="566" t="s">
        <v>408</v>
      </c>
      <c r="C268" s="539">
        <v>53.9</v>
      </c>
      <c r="D268" s="540">
        <v>53.816666666666663</v>
      </c>
      <c r="E268" s="540">
        <v>52.633333333333326</v>
      </c>
      <c r="F268" s="540">
        <v>51.36666666666666</v>
      </c>
      <c r="G268" s="540">
        <v>50.183333333333323</v>
      </c>
      <c r="H268" s="540">
        <v>55.083333333333329</v>
      </c>
      <c r="I268" s="540">
        <v>56.266666666666666</v>
      </c>
      <c r="J268" s="540">
        <v>57.533333333333331</v>
      </c>
      <c r="K268" s="539">
        <v>55</v>
      </c>
      <c r="L268" s="539">
        <v>52.55</v>
      </c>
      <c r="M268" s="539">
        <v>15.65244</v>
      </c>
    </row>
    <row r="269" spans="1:13">
      <c r="A269" s="254">
        <v>259</v>
      </c>
      <c r="B269" s="566" t="s">
        <v>409</v>
      </c>
      <c r="C269" s="539">
        <v>89.15</v>
      </c>
      <c r="D269" s="540">
        <v>88.783333333333346</v>
      </c>
      <c r="E269" s="540">
        <v>87.016666666666694</v>
      </c>
      <c r="F269" s="540">
        <v>84.883333333333354</v>
      </c>
      <c r="G269" s="540">
        <v>83.116666666666703</v>
      </c>
      <c r="H269" s="540">
        <v>90.916666666666686</v>
      </c>
      <c r="I269" s="540">
        <v>92.683333333333337</v>
      </c>
      <c r="J269" s="540">
        <v>94.816666666666677</v>
      </c>
      <c r="K269" s="539">
        <v>90.55</v>
      </c>
      <c r="L269" s="539">
        <v>86.65</v>
      </c>
      <c r="M269" s="539">
        <v>7.6871900000000002</v>
      </c>
    </row>
    <row r="270" spans="1:13">
      <c r="A270" s="254">
        <v>260</v>
      </c>
      <c r="B270" s="566" t="s">
        <v>410</v>
      </c>
      <c r="C270" s="539">
        <v>29.05</v>
      </c>
      <c r="D270" s="540">
        <v>29.05</v>
      </c>
      <c r="E270" s="540">
        <v>28.6</v>
      </c>
      <c r="F270" s="540">
        <v>28.150000000000002</v>
      </c>
      <c r="G270" s="540">
        <v>27.700000000000003</v>
      </c>
      <c r="H270" s="540">
        <v>29.5</v>
      </c>
      <c r="I270" s="540">
        <v>29.949999999999996</v>
      </c>
      <c r="J270" s="540">
        <v>30.4</v>
      </c>
      <c r="K270" s="539">
        <v>29.5</v>
      </c>
      <c r="L270" s="539">
        <v>28.6</v>
      </c>
      <c r="M270" s="539">
        <v>21.478100000000001</v>
      </c>
    </row>
    <row r="271" spans="1:13">
      <c r="A271" s="254">
        <v>261</v>
      </c>
      <c r="B271" s="566" t="s">
        <v>411</v>
      </c>
      <c r="C271" s="539">
        <v>67.599999999999994</v>
      </c>
      <c r="D271" s="540">
        <v>67.216666666666669</v>
      </c>
      <c r="E271" s="540">
        <v>65.983333333333334</v>
      </c>
      <c r="F271" s="540">
        <v>64.36666666666666</v>
      </c>
      <c r="G271" s="540">
        <v>63.133333333333326</v>
      </c>
      <c r="H271" s="540">
        <v>68.833333333333343</v>
      </c>
      <c r="I271" s="540">
        <v>70.066666666666691</v>
      </c>
      <c r="J271" s="540">
        <v>71.683333333333351</v>
      </c>
      <c r="K271" s="539">
        <v>68.45</v>
      </c>
      <c r="L271" s="539">
        <v>65.599999999999994</v>
      </c>
      <c r="M271" s="539">
        <v>6.30783</v>
      </c>
    </row>
    <row r="272" spans="1:13">
      <c r="A272" s="254">
        <v>262</v>
      </c>
      <c r="B272" s="566" t="s">
        <v>412</v>
      </c>
      <c r="C272" s="539">
        <v>73.2</v>
      </c>
      <c r="D272" s="540">
        <v>73.183333333333323</v>
      </c>
      <c r="E272" s="540">
        <v>71.616666666666646</v>
      </c>
      <c r="F272" s="540">
        <v>70.033333333333317</v>
      </c>
      <c r="G272" s="540">
        <v>68.46666666666664</v>
      </c>
      <c r="H272" s="540">
        <v>74.766666666666652</v>
      </c>
      <c r="I272" s="540">
        <v>76.333333333333343</v>
      </c>
      <c r="J272" s="540">
        <v>77.916666666666657</v>
      </c>
      <c r="K272" s="539">
        <v>74.75</v>
      </c>
      <c r="L272" s="539">
        <v>71.599999999999994</v>
      </c>
      <c r="M272" s="539">
        <v>21.648060000000001</v>
      </c>
    </row>
    <row r="273" spans="1:13">
      <c r="A273" s="254">
        <v>263</v>
      </c>
      <c r="B273" s="566" t="s">
        <v>413</v>
      </c>
      <c r="C273" s="539">
        <v>123.85</v>
      </c>
      <c r="D273" s="540">
        <v>122.63333333333333</v>
      </c>
      <c r="E273" s="540">
        <v>120.76666666666665</v>
      </c>
      <c r="F273" s="540">
        <v>117.68333333333332</v>
      </c>
      <c r="G273" s="540">
        <v>115.81666666666665</v>
      </c>
      <c r="H273" s="540">
        <v>125.71666666666665</v>
      </c>
      <c r="I273" s="540">
        <v>127.58333333333333</v>
      </c>
      <c r="J273" s="540">
        <v>130.66666666666666</v>
      </c>
      <c r="K273" s="539">
        <v>124.5</v>
      </c>
      <c r="L273" s="539">
        <v>119.55</v>
      </c>
      <c r="M273" s="539">
        <v>3.4161299999999999</v>
      </c>
    </row>
    <row r="274" spans="1:13">
      <c r="A274" s="254">
        <v>264</v>
      </c>
      <c r="B274" s="566" t="s">
        <v>414</v>
      </c>
      <c r="C274" s="539">
        <v>69.75</v>
      </c>
      <c r="D274" s="540">
        <v>69.966666666666669</v>
      </c>
      <c r="E274" s="540">
        <v>68.533333333333331</v>
      </c>
      <c r="F274" s="540">
        <v>67.316666666666663</v>
      </c>
      <c r="G274" s="540">
        <v>65.883333333333326</v>
      </c>
      <c r="H274" s="540">
        <v>71.183333333333337</v>
      </c>
      <c r="I274" s="540">
        <v>72.616666666666674</v>
      </c>
      <c r="J274" s="540">
        <v>73.833333333333343</v>
      </c>
      <c r="K274" s="539">
        <v>71.400000000000006</v>
      </c>
      <c r="L274" s="539">
        <v>68.75</v>
      </c>
      <c r="M274" s="539">
        <v>8.58995</v>
      </c>
    </row>
    <row r="275" spans="1:13">
      <c r="A275" s="254">
        <v>265</v>
      </c>
      <c r="B275" s="566" t="s">
        <v>127</v>
      </c>
      <c r="C275" s="539">
        <v>336.9</v>
      </c>
      <c r="D275" s="540">
        <v>333.34999999999997</v>
      </c>
      <c r="E275" s="540">
        <v>324.69999999999993</v>
      </c>
      <c r="F275" s="540">
        <v>312.49999999999994</v>
      </c>
      <c r="G275" s="540">
        <v>303.84999999999991</v>
      </c>
      <c r="H275" s="540">
        <v>345.54999999999995</v>
      </c>
      <c r="I275" s="540">
        <v>354.19999999999993</v>
      </c>
      <c r="J275" s="540">
        <v>366.4</v>
      </c>
      <c r="K275" s="539">
        <v>342</v>
      </c>
      <c r="L275" s="539">
        <v>321.14999999999998</v>
      </c>
      <c r="M275" s="539">
        <v>128.2467</v>
      </c>
    </row>
    <row r="276" spans="1:13">
      <c r="A276" s="254">
        <v>266</v>
      </c>
      <c r="B276" s="566" t="s">
        <v>415</v>
      </c>
      <c r="C276" s="539">
        <v>2486.1999999999998</v>
      </c>
      <c r="D276" s="540">
        <v>2510.5</v>
      </c>
      <c r="E276" s="540">
        <v>2426</v>
      </c>
      <c r="F276" s="540">
        <v>2365.8000000000002</v>
      </c>
      <c r="G276" s="540">
        <v>2281.3000000000002</v>
      </c>
      <c r="H276" s="540">
        <v>2570.6999999999998</v>
      </c>
      <c r="I276" s="540">
        <v>2655.2</v>
      </c>
      <c r="J276" s="540">
        <v>2715.3999999999996</v>
      </c>
      <c r="K276" s="539">
        <v>2595</v>
      </c>
      <c r="L276" s="539">
        <v>2450.3000000000002</v>
      </c>
      <c r="M276" s="539">
        <v>0.57237000000000005</v>
      </c>
    </row>
    <row r="277" spans="1:13">
      <c r="A277" s="254">
        <v>267</v>
      </c>
      <c r="B277" s="566" t="s">
        <v>129</v>
      </c>
      <c r="C277" s="539">
        <v>3203.75</v>
      </c>
      <c r="D277" s="540">
        <v>3146.4166666666665</v>
      </c>
      <c r="E277" s="540">
        <v>3077.333333333333</v>
      </c>
      <c r="F277" s="540">
        <v>2950.9166666666665</v>
      </c>
      <c r="G277" s="540">
        <v>2881.833333333333</v>
      </c>
      <c r="H277" s="540">
        <v>3272.833333333333</v>
      </c>
      <c r="I277" s="540">
        <v>3341.9166666666661</v>
      </c>
      <c r="J277" s="540">
        <v>3468.333333333333</v>
      </c>
      <c r="K277" s="539">
        <v>3215.5</v>
      </c>
      <c r="L277" s="539">
        <v>3020</v>
      </c>
      <c r="M277" s="539">
        <v>20.458850000000002</v>
      </c>
    </row>
    <row r="278" spans="1:13">
      <c r="A278" s="254">
        <v>268</v>
      </c>
      <c r="B278" s="566" t="s">
        <v>130</v>
      </c>
      <c r="C278" s="539">
        <v>617.79999999999995</v>
      </c>
      <c r="D278" s="540">
        <v>621.4666666666667</v>
      </c>
      <c r="E278" s="540">
        <v>601.43333333333339</v>
      </c>
      <c r="F278" s="540">
        <v>585.06666666666672</v>
      </c>
      <c r="G278" s="540">
        <v>565.03333333333342</v>
      </c>
      <c r="H278" s="540">
        <v>637.83333333333337</v>
      </c>
      <c r="I278" s="540">
        <v>657.86666666666667</v>
      </c>
      <c r="J278" s="540">
        <v>674.23333333333335</v>
      </c>
      <c r="K278" s="539">
        <v>641.5</v>
      </c>
      <c r="L278" s="539">
        <v>605.1</v>
      </c>
      <c r="M278" s="539">
        <v>15.725339999999999</v>
      </c>
    </row>
    <row r="279" spans="1:13">
      <c r="A279" s="254">
        <v>269</v>
      </c>
      <c r="B279" s="566" t="s">
        <v>416</v>
      </c>
      <c r="C279" s="539">
        <v>146.44999999999999</v>
      </c>
      <c r="D279" s="540">
        <v>147</v>
      </c>
      <c r="E279" s="540">
        <v>145.44999999999999</v>
      </c>
      <c r="F279" s="540">
        <v>144.44999999999999</v>
      </c>
      <c r="G279" s="540">
        <v>142.89999999999998</v>
      </c>
      <c r="H279" s="540">
        <v>148</v>
      </c>
      <c r="I279" s="540">
        <v>149.55000000000001</v>
      </c>
      <c r="J279" s="540">
        <v>150.55000000000001</v>
      </c>
      <c r="K279" s="539">
        <v>148.55000000000001</v>
      </c>
      <c r="L279" s="539">
        <v>146</v>
      </c>
      <c r="M279" s="539">
        <v>1.35443</v>
      </c>
    </row>
    <row r="280" spans="1:13">
      <c r="A280" s="254">
        <v>270</v>
      </c>
      <c r="B280" s="566" t="s">
        <v>418</v>
      </c>
      <c r="C280" s="539">
        <v>507.85</v>
      </c>
      <c r="D280" s="540">
        <v>502.13333333333338</v>
      </c>
      <c r="E280" s="540">
        <v>494.31666666666678</v>
      </c>
      <c r="F280" s="540">
        <v>480.78333333333342</v>
      </c>
      <c r="G280" s="540">
        <v>472.96666666666681</v>
      </c>
      <c r="H280" s="540">
        <v>515.66666666666674</v>
      </c>
      <c r="I280" s="540">
        <v>523.48333333333335</v>
      </c>
      <c r="J280" s="540">
        <v>537.01666666666665</v>
      </c>
      <c r="K280" s="539">
        <v>509.95</v>
      </c>
      <c r="L280" s="539">
        <v>488.6</v>
      </c>
      <c r="M280" s="539">
        <v>3.2833000000000001</v>
      </c>
    </row>
    <row r="281" spans="1:13">
      <c r="A281" s="254">
        <v>271</v>
      </c>
      <c r="B281" s="566" t="s">
        <v>419</v>
      </c>
      <c r="C281" s="539">
        <v>209.4</v>
      </c>
      <c r="D281" s="540">
        <v>209</v>
      </c>
      <c r="E281" s="540">
        <v>202</v>
      </c>
      <c r="F281" s="540">
        <v>194.6</v>
      </c>
      <c r="G281" s="540">
        <v>187.6</v>
      </c>
      <c r="H281" s="540">
        <v>216.4</v>
      </c>
      <c r="I281" s="540">
        <v>223.4</v>
      </c>
      <c r="J281" s="540">
        <v>230.8</v>
      </c>
      <c r="K281" s="539">
        <v>216</v>
      </c>
      <c r="L281" s="539">
        <v>201.6</v>
      </c>
      <c r="M281" s="539">
        <v>6.71096</v>
      </c>
    </row>
    <row r="282" spans="1:13">
      <c r="A282" s="254">
        <v>272</v>
      </c>
      <c r="B282" s="566" t="s">
        <v>420</v>
      </c>
      <c r="C282" s="539">
        <v>207.05</v>
      </c>
      <c r="D282" s="540">
        <v>205.79999999999998</v>
      </c>
      <c r="E282" s="540">
        <v>203.24999999999997</v>
      </c>
      <c r="F282" s="540">
        <v>199.45</v>
      </c>
      <c r="G282" s="540">
        <v>196.89999999999998</v>
      </c>
      <c r="H282" s="540">
        <v>209.59999999999997</v>
      </c>
      <c r="I282" s="540">
        <v>212.14999999999998</v>
      </c>
      <c r="J282" s="540">
        <v>215.94999999999996</v>
      </c>
      <c r="K282" s="539">
        <v>208.35</v>
      </c>
      <c r="L282" s="539">
        <v>202</v>
      </c>
      <c r="M282" s="539">
        <v>4.1954500000000001</v>
      </c>
    </row>
    <row r="283" spans="1:13">
      <c r="A283" s="254">
        <v>273</v>
      </c>
      <c r="B283" s="566" t="s">
        <v>753</v>
      </c>
      <c r="C283" s="539">
        <v>659.55</v>
      </c>
      <c r="D283" s="540">
        <v>660.98333333333323</v>
      </c>
      <c r="E283" s="540">
        <v>652.66666666666652</v>
      </c>
      <c r="F283" s="540">
        <v>645.7833333333333</v>
      </c>
      <c r="G283" s="540">
        <v>637.46666666666658</v>
      </c>
      <c r="H283" s="540">
        <v>667.86666666666645</v>
      </c>
      <c r="I283" s="540">
        <v>676.18333333333328</v>
      </c>
      <c r="J283" s="540">
        <v>683.06666666666638</v>
      </c>
      <c r="K283" s="539">
        <v>669.3</v>
      </c>
      <c r="L283" s="539">
        <v>654.1</v>
      </c>
      <c r="M283" s="539">
        <v>1.2782800000000001</v>
      </c>
    </row>
    <row r="284" spans="1:13">
      <c r="A284" s="254">
        <v>274</v>
      </c>
      <c r="B284" s="566" t="s">
        <v>421</v>
      </c>
      <c r="C284" s="539">
        <v>944.5</v>
      </c>
      <c r="D284" s="540">
        <v>957.16666666666663</v>
      </c>
      <c r="E284" s="540">
        <v>927.33333333333326</v>
      </c>
      <c r="F284" s="540">
        <v>910.16666666666663</v>
      </c>
      <c r="G284" s="540">
        <v>880.33333333333326</v>
      </c>
      <c r="H284" s="540">
        <v>974.33333333333326</v>
      </c>
      <c r="I284" s="540">
        <v>1004.1666666666665</v>
      </c>
      <c r="J284" s="540">
        <v>1021.3333333333333</v>
      </c>
      <c r="K284" s="539">
        <v>987</v>
      </c>
      <c r="L284" s="539">
        <v>940</v>
      </c>
      <c r="M284" s="539">
        <v>2.5404599999999999</v>
      </c>
    </row>
    <row r="285" spans="1:13">
      <c r="A285" s="254">
        <v>275</v>
      </c>
      <c r="B285" s="566" t="s">
        <v>422</v>
      </c>
      <c r="C285" s="539">
        <v>378.6</v>
      </c>
      <c r="D285" s="540">
        <v>378.05</v>
      </c>
      <c r="E285" s="540">
        <v>373.1</v>
      </c>
      <c r="F285" s="540">
        <v>367.6</v>
      </c>
      <c r="G285" s="540">
        <v>362.65000000000003</v>
      </c>
      <c r="H285" s="540">
        <v>383.55</v>
      </c>
      <c r="I285" s="540">
        <v>388.49999999999994</v>
      </c>
      <c r="J285" s="540">
        <v>394</v>
      </c>
      <c r="K285" s="539">
        <v>383</v>
      </c>
      <c r="L285" s="539">
        <v>372.55</v>
      </c>
      <c r="M285" s="539">
        <v>2.0617399999999999</v>
      </c>
    </row>
    <row r="286" spans="1:13">
      <c r="A286" s="254">
        <v>276</v>
      </c>
      <c r="B286" s="566" t="s">
        <v>423</v>
      </c>
      <c r="C286" s="539">
        <v>561.95000000000005</v>
      </c>
      <c r="D286" s="540">
        <v>559</v>
      </c>
      <c r="E286" s="540">
        <v>548</v>
      </c>
      <c r="F286" s="540">
        <v>534.04999999999995</v>
      </c>
      <c r="G286" s="540">
        <v>523.04999999999995</v>
      </c>
      <c r="H286" s="540">
        <v>572.95000000000005</v>
      </c>
      <c r="I286" s="540">
        <v>583.95000000000005</v>
      </c>
      <c r="J286" s="540">
        <v>597.90000000000009</v>
      </c>
      <c r="K286" s="539">
        <v>570</v>
      </c>
      <c r="L286" s="539">
        <v>545.04999999999995</v>
      </c>
      <c r="M286" s="539">
        <v>2.1914699999999998</v>
      </c>
    </row>
    <row r="287" spans="1:13">
      <c r="A287" s="254">
        <v>277</v>
      </c>
      <c r="B287" s="566" t="s">
        <v>424</v>
      </c>
      <c r="C287" s="539">
        <v>66.5</v>
      </c>
      <c r="D287" s="540">
        <v>66.7</v>
      </c>
      <c r="E287" s="540">
        <v>65.800000000000011</v>
      </c>
      <c r="F287" s="540">
        <v>65.100000000000009</v>
      </c>
      <c r="G287" s="540">
        <v>64.200000000000017</v>
      </c>
      <c r="H287" s="540">
        <v>67.400000000000006</v>
      </c>
      <c r="I287" s="540">
        <v>68.300000000000011</v>
      </c>
      <c r="J287" s="540">
        <v>69</v>
      </c>
      <c r="K287" s="539">
        <v>67.599999999999994</v>
      </c>
      <c r="L287" s="539">
        <v>66</v>
      </c>
      <c r="M287" s="539">
        <v>18.330279999999998</v>
      </c>
    </row>
    <row r="288" spans="1:13">
      <c r="A288" s="254">
        <v>278</v>
      </c>
      <c r="B288" s="566" t="s">
        <v>425</v>
      </c>
      <c r="C288" s="539">
        <v>61.05</v>
      </c>
      <c r="D288" s="540">
        <v>61.483333333333327</v>
      </c>
      <c r="E288" s="540">
        <v>59.566666666666656</v>
      </c>
      <c r="F288" s="540">
        <v>58.083333333333329</v>
      </c>
      <c r="G288" s="540">
        <v>56.166666666666657</v>
      </c>
      <c r="H288" s="540">
        <v>62.966666666666654</v>
      </c>
      <c r="I288" s="540">
        <v>64.883333333333326</v>
      </c>
      <c r="J288" s="540">
        <v>66.366666666666646</v>
      </c>
      <c r="K288" s="539">
        <v>63.4</v>
      </c>
      <c r="L288" s="539">
        <v>60</v>
      </c>
      <c r="M288" s="539">
        <v>22.696950000000001</v>
      </c>
    </row>
    <row r="289" spans="1:13">
      <c r="A289" s="254">
        <v>279</v>
      </c>
      <c r="B289" s="566" t="s">
        <v>426</v>
      </c>
      <c r="C289" s="539">
        <v>507.95</v>
      </c>
      <c r="D289" s="540">
        <v>508.5333333333333</v>
      </c>
      <c r="E289" s="540">
        <v>504.46666666666658</v>
      </c>
      <c r="F289" s="540">
        <v>500.98333333333329</v>
      </c>
      <c r="G289" s="540">
        <v>496.91666666666657</v>
      </c>
      <c r="H289" s="540">
        <v>512.01666666666665</v>
      </c>
      <c r="I289" s="540">
        <v>516.08333333333326</v>
      </c>
      <c r="J289" s="540">
        <v>519.56666666666661</v>
      </c>
      <c r="K289" s="539">
        <v>512.6</v>
      </c>
      <c r="L289" s="539">
        <v>505.05</v>
      </c>
      <c r="M289" s="539">
        <v>0.69111</v>
      </c>
    </row>
    <row r="290" spans="1:13">
      <c r="A290" s="254">
        <v>280</v>
      </c>
      <c r="B290" s="566" t="s">
        <v>427</v>
      </c>
      <c r="C290" s="539">
        <v>419.55</v>
      </c>
      <c r="D290" s="540">
        <v>420.5</v>
      </c>
      <c r="E290" s="540">
        <v>412.05</v>
      </c>
      <c r="F290" s="540">
        <v>404.55</v>
      </c>
      <c r="G290" s="540">
        <v>396.1</v>
      </c>
      <c r="H290" s="540">
        <v>428</v>
      </c>
      <c r="I290" s="540">
        <v>436.45000000000005</v>
      </c>
      <c r="J290" s="540">
        <v>443.95</v>
      </c>
      <c r="K290" s="539">
        <v>428.95</v>
      </c>
      <c r="L290" s="539">
        <v>413</v>
      </c>
      <c r="M290" s="539">
        <v>3.0262899999999999</v>
      </c>
    </row>
    <row r="291" spans="1:13">
      <c r="A291" s="254">
        <v>281</v>
      </c>
      <c r="B291" s="566" t="s">
        <v>428</v>
      </c>
      <c r="C291" s="539">
        <v>245.25</v>
      </c>
      <c r="D291" s="540">
        <v>244.18333333333331</v>
      </c>
      <c r="E291" s="540">
        <v>238.36666666666662</v>
      </c>
      <c r="F291" s="540">
        <v>231.48333333333332</v>
      </c>
      <c r="G291" s="540">
        <v>225.66666666666663</v>
      </c>
      <c r="H291" s="540">
        <v>251.06666666666661</v>
      </c>
      <c r="I291" s="540">
        <v>256.88333333333327</v>
      </c>
      <c r="J291" s="540">
        <v>263.76666666666659</v>
      </c>
      <c r="K291" s="539">
        <v>250</v>
      </c>
      <c r="L291" s="539">
        <v>237.3</v>
      </c>
      <c r="M291" s="539">
        <v>1.4254</v>
      </c>
    </row>
    <row r="292" spans="1:13">
      <c r="A292" s="254">
        <v>282</v>
      </c>
      <c r="B292" s="566" t="s">
        <v>131</v>
      </c>
      <c r="C292" s="539">
        <v>1872.95</v>
      </c>
      <c r="D292" s="540">
        <v>1901.3166666666666</v>
      </c>
      <c r="E292" s="540">
        <v>1837.6333333333332</v>
      </c>
      <c r="F292" s="540">
        <v>1802.3166666666666</v>
      </c>
      <c r="G292" s="540">
        <v>1738.6333333333332</v>
      </c>
      <c r="H292" s="540">
        <v>1936.6333333333332</v>
      </c>
      <c r="I292" s="540">
        <v>2000.3166666666666</v>
      </c>
      <c r="J292" s="540">
        <v>2035.6333333333332</v>
      </c>
      <c r="K292" s="539">
        <v>1965</v>
      </c>
      <c r="L292" s="539">
        <v>1866</v>
      </c>
      <c r="M292" s="539">
        <v>55.724020000000003</v>
      </c>
    </row>
    <row r="293" spans="1:13">
      <c r="A293" s="254">
        <v>283</v>
      </c>
      <c r="B293" s="566" t="s">
        <v>132</v>
      </c>
      <c r="C293" s="539">
        <v>98.75</v>
      </c>
      <c r="D293" s="540">
        <v>98.149999999999991</v>
      </c>
      <c r="E293" s="540">
        <v>96.899999999999977</v>
      </c>
      <c r="F293" s="540">
        <v>95.049999999999983</v>
      </c>
      <c r="G293" s="540">
        <v>93.799999999999969</v>
      </c>
      <c r="H293" s="540">
        <v>99.999999999999986</v>
      </c>
      <c r="I293" s="540">
        <v>101.25000000000001</v>
      </c>
      <c r="J293" s="540">
        <v>103.1</v>
      </c>
      <c r="K293" s="539">
        <v>99.4</v>
      </c>
      <c r="L293" s="539">
        <v>96.3</v>
      </c>
      <c r="M293" s="539">
        <v>166.54984999999999</v>
      </c>
    </row>
    <row r="294" spans="1:13">
      <c r="A294" s="254">
        <v>284</v>
      </c>
      <c r="B294" s="566" t="s">
        <v>260</v>
      </c>
      <c r="C294" s="539">
        <v>2460.35</v>
      </c>
      <c r="D294" s="540">
        <v>2486.4500000000003</v>
      </c>
      <c r="E294" s="540">
        <v>2414.9000000000005</v>
      </c>
      <c r="F294" s="540">
        <v>2369.4500000000003</v>
      </c>
      <c r="G294" s="540">
        <v>2297.9000000000005</v>
      </c>
      <c r="H294" s="540">
        <v>2531.9000000000005</v>
      </c>
      <c r="I294" s="540">
        <v>2603.4500000000007</v>
      </c>
      <c r="J294" s="540">
        <v>2648.9000000000005</v>
      </c>
      <c r="K294" s="539">
        <v>2558</v>
      </c>
      <c r="L294" s="539">
        <v>2441</v>
      </c>
      <c r="M294" s="539">
        <v>1.31281</v>
      </c>
    </row>
    <row r="295" spans="1:13">
      <c r="A295" s="254">
        <v>285</v>
      </c>
      <c r="B295" s="566" t="s">
        <v>133</v>
      </c>
      <c r="C295" s="539">
        <v>429.75</v>
      </c>
      <c r="D295" s="540">
        <v>430.93333333333339</v>
      </c>
      <c r="E295" s="540">
        <v>424.6666666666668</v>
      </c>
      <c r="F295" s="540">
        <v>419.58333333333343</v>
      </c>
      <c r="G295" s="540">
        <v>413.31666666666683</v>
      </c>
      <c r="H295" s="540">
        <v>436.01666666666677</v>
      </c>
      <c r="I295" s="540">
        <v>442.28333333333342</v>
      </c>
      <c r="J295" s="540">
        <v>447.36666666666673</v>
      </c>
      <c r="K295" s="539">
        <v>437.2</v>
      </c>
      <c r="L295" s="539">
        <v>425.85</v>
      </c>
      <c r="M295" s="539">
        <v>48.580770000000001</v>
      </c>
    </row>
    <row r="296" spans="1:13">
      <c r="A296" s="254">
        <v>286</v>
      </c>
      <c r="B296" s="566" t="s">
        <v>754</v>
      </c>
      <c r="C296" s="539">
        <v>220.95</v>
      </c>
      <c r="D296" s="540">
        <v>221.01666666666665</v>
      </c>
      <c r="E296" s="540">
        <v>218.18333333333331</v>
      </c>
      <c r="F296" s="540">
        <v>215.41666666666666</v>
      </c>
      <c r="G296" s="540">
        <v>212.58333333333331</v>
      </c>
      <c r="H296" s="540">
        <v>223.7833333333333</v>
      </c>
      <c r="I296" s="540">
        <v>226.61666666666667</v>
      </c>
      <c r="J296" s="540">
        <v>229.3833333333333</v>
      </c>
      <c r="K296" s="539">
        <v>223.85</v>
      </c>
      <c r="L296" s="539">
        <v>218.25</v>
      </c>
      <c r="M296" s="539">
        <v>0.74212</v>
      </c>
    </row>
    <row r="297" spans="1:13">
      <c r="A297" s="254">
        <v>287</v>
      </c>
      <c r="B297" s="566" t="s">
        <v>429</v>
      </c>
      <c r="C297" s="539">
        <v>6537.75</v>
      </c>
      <c r="D297" s="540">
        <v>6456.8666666666659</v>
      </c>
      <c r="E297" s="540">
        <v>6313.1333333333314</v>
      </c>
      <c r="F297" s="540">
        <v>6088.5166666666655</v>
      </c>
      <c r="G297" s="540">
        <v>5944.783333333331</v>
      </c>
      <c r="H297" s="540">
        <v>6681.4833333333318</v>
      </c>
      <c r="I297" s="540">
        <v>6825.2166666666672</v>
      </c>
      <c r="J297" s="540">
        <v>7049.8333333333321</v>
      </c>
      <c r="K297" s="539">
        <v>6600.6</v>
      </c>
      <c r="L297" s="539">
        <v>6232.25</v>
      </c>
      <c r="M297" s="539">
        <v>0.27961000000000003</v>
      </c>
    </row>
    <row r="298" spans="1:13">
      <c r="A298" s="254">
        <v>288</v>
      </c>
      <c r="B298" s="566" t="s">
        <v>261</v>
      </c>
      <c r="C298" s="539">
        <v>3754.55</v>
      </c>
      <c r="D298" s="540">
        <v>3785.1833333333329</v>
      </c>
      <c r="E298" s="540">
        <v>3719.3666666666659</v>
      </c>
      <c r="F298" s="540">
        <v>3684.1833333333329</v>
      </c>
      <c r="G298" s="540">
        <v>3618.3666666666659</v>
      </c>
      <c r="H298" s="540">
        <v>3820.3666666666659</v>
      </c>
      <c r="I298" s="540">
        <v>3886.1833333333325</v>
      </c>
      <c r="J298" s="540">
        <v>3921.3666666666659</v>
      </c>
      <c r="K298" s="539">
        <v>3851</v>
      </c>
      <c r="L298" s="539">
        <v>3750</v>
      </c>
      <c r="M298" s="539">
        <v>0.90927999999999998</v>
      </c>
    </row>
    <row r="299" spans="1:13">
      <c r="A299" s="254">
        <v>289</v>
      </c>
      <c r="B299" s="566" t="s">
        <v>134</v>
      </c>
      <c r="C299" s="539">
        <v>1486.3</v>
      </c>
      <c r="D299" s="540">
        <v>1481.4333333333334</v>
      </c>
      <c r="E299" s="540">
        <v>1464.8666666666668</v>
      </c>
      <c r="F299" s="540">
        <v>1443.4333333333334</v>
      </c>
      <c r="G299" s="540">
        <v>1426.8666666666668</v>
      </c>
      <c r="H299" s="540">
        <v>1502.8666666666668</v>
      </c>
      <c r="I299" s="540">
        <v>1519.4333333333334</v>
      </c>
      <c r="J299" s="540">
        <v>1540.8666666666668</v>
      </c>
      <c r="K299" s="539">
        <v>1498</v>
      </c>
      <c r="L299" s="539">
        <v>1460</v>
      </c>
      <c r="M299" s="539">
        <v>37.337760000000003</v>
      </c>
    </row>
    <row r="300" spans="1:13">
      <c r="A300" s="254">
        <v>290</v>
      </c>
      <c r="B300" s="566" t="s">
        <v>430</v>
      </c>
      <c r="C300" s="539">
        <v>361.75</v>
      </c>
      <c r="D300" s="540">
        <v>361.48333333333329</v>
      </c>
      <c r="E300" s="540">
        <v>358.41666666666657</v>
      </c>
      <c r="F300" s="540">
        <v>355.08333333333326</v>
      </c>
      <c r="G300" s="540">
        <v>352.01666666666654</v>
      </c>
      <c r="H300" s="540">
        <v>364.81666666666661</v>
      </c>
      <c r="I300" s="540">
        <v>367.88333333333333</v>
      </c>
      <c r="J300" s="540">
        <v>371.21666666666664</v>
      </c>
      <c r="K300" s="539">
        <v>364.55</v>
      </c>
      <c r="L300" s="539">
        <v>358.15</v>
      </c>
      <c r="M300" s="539">
        <v>16.657530000000001</v>
      </c>
    </row>
    <row r="301" spans="1:13">
      <c r="A301" s="254">
        <v>291</v>
      </c>
      <c r="B301" s="566" t="s">
        <v>431</v>
      </c>
      <c r="C301" s="539">
        <v>40.15</v>
      </c>
      <c r="D301" s="540">
        <v>40.75</v>
      </c>
      <c r="E301" s="540">
        <v>39.4</v>
      </c>
      <c r="F301" s="540">
        <v>38.65</v>
      </c>
      <c r="G301" s="540">
        <v>37.299999999999997</v>
      </c>
      <c r="H301" s="540">
        <v>41.5</v>
      </c>
      <c r="I301" s="540">
        <v>42.849999999999994</v>
      </c>
      <c r="J301" s="540">
        <v>43.6</v>
      </c>
      <c r="K301" s="539">
        <v>42.1</v>
      </c>
      <c r="L301" s="539">
        <v>40</v>
      </c>
      <c r="M301" s="539">
        <v>15.36476</v>
      </c>
    </row>
    <row r="302" spans="1:13">
      <c r="A302" s="254">
        <v>292</v>
      </c>
      <c r="B302" s="566" t="s">
        <v>432</v>
      </c>
      <c r="C302" s="539">
        <v>1379.6</v>
      </c>
      <c r="D302" s="540">
        <v>1383.2</v>
      </c>
      <c r="E302" s="540">
        <v>1343.4</v>
      </c>
      <c r="F302" s="540">
        <v>1307.2</v>
      </c>
      <c r="G302" s="540">
        <v>1267.4000000000001</v>
      </c>
      <c r="H302" s="540">
        <v>1419.4</v>
      </c>
      <c r="I302" s="540">
        <v>1459.1999999999998</v>
      </c>
      <c r="J302" s="540">
        <v>1495.4</v>
      </c>
      <c r="K302" s="539">
        <v>1423</v>
      </c>
      <c r="L302" s="539">
        <v>1347</v>
      </c>
      <c r="M302" s="539">
        <v>0.47164</v>
      </c>
    </row>
    <row r="303" spans="1:13">
      <c r="A303" s="254">
        <v>293</v>
      </c>
      <c r="B303" s="566" t="s">
        <v>135</v>
      </c>
      <c r="C303" s="539">
        <v>1010.5</v>
      </c>
      <c r="D303" s="540">
        <v>1003.6833333333334</v>
      </c>
      <c r="E303" s="540">
        <v>992.46666666666681</v>
      </c>
      <c r="F303" s="540">
        <v>974.43333333333339</v>
      </c>
      <c r="G303" s="540">
        <v>963.21666666666681</v>
      </c>
      <c r="H303" s="540">
        <v>1021.7166666666668</v>
      </c>
      <c r="I303" s="540">
        <v>1032.9333333333334</v>
      </c>
      <c r="J303" s="540">
        <v>1050.9666666666667</v>
      </c>
      <c r="K303" s="539">
        <v>1014.9</v>
      </c>
      <c r="L303" s="539">
        <v>985.65</v>
      </c>
      <c r="M303" s="539">
        <v>23.486660000000001</v>
      </c>
    </row>
    <row r="304" spans="1:13">
      <c r="A304" s="254">
        <v>294</v>
      </c>
      <c r="B304" s="566" t="s">
        <v>433</v>
      </c>
      <c r="C304" s="539">
        <v>1720.1</v>
      </c>
      <c r="D304" s="540">
        <v>1731.6666666666667</v>
      </c>
      <c r="E304" s="540">
        <v>1703.4333333333334</v>
      </c>
      <c r="F304" s="540">
        <v>1686.7666666666667</v>
      </c>
      <c r="G304" s="540">
        <v>1658.5333333333333</v>
      </c>
      <c r="H304" s="540">
        <v>1748.3333333333335</v>
      </c>
      <c r="I304" s="540">
        <v>1776.5666666666666</v>
      </c>
      <c r="J304" s="540">
        <v>1793.2333333333336</v>
      </c>
      <c r="K304" s="539">
        <v>1759.9</v>
      </c>
      <c r="L304" s="539">
        <v>1715</v>
      </c>
      <c r="M304" s="539">
        <v>0.32557999999999998</v>
      </c>
    </row>
    <row r="305" spans="1:13">
      <c r="A305" s="254">
        <v>295</v>
      </c>
      <c r="B305" s="566" t="s">
        <v>434</v>
      </c>
      <c r="C305" s="539">
        <v>838.3</v>
      </c>
      <c r="D305" s="540">
        <v>838.15</v>
      </c>
      <c r="E305" s="540">
        <v>831.3</v>
      </c>
      <c r="F305" s="540">
        <v>824.3</v>
      </c>
      <c r="G305" s="540">
        <v>817.44999999999993</v>
      </c>
      <c r="H305" s="540">
        <v>845.15</v>
      </c>
      <c r="I305" s="540">
        <v>852.00000000000011</v>
      </c>
      <c r="J305" s="540">
        <v>859</v>
      </c>
      <c r="K305" s="539">
        <v>845</v>
      </c>
      <c r="L305" s="539">
        <v>831.15</v>
      </c>
      <c r="M305" s="539">
        <v>0.19319</v>
      </c>
    </row>
    <row r="306" spans="1:13">
      <c r="A306" s="254">
        <v>296</v>
      </c>
      <c r="B306" s="566" t="s">
        <v>435</v>
      </c>
      <c r="C306" s="539">
        <v>33.950000000000003</v>
      </c>
      <c r="D306" s="540">
        <v>33</v>
      </c>
      <c r="E306" s="540">
        <v>31</v>
      </c>
      <c r="F306" s="540">
        <v>28.05</v>
      </c>
      <c r="G306" s="540">
        <v>26.05</v>
      </c>
      <c r="H306" s="540">
        <v>35.950000000000003</v>
      </c>
      <c r="I306" s="540">
        <v>37.950000000000003</v>
      </c>
      <c r="J306" s="540">
        <v>40.9</v>
      </c>
      <c r="K306" s="539">
        <v>35</v>
      </c>
      <c r="L306" s="539">
        <v>30.05</v>
      </c>
      <c r="M306" s="539">
        <v>183.27786</v>
      </c>
    </row>
    <row r="307" spans="1:13">
      <c r="A307" s="254">
        <v>297</v>
      </c>
      <c r="B307" s="566" t="s">
        <v>436</v>
      </c>
      <c r="C307" s="539">
        <v>152.05000000000001</v>
      </c>
      <c r="D307" s="540">
        <v>151.11666666666665</v>
      </c>
      <c r="E307" s="540">
        <v>147.3833333333333</v>
      </c>
      <c r="F307" s="540">
        <v>142.71666666666664</v>
      </c>
      <c r="G307" s="540">
        <v>138.98333333333329</v>
      </c>
      <c r="H307" s="540">
        <v>155.7833333333333</v>
      </c>
      <c r="I307" s="540">
        <v>159.51666666666665</v>
      </c>
      <c r="J307" s="540">
        <v>164.18333333333331</v>
      </c>
      <c r="K307" s="539">
        <v>154.85</v>
      </c>
      <c r="L307" s="539">
        <v>146.44999999999999</v>
      </c>
      <c r="M307" s="539">
        <v>18.314330000000002</v>
      </c>
    </row>
    <row r="308" spans="1:13">
      <c r="A308" s="254">
        <v>298</v>
      </c>
      <c r="B308" s="566" t="s">
        <v>146</v>
      </c>
      <c r="C308" s="539">
        <v>87558.5</v>
      </c>
      <c r="D308" s="540">
        <v>87154.516666666663</v>
      </c>
      <c r="E308" s="540">
        <v>86203.983333333323</v>
      </c>
      <c r="F308" s="540">
        <v>84849.46666666666</v>
      </c>
      <c r="G308" s="540">
        <v>83898.93333333332</v>
      </c>
      <c r="H308" s="540">
        <v>88509.033333333326</v>
      </c>
      <c r="I308" s="540">
        <v>89459.566666666651</v>
      </c>
      <c r="J308" s="540">
        <v>90814.083333333328</v>
      </c>
      <c r="K308" s="539">
        <v>88105.05</v>
      </c>
      <c r="L308" s="539">
        <v>85800</v>
      </c>
      <c r="M308" s="539">
        <v>0.37383</v>
      </c>
    </row>
    <row r="309" spans="1:13">
      <c r="A309" s="254">
        <v>299</v>
      </c>
      <c r="B309" s="566" t="s">
        <v>143</v>
      </c>
      <c r="C309" s="539">
        <v>1129.05</v>
      </c>
      <c r="D309" s="540">
        <v>1139.1833333333334</v>
      </c>
      <c r="E309" s="540">
        <v>1113.0666666666668</v>
      </c>
      <c r="F309" s="540">
        <v>1097.0833333333335</v>
      </c>
      <c r="G309" s="540">
        <v>1070.9666666666669</v>
      </c>
      <c r="H309" s="540">
        <v>1155.1666666666667</v>
      </c>
      <c r="I309" s="540">
        <v>1181.2833333333335</v>
      </c>
      <c r="J309" s="540">
        <v>1197.2666666666667</v>
      </c>
      <c r="K309" s="539">
        <v>1165.3</v>
      </c>
      <c r="L309" s="539">
        <v>1123.2</v>
      </c>
      <c r="M309" s="539">
        <v>5.09328</v>
      </c>
    </row>
    <row r="310" spans="1:13">
      <c r="A310" s="254">
        <v>300</v>
      </c>
      <c r="B310" s="566" t="s">
        <v>437</v>
      </c>
      <c r="C310" s="539">
        <v>3699.15</v>
      </c>
      <c r="D310" s="540">
        <v>3702.6166666666668</v>
      </c>
      <c r="E310" s="540">
        <v>3679.8833333333337</v>
      </c>
      <c r="F310" s="540">
        <v>3660.6166666666668</v>
      </c>
      <c r="G310" s="540">
        <v>3637.8833333333337</v>
      </c>
      <c r="H310" s="540">
        <v>3721.8833333333337</v>
      </c>
      <c r="I310" s="540">
        <v>3744.6166666666672</v>
      </c>
      <c r="J310" s="540">
        <v>3763.8833333333337</v>
      </c>
      <c r="K310" s="539">
        <v>3725.35</v>
      </c>
      <c r="L310" s="539">
        <v>3683.35</v>
      </c>
      <c r="M310" s="539">
        <v>5.6469999999999999E-2</v>
      </c>
    </row>
    <row r="311" spans="1:13">
      <c r="A311" s="254">
        <v>301</v>
      </c>
      <c r="B311" s="566" t="s">
        <v>438</v>
      </c>
      <c r="C311" s="539">
        <v>284.89999999999998</v>
      </c>
      <c r="D311" s="540">
        <v>286.26666666666665</v>
      </c>
      <c r="E311" s="540">
        <v>282.5333333333333</v>
      </c>
      <c r="F311" s="540">
        <v>280.16666666666663</v>
      </c>
      <c r="G311" s="540">
        <v>276.43333333333328</v>
      </c>
      <c r="H311" s="540">
        <v>288.63333333333333</v>
      </c>
      <c r="I311" s="540">
        <v>292.36666666666667</v>
      </c>
      <c r="J311" s="540">
        <v>294.73333333333335</v>
      </c>
      <c r="K311" s="539">
        <v>290</v>
      </c>
      <c r="L311" s="539">
        <v>283.89999999999998</v>
      </c>
      <c r="M311" s="539">
        <v>0.30181999999999998</v>
      </c>
    </row>
    <row r="312" spans="1:13">
      <c r="A312" s="254">
        <v>302</v>
      </c>
      <c r="B312" s="566" t="s">
        <v>137</v>
      </c>
      <c r="C312" s="539">
        <v>209.1</v>
      </c>
      <c r="D312" s="540">
        <v>209.33333333333334</v>
      </c>
      <c r="E312" s="540">
        <v>206.16666666666669</v>
      </c>
      <c r="F312" s="540">
        <v>203.23333333333335</v>
      </c>
      <c r="G312" s="540">
        <v>200.06666666666669</v>
      </c>
      <c r="H312" s="540">
        <v>212.26666666666668</v>
      </c>
      <c r="I312" s="540">
        <v>215.43333333333337</v>
      </c>
      <c r="J312" s="540">
        <v>218.36666666666667</v>
      </c>
      <c r="K312" s="539">
        <v>212.5</v>
      </c>
      <c r="L312" s="539">
        <v>206.4</v>
      </c>
      <c r="M312" s="539">
        <v>55.020310000000002</v>
      </c>
    </row>
    <row r="313" spans="1:13">
      <c r="A313" s="254">
        <v>303</v>
      </c>
      <c r="B313" s="566" t="s">
        <v>136</v>
      </c>
      <c r="C313" s="539">
        <v>840.95</v>
      </c>
      <c r="D313" s="540">
        <v>839</v>
      </c>
      <c r="E313" s="540">
        <v>821.05</v>
      </c>
      <c r="F313" s="540">
        <v>801.15</v>
      </c>
      <c r="G313" s="540">
        <v>783.19999999999993</v>
      </c>
      <c r="H313" s="540">
        <v>858.9</v>
      </c>
      <c r="I313" s="540">
        <v>876.85</v>
      </c>
      <c r="J313" s="540">
        <v>896.75</v>
      </c>
      <c r="K313" s="539">
        <v>856.95</v>
      </c>
      <c r="L313" s="539">
        <v>819.1</v>
      </c>
      <c r="M313" s="539">
        <v>73.480840000000001</v>
      </c>
    </row>
    <row r="314" spans="1:13">
      <c r="A314" s="254">
        <v>304</v>
      </c>
      <c r="B314" s="566" t="s">
        <v>439</v>
      </c>
      <c r="C314" s="539">
        <v>179.25</v>
      </c>
      <c r="D314" s="540">
        <v>180.38333333333335</v>
      </c>
      <c r="E314" s="540">
        <v>176.91666666666671</v>
      </c>
      <c r="F314" s="540">
        <v>174.58333333333337</v>
      </c>
      <c r="G314" s="540">
        <v>171.11666666666673</v>
      </c>
      <c r="H314" s="540">
        <v>182.7166666666667</v>
      </c>
      <c r="I314" s="540">
        <v>186.18333333333334</v>
      </c>
      <c r="J314" s="540">
        <v>188.51666666666668</v>
      </c>
      <c r="K314" s="539">
        <v>183.85</v>
      </c>
      <c r="L314" s="539">
        <v>178.05</v>
      </c>
      <c r="M314" s="539">
        <v>4.2727899999999996</v>
      </c>
    </row>
    <row r="315" spans="1:13">
      <c r="A315" s="254">
        <v>305</v>
      </c>
      <c r="B315" s="566" t="s">
        <v>440</v>
      </c>
      <c r="C315" s="539">
        <v>229.15</v>
      </c>
      <c r="D315" s="540">
        <v>227.51666666666665</v>
      </c>
      <c r="E315" s="540">
        <v>225.08333333333331</v>
      </c>
      <c r="F315" s="540">
        <v>221.01666666666665</v>
      </c>
      <c r="G315" s="540">
        <v>218.58333333333331</v>
      </c>
      <c r="H315" s="540">
        <v>231.58333333333331</v>
      </c>
      <c r="I315" s="540">
        <v>234.01666666666665</v>
      </c>
      <c r="J315" s="540">
        <v>238.08333333333331</v>
      </c>
      <c r="K315" s="539">
        <v>229.95</v>
      </c>
      <c r="L315" s="539">
        <v>223.45</v>
      </c>
      <c r="M315" s="539">
        <v>0.33090000000000003</v>
      </c>
    </row>
    <row r="316" spans="1:13">
      <c r="A316" s="254">
        <v>306</v>
      </c>
      <c r="B316" s="566" t="s">
        <v>441</v>
      </c>
      <c r="C316" s="539">
        <v>477.9</v>
      </c>
      <c r="D316" s="540">
        <v>479.9666666666667</v>
      </c>
      <c r="E316" s="540">
        <v>469.93333333333339</v>
      </c>
      <c r="F316" s="540">
        <v>461.9666666666667</v>
      </c>
      <c r="G316" s="540">
        <v>451.93333333333339</v>
      </c>
      <c r="H316" s="540">
        <v>487.93333333333339</v>
      </c>
      <c r="I316" s="540">
        <v>497.9666666666667</v>
      </c>
      <c r="J316" s="540">
        <v>505.93333333333339</v>
      </c>
      <c r="K316" s="539">
        <v>490</v>
      </c>
      <c r="L316" s="539">
        <v>472</v>
      </c>
      <c r="M316" s="539">
        <v>0.47909000000000002</v>
      </c>
    </row>
    <row r="317" spans="1:13">
      <c r="A317" s="254">
        <v>307</v>
      </c>
      <c r="B317" s="566" t="s">
        <v>138</v>
      </c>
      <c r="C317" s="539">
        <v>169.8</v>
      </c>
      <c r="D317" s="540">
        <v>169.43333333333337</v>
      </c>
      <c r="E317" s="540">
        <v>167.96666666666673</v>
      </c>
      <c r="F317" s="540">
        <v>166.13333333333335</v>
      </c>
      <c r="G317" s="540">
        <v>164.66666666666671</v>
      </c>
      <c r="H317" s="540">
        <v>171.26666666666674</v>
      </c>
      <c r="I317" s="540">
        <v>172.73333333333338</v>
      </c>
      <c r="J317" s="540">
        <v>174.56666666666675</v>
      </c>
      <c r="K317" s="539">
        <v>170.9</v>
      </c>
      <c r="L317" s="539">
        <v>167.6</v>
      </c>
      <c r="M317" s="539">
        <v>30.094889999999999</v>
      </c>
    </row>
    <row r="318" spans="1:13">
      <c r="A318" s="254">
        <v>308</v>
      </c>
      <c r="B318" s="566" t="s">
        <v>262</v>
      </c>
      <c r="C318" s="539">
        <v>38.299999999999997</v>
      </c>
      <c r="D318" s="540">
        <v>38.15</v>
      </c>
      <c r="E318" s="540">
        <v>37.199999999999996</v>
      </c>
      <c r="F318" s="540">
        <v>36.099999999999994</v>
      </c>
      <c r="G318" s="540">
        <v>35.149999999999991</v>
      </c>
      <c r="H318" s="540">
        <v>39.25</v>
      </c>
      <c r="I318" s="540">
        <v>40.200000000000003</v>
      </c>
      <c r="J318" s="540">
        <v>41.300000000000004</v>
      </c>
      <c r="K318" s="539">
        <v>39.1</v>
      </c>
      <c r="L318" s="539">
        <v>37.049999999999997</v>
      </c>
      <c r="M318" s="539">
        <v>30.310479999999998</v>
      </c>
    </row>
    <row r="319" spans="1:13">
      <c r="A319" s="254">
        <v>309</v>
      </c>
      <c r="B319" s="566" t="s">
        <v>139</v>
      </c>
      <c r="C319" s="539">
        <v>422.1</v>
      </c>
      <c r="D319" s="540">
        <v>421.40000000000003</v>
      </c>
      <c r="E319" s="540">
        <v>417.80000000000007</v>
      </c>
      <c r="F319" s="540">
        <v>413.50000000000006</v>
      </c>
      <c r="G319" s="540">
        <v>409.90000000000009</v>
      </c>
      <c r="H319" s="540">
        <v>425.70000000000005</v>
      </c>
      <c r="I319" s="540">
        <v>429.30000000000007</v>
      </c>
      <c r="J319" s="540">
        <v>433.6</v>
      </c>
      <c r="K319" s="539">
        <v>425</v>
      </c>
      <c r="L319" s="539">
        <v>417.1</v>
      </c>
      <c r="M319" s="539">
        <v>22.246369999999999</v>
      </c>
    </row>
    <row r="320" spans="1:13">
      <c r="A320" s="254">
        <v>310</v>
      </c>
      <c r="B320" s="566" t="s">
        <v>140</v>
      </c>
      <c r="C320" s="539">
        <v>6970.5</v>
      </c>
      <c r="D320" s="540">
        <v>7010.2833333333328</v>
      </c>
      <c r="E320" s="540">
        <v>6898.2166666666653</v>
      </c>
      <c r="F320" s="540">
        <v>6825.9333333333325</v>
      </c>
      <c r="G320" s="540">
        <v>6713.866666666665</v>
      </c>
      <c r="H320" s="540">
        <v>7082.5666666666657</v>
      </c>
      <c r="I320" s="540">
        <v>7194.6333333333332</v>
      </c>
      <c r="J320" s="540">
        <v>7266.9166666666661</v>
      </c>
      <c r="K320" s="539">
        <v>7122.35</v>
      </c>
      <c r="L320" s="539">
        <v>6938</v>
      </c>
      <c r="M320" s="539">
        <v>15.89884</v>
      </c>
    </row>
    <row r="321" spans="1:13">
      <c r="A321" s="254">
        <v>311</v>
      </c>
      <c r="B321" s="566" t="s">
        <v>142</v>
      </c>
      <c r="C321" s="539">
        <v>850.15</v>
      </c>
      <c r="D321" s="540">
        <v>850.36666666666667</v>
      </c>
      <c r="E321" s="540">
        <v>838.7833333333333</v>
      </c>
      <c r="F321" s="540">
        <v>827.41666666666663</v>
      </c>
      <c r="G321" s="540">
        <v>815.83333333333326</v>
      </c>
      <c r="H321" s="540">
        <v>861.73333333333335</v>
      </c>
      <c r="I321" s="540">
        <v>873.31666666666661</v>
      </c>
      <c r="J321" s="540">
        <v>884.68333333333339</v>
      </c>
      <c r="K321" s="539">
        <v>861.95</v>
      </c>
      <c r="L321" s="539">
        <v>839</v>
      </c>
      <c r="M321" s="539">
        <v>21.722529999999999</v>
      </c>
    </row>
    <row r="322" spans="1:13">
      <c r="A322" s="254">
        <v>312</v>
      </c>
      <c r="B322" s="566" t="s">
        <v>442</v>
      </c>
      <c r="C322" s="539">
        <v>1973.1</v>
      </c>
      <c r="D322" s="540">
        <v>1979.6666666666667</v>
      </c>
      <c r="E322" s="540">
        <v>1951.2333333333336</v>
      </c>
      <c r="F322" s="540">
        <v>1929.3666666666668</v>
      </c>
      <c r="G322" s="540">
        <v>1900.9333333333336</v>
      </c>
      <c r="H322" s="540">
        <v>2001.5333333333335</v>
      </c>
      <c r="I322" s="540">
        <v>2029.9666666666665</v>
      </c>
      <c r="J322" s="540">
        <v>2051.8333333333335</v>
      </c>
      <c r="K322" s="539">
        <v>2008.1</v>
      </c>
      <c r="L322" s="539">
        <v>1957.8</v>
      </c>
      <c r="M322" s="539">
        <v>0.55227999999999999</v>
      </c>
    </row>
    <row r="323" spans="1:13">
      <c r="A323" s="254">
        <v>313</v>
      </c>
      <c r="B323" s="566" t="s">
        <v>144</v>
      </c>
      <c r="C323" s="539">
        <v>1602.3</v>
      </c>
      <c r="D323" s="540">
        <v>1604.2333333333336</v>
      </c>
      <c r="E323" s="540">
        <v>1574.4666666666672</v>
      </c>
      <c r="F323" s="540">
        <v>1546.6333333333337</v>
      </c>
      <c r="G323" s="540">
        <v>1516.8666666666672</v>
      </c>
      <c r="H323" s="540">
        <v>1632.0666666666671</v>
      </c>
      <c r="I323" s="540">
        <v>1661.8333333333335</v>
      </c>
      <c r="J323" s="540">
        <v>1689.666666666667</v>
      </c>
      <c r="K323" s="539">
        <v>1634</v>
      </c>
      <c r="L323" s="539">
        <v>1576.4</v>
      </c>
      <c r="M323" s="539">
        <v>9.2470999999999997</v>
      </c>
    </row>
    <row r="324" spans="1:13">
      <c r="A324" s="254">
        <v>314</v>
      </c>
      <c r="B324" s="566" t="s">
        <v>443</v>
      </c>
      <c r="C324" s="539">
        <v>101.1</v>
      </c>
      <c r="D324" s="540">
        <v>101.90000000000002</v>
      </c>
      <c r="E324" s="540">
        <v>99.350000000000037</v>
      </c>
      <c r="F324" s="540">
        <v>97.600000000000023</v>
      </c>
      <c r="G324" s="540">
        <v>95.05000000000004</v>
      </c>
      <c r="H324" s="540">
        <v>103.65000000000003</v>
      </c>
      <c r="I324" s="540">
        <v>106.20000000000002</v>
      </c>
      <c r="J324" s="540">
        <v>107.95000000000003</v>
      </c>
      <c r="K324" s="539">
        <v>104.45</v>
      </c>
      <c r="L324" s="539">
        <v>100.15</v>
      </c>
      <c r="M324" s="539">
        <v>19.719290000000001</v>
      </c>
    </row>
    <row r="325" spans="1:13">
      <c r="A325" s="254">
        <v>315</v>
      </c>
      <c r="B325" s="566" t="s">
        <v>444</v>
      </c>
      <c r="C325" s="539">
        <v>543.4</v>
      </c>
      <c r="D325" s="540">
        <v>541.98333333333335</v>
      </c>
      <c r="E325" s="540">
        <v>531.61666666666667</v>
      </c>
      <c r="F325" s="540">
        <v>519.83333333333337</v>
      </c>
      <c r="G325" s="540">
        <v>509.4666666666667</v>
      </c>
      <c r="H325" s="540">
        <v>553.76666666666665</v>
      </c>
      <c r="I325" s="540">
        <v>564.13333333333344</v>
      </c>
      <c r="J325" s="540">
        <v>575.91666666666663</v>
      </c>
      <c r="K325" s="539">
        <v>552.35</v>
      </c>
      <c r="L325" s="539">
        <v>530.20000000000005</v>
      </c>
      <c r="M325" s="539">
        <v>1.0109999999999999</v>
      </c>
    </row>
    <row r="326" spans="1:13">
      <c r="A326" s="254">
        <v>316</v>
      </c>
      <c r="B326" s="566" t="s">
        <v>755</v>
      </c>
      <c r="C326" s="539">
        <v>188.25</v>
      </c>
      <c r="D326" s="540">
        <v>187.36666666666667</v>
      </c>
      <c r="E326" s="540">
        <v>184.23333333333335</v>
      </c>
      <c r="F326" s="540">
        <v>180.21666666666667</v>
      </c>
      <c r="G326" s="540">
        <v>177.08333333333334</v>
      </c>
      <c r="H326" s="540">
        <v>191.38333333333335</v>
      </c>
      <c r="I326" s="540">
        <v>194.51666666666668</v>
      </c>
      <c r="J326" s="540">
        <v>198.53333333333336</v>
      </c>
      <c r="K326" s="539">
        <v>190.5</v>
      </c>
      <c r="L326" s="539">
        <v>183.35</v>
      </c>
      <c r="M326" s="539">
        <v>4.57395</v>
      </c>
    </row>
    <row r="327" spans="1:13">
      <c r="A327" s="254">
        <v>317</v>
      </c>
      <c r="B327" s="566" t="s">
        <v>145</v>
      </c>
      <c r="C327" s="539">
        <v>219.55</v>
      </c>
      <c r="D327" s="540">
        <v>219.01666666666665</v>
      </c>
      <c r="E327" s="540">
        <v>215.2833333333333</v>
      </c>
      <c r="F327" s="540">
        <v>211.01666666666665</v>
      </c>
      <c r="G327" s="540">
        <v>207.2833333333333</v>
      </c>
      <c r="H327" s="540">
        <v>223.2833333333333</v>
      </c>
      <c r="I327" s="540">
        <v>227.01666666666665</v>
      </c>
      <c r="J327" s="540">
        <v>231.2833333333333</v>
      </c>
      <c r="K327" s="539">
        <v>222.75</v>
      </c>
      <c r="L327" s="539">
        <v>214.75</v>
      </c>
      <c r="M327" s="539">
        <v>179.67193</v>
      </c>
    </row>
    <row r="328" spans="1:13">
      <c r="A328" s="254">
        <v>318</v>
      </c>
      <c r="B328" s="566" t="s">
        <v>445</v>
      </c>
      <c r="C328" s="539">
        <v>613.04999999999995</v>
      </c>
      <c r="D328" s="540">
        <v>610.58333333333337</v>
      </c>
      <c r="E328" s="540">
        <v>606.16666666666674</v>
      </c>
      <c r="F328" s="540">
        <v>599.28333333333342</v>
      </c>
      <c r="G328" s="540">
        <v>594.86666666666679</v>
      </c>
      <c r="H328" s="540">
        <v>617.4666666666667</v>
      </c>
      <c r="I328" s="540">
        <v>621.88333333333344</v>
      </c>
      <c r="J328" s="540">
        <v>628.76666666666665</v>
      </c>
      <c r="K328" s="539">
        <v>615</v>
      </c>
      <c r="L328" s="539">
        <v>603.70000000000005</v>
      </c>
      <c r="M328" s="539">
        <v>0.96796000000000004</v>
      </c>
    </row>
    <row r="329" spans="1:13">
      <c r="A329" s="254">
        <v>319</v>
      </c>
      <c r="B329" s="566" t="s">
        <v>263</v>
      </c>
      <c r="C329" s="539">
        <v>1745</v>
      </c>
      <c r="D329" s="540">
        <v>1747.6166666666668</v>
      </c>
      <c r="E329" s="540">
        <v>1707.4333333333336</v>
      </c>
      <c r="F329" s="540">
        <v>1669.8666666666668</v>
      </c>
      <c r="G329" s="540">
        <v>1629.6833333333336</v>
      </c>
      <c r="H329" s="540">
        <v>1785.1833333333336</v>
      </c>
      <c r="I329" s="540">
        <v>1825.366666666667</v>
      </c>
      <c r="J329" s="540">
        <v>1862.9333333333336</v>
      </c>
      <c r="K329" s="539">
        <v>1787.8</v>
      </c>
      <c r="L329" s="539">
        <v>1710.05</v>
      </c>
      <c r="M329" s="539">
        <v>7.1169200000000004</v>
      </c>
    </row>
    <row r="330" spans="1:13">
      <c r="A330" s="254">
        <v>320</v>
      </c>
      <c r="B330" s="566" t="s">
        <v>446</v>
      </c>
      <c r="C330" s="539">
        <v>1501.45</v>
      </c>
      <c r="D330" s="540">
        <v>1501.8499999999997</v>
      </c>
      <c r="E330" s="540">
        <v>1489.6999999999994</v>
      </c>
      <c r="F330" s="540">
        <v>1477.9499999999996</v>
      </c>
      <c r="G330" s="540">
        <v>1465.7999999999993</v>
      </c>
      <c r="H330" s="540">
        <v>1513.5999999999995</v>
      </c>
      <c r="I330" s="540">
        <v>1525.7499999999995</v>
      </c>
      <c r="J330" s="540">
        <v>1537.4999999999995</v>
      </c>
      <c r="K330" s="539">
        <v>1514</v>
      </c>
      <c r="L330" s="539">
        <v>1490.1</v>
      </c>
      <c r="M330" s="539">
        <v>1.1840999999999999</v>
      </c>
    </row>
    <row r="331" spans="1:13">
      <c r="A331" s="254">
        <v>321</v>
      </c>
      <c r="B331" s="566" t="s">
        <v>147</v>
      </c>
      <c r="C331" s="539">
        <v>1286.45</v>
      </c>
      <c r="D331" s="540">
        <v>1293.2666666666667</v>
      </c>
      <c r="E331" s="540">
        <v>1273.1833333333334</v>
      </c>
      <c r="F331" s="540">
        <v>1259.9166666666667</v>
      </c>
      <c r="G331" s="540">
        <v>1239.8333333333335</v>
      </c>
      <c r="H331" s="540">
        <v>1306.5333333333333</v>
      </c>
      <c r="I331" s="540">
        <v>1326.6166666666668</v>
      </c>
      <c r="J331" s="540">
        <v>1339.8833333333332</v>
      </c>
      <c r="K331" s="539">
        <v>1313.35</v>
      </c>
      <c r="L331" s="539">
        <v>1280</v>
      </c>
      <c r="M331" s="539">
        <v>13.886419999999999</v>
      </c>
    </row>
    <row r="332" spans="1:13">
      <c r="A332" s="254">
        <v>322</v>
      </c>
      <c r="B332" s="566" t="s">
        <v>264</v>
      </c>
      <c r="C332" s="539">
        <v>820.35</v>
      </c>
      <c r="D332" s="540">
        <v>810.9666666666667</v>
      </c>
      <c r="E332" s="540">
        <v>797.38333333333344</v>
      </c>
      <c r="F332" s="540">
        <v>774.41666666666674</v>
      </c>
      <c r="G332" s="540">
        <v>760.83333333333348</v>
      </c>
      <c r="H332" s="540">
        <v>833.93333333333339</v>
      </c>
      <c r="I332" s="540">
        <v>847.51666666666665</v>
      </c>
      <c r="J332" s="540">
        <v>870.48333333333335</v>
      </c>
      <c r="K332" s="539">
        <v>824.55</v>
      </c>
      <c r="L332" s="539">
        <v>788</v>
      </c>
      <c r="M332" s="539">
        <v>3.5267400000000002</v>
      </c>
    </row>
    <row r="333" spans="1:13">
      <c r="A333" s="254">
        <v>323</v>
      </c>
      <c r="B333" s="566" t="s">
        <v>149</v>
      </c>
      <c r="C333" s="539">
        <v>36.65</v>
      </c>
      <c r="D333" s="540">
        <v>36.549999999999997</v>
      </c>
      <c r="E333" s="540">
        <v>35.649999999999991</v>
      </c>
      <c r="F333" s="540">
        <v>34.649999999999991</v>
      </c>
      <c r="G333" s="540">
        <v>33.749999999999986</v>
      </c>
      <c r="H333" s="540">
        <v>37.549999999999997</v>
      </c>
      <c r="I333" s="540">
        <v>38.450000000000003</v>
      </c>
      <c r="J333" s="540">
        <v>39.450000000000003</v>
      </c>
      <c r="K333" s="539">
        <v>37.450000000000003</v>
      </c>
      <c r="L333" s="539">
        <v>35.549999999999997</v>
      </c>
      <c r="M333" s="539">
        <v>137.79487</v>
      </c>
    </row>
    <row r="334" spans="1:13">
      <c r="A334" s="254">
        <v>324</v>
      </c>
      <c r="B334" s="566" t="s">
        <v>150</v>
      </c>
      <c r="C334" s="539">
        <v>88.7</v>
      </c>
      <c r="D334" s="540">
        <v>88.766666666666666</v>
      </c>
      <c r="E334" s="540">
        <v>87.183333333333337</v>
      </c>
      <c r="F334" s="540">
        <v>85.666666666666671</v>
      </c>
      <c r="G334" s="540">
        <v>84.083333333333343</v>
      </c>
      <c r="H334" s="540">
        <v>90.283333333333331</v>
      </c>
      <c r="I334" s="540">
        <v>91.866666666666674</v>
      </c>
      <c r="J334" s="540">
        <v>93.383333333333326</v>
      </c>
      <c r="K334" s="539">
        <v>90.35</v>
      </c>
      <c r="L334" s="539">
        <v>87.25</v>
      </c>
      <c r="M334" s="539">
        <v>49.297229999999999</v>
      </c>
    </row>
    <row r="335" spans="1:13">
      <c r="A335" s="254">
        <v>325</v>
      </c>
      <c r="B335" s="566" t="s">
        <v>447</v>
      </c>
      <c r="C335" s="539">
        <v>603.35</v>
      </c>
      <c r="D335" s="540">
        <v>599.51666666666665</v>
      </c>
      <c r="E335" s="540">
        <v>589.0333333333333</v>
      </c>
      <c r="F335" s="540">
        <v>574.7166666666667</v>
      </c>
      <c r="G335" s="540">
        <v>564.23333333333335</v>
      </c>
      <c r="H335" s="540">
        <v>613.83333333333326</v>
      </c>
      <c r="I335" s="540">
        <v>624.31666666666661</v>
      </c>
      <c r="J335" s="540">
        <v>638.63333333333321</v>
      </c>
      <c r="K335" s="539">
        <v>610</v>
      </c>
      <c r="L335" s="539">
        <v>585.20000000000005</v>
      </c>
      <c r="M335" s="539">
        <v>0.53280000000000005</v>
      </c>
    </row>
    <row r="336" spans="1:13">
      <c r="A336" s="254">
        <v>326</v>
      </c>
      <c r="B336" s="566" t="s">
        <v>265</v>
      </c>
      <c r="C336" s="539">
        <v>23.75</v>
      </c>
      <c r="D336" s="540">
        <v>23.916666666666668</v>
      </c>
      <c r="E336" s="540">
        <v>23.483333333333334</v>
      </c>
      <c r="F336" s="540">
        <v>23.216666666666665</v>
      </c>
      <c r="G336" s="540">
        <v>22.783333333333331</v>
      </c>
      <c r="H336" s="540">
        <v>24.183333333333337</v>
      </c>
      <c r="I336" s="540">
        <v>24.616666666666667</v>
      </c>
      <c r="J336" s="540">
        <v>24.88333333333334</v>
      </c>
      <c r="K336" s="539">
        <v>24.35</v>
      </c>
      <c r="L336" s="539">
        <v>23.65</v>
      </c>
      <c r="M336" s="539">
        <v>67.696240000000003</v>
      </c>
    </row>
    <row r="337" spans="1:13">
      <c r="A337" s="254">
        <v>327</v>
      </c>
      <c r="B337" s="566" t="s">
        <v>448</v>
      </c>
      <c r="C337" s="539">
        <v>51.15</v>
      </c>
      <c r="D337" s="540">
        <v>51.283333333333331</v>
      </c>
      <c r="E337" s="540">
        <v>50.766666666666666</v>
      </c>
      <c r="F337" s="540">
        <v>50.383333333333333</v>
      </c>
      <c r="G337" s="540">
        <v>49.866666666666667</v>
      </c>
      <c r="H337" s="540">
        <v>51.666666666666664</v>
      </c>
      <c r="I337" s="540">
        <v>52.18333333333333</v>
      </c>
      <c r="J337" s="540">
        <v>52.566666666666663</v>
      </c>
      <c r="K337" s="539">
        <v>51.8</v>
      </c>
      <c r="L337" s="539">
        <v>50.9</v>
      </c>
      <c r="M337" s="539">
        <v>7.0395200000000004</v>
      </c>
    </row>
    <row r="338" spans="1:13">
      <c r="A338" s="254">
        <v>328</v>
      </c>
      <c r="B338" s="566" t="s">
        <v>152</v>
      </c>
      <c r="C338" s="539">
        <v>122.85</v>
      </c>
      <c r="D338" s="540">
        <v>122.85000000000001</v>
      </c>
      <c r="E338" s="540">
        <v>120.20000000000002</v>
      </c>
      <c r="F338" s="540">
        <v>117.55000000000001</v>
      </c>
      <c r="G338" s="540">
        <v>114.90000000000002</v>
      </c>
      <c r="H338" s="540">
        <v>125.50000000000001</v>
      </c>
      <c r="I338" s="540">
        <v>128.15000000000003</v>
      </c>
      <c r="J338" s="540">
        <v>130.80000000000001</v>
      </c>
      <c r="K338" s="539">
        <v>125.5</v>
      </c>
      <c r="L338" s="539">
        <v>120.2</v>
      </c>
      <c r="M338" s="539">
        <v>214.75807</v>
      </c>
    </row>
    <row r="339" spans="1:13">
      <c r="A339" s="254">
        <v>329</v>
      </c>
      <c r="B339" s="566" t="s">
        <v>695</v>
      </c>
      <c r="C339" s="539">
        <v>174.3</v>
      </c>
      <c r="D339" s="540">
        <v>173</v>
      </c>
      <c r="E339" s="540">
        <v>169.3</v>
      </c>
      <c r="F339" s="540">
        <v>164.3</v>
      </c>
      <c r="G339" s="540">
        <v>160.60000000000002</v>
      </c>
      <c r="H339" s="540">
        <v>178</v>
      </c>
      <c r="I339" s="540">
        <v>181.7</v>
      </c>
      <c r="J339" s="540">
        <v>186.7</v>
      </c>
      <c r="K339" s="539">
        <v>176.7</v>
      </c>
      <c r="L339" s="539">
        <v>168</v>
      </c>
      <c r="M339" s="539">
        <v>10.136620000000001</v>
      </c>
    </row>
    <row r="340" spans="1:13">
      <c r="A340" s="254">
        <v>330</v>
      </c>
      <c r="B340" s="566" t="s">
        <v>153</v>
      </c>
      <c r="C340" s="539">
        <v>103.4</v>
      </c>
      <c r="D340" s="540">
        <v>102.7</v>
      </c>
      <c r="E340" s="540">
        <v>101.25</v>
      </c>
      <c r="F340" s="540">
        <v>99.1</v>
      </c>
      <c r="G340" s="540">
        <v>97.649999999999991</v>
      </c>
      <c r="H340" s="540">
        <v>104.85000000000001</v>
      </c>
      <c r="I340" s="540">
        <v>106.30000000000003</v>
      </c>
      <c r="J340" s="540">
        <v>108.45000000000002</v>
      </c>
      <c r="K340" s="539">
        <v>104.15</v>
      </c>
      <c r="L340" s="539">
        <v>100.55</v>
      </c>
      <c r="M340" s="539">
        <v>312.33103999999997</v>
      </c>
    </row>
    <row r="341" spans="1:13">
      <c r="A341" s="254">
        <v>331</v>
      </c>
      <c r="B341" s="566" t="s">
        <v>449</v>
      </c>
      <c r="C341" s="539">
        <v>445.25</v>
      </c>
      <c r="D341" s="540">
        <v>452.65000000000003</v>
      </c>
      <c r="E341" s="540">
        <v>436.40000000000009</v>
      </c>
      <c r="F341" s="540">
        <v>427.55000000000007</v>
      </c>
      <c r="G341" s="540">
        <v>411.30000000000013</v>
      </c>
      <c r="H341" s="540">
        <v>461.50000000000006</v>
      </c>
      <c r="I341" s="540">
        <v>477.74999999999994</v>
      </c>
      <c r="J341" s="540">
        <v>486.6</v>
      </c>
      <c r="K341" s="539">
        <v>468.9</v>
      </c>
      <c r="L341" s="539">
        <v>443.8</v>
      </c>
      <c r="M341" s="539">
        <v>3.2367599999999999</v>
      </c>
    </row>
    <row r="342" spans="1:13">
      <c r="A342" s="254">
        <v>332</v>
      </c>
      <c r="B342" s="566" t="s">
        <v>148</v>
      </c>
      <c r="C342" s="539">
        <v>55.25</v>
      </c>
      <c r="D342" s="540">
        <v>54.616666666666674</v>
      </c>
      <c r="E342" s="540">
        <v>53.58333333333335</v>
      </c>
      <c r="F342" s="540">
        <v>51.916666666666679</v>
      </c>
      <c r="G342" s="540">
        <v>50.883333333333354</v>
      </c>
      <c r="H342" s="540">
        <v>56.283333333333346</v>
      </c>
      <c r="I342" s="540">
        <v>57.316666666666677</v>
      </c>
      <c r="J342" s="540">
        <v>58.983333333333341</v>
      </c>
      <c r="K342" s="539">
        <v>55.65</v>
      </c>
      <c r="L342" s="539">
        <v>52.95</v>
      </c>
      <c r="M342" s="539">
        <v>416.00364000000002</v>
      </c>
    </row>
    <row r="343" spans="1:13">
      <c r="A343" s="254">
        <v>333</v>
      </c>
      <c r="B343" s="566" t="s">
        <v>450</v>
      </c>
      <c r="C343" s="539">
        <v>38</v>
      </c>
      <c r="D343" s="540">
        <v>38.016666666666673</v>
      </c>
      <c r="E343" s="540">
        <v>37.383333333333347</v>
      </c>
      <c r="F343" s="540">
        <v>36.766666666666673</v>
      </c>
      <c r="G343" s="540">
        <v>36.133333333333347</v>
      </c>
      <c r="H343" s="540">
        <v>38.633333333333347</v>
      </c>
      <c r="I343" s="540">
        <v>39.266666666666673</v>
      </c>
      <c r="J343" s="540">
        <v>39.883333333333347</v>
      </c>
      <c r="K343" s="539">
        <v>38.65</v>
      </c>
      <c r="L343" s="539">
        <v>37.4</v>
      </c>
      <c r="M343" s="539">
        <v>8.9034499999999994</v>
      </c>
    </row>
    <row r="344" spans="1:13">
      <c r="A344" s="254">
        <v>334</v>
      </c>
      <c r="B344" s="566" t="s">
        <v>451</v>
      </c>
      <c r="C344" s="539">
        <v>2509.0500000000002</v>
      </c>
      <c r="D344" s="540">
        <v>2520.2333333333336</v>
      </c>
      <c r="E344" s="540">
        <v>2472.916666666667</v>
      </c>
      <c r="F344" s="540">
        <v>2436.7833333333333</v>
      </c>
      <c r="G344" s="540">
        <v>2389.4666666666667</v>
      </c>
      <c r="H344" s="540">
        <v>2556.3666666666672</v>
      </c>
      <c r="I344" s="540">
        <v>2603.6833333333338</v>
      </c>
      <c r="J344" s="540">
        <v>2639.8166666666675</v>
      </c>
      <c r="K344" s="539">
        <v>2567.5500000000002</v>
      </c>
      <c r="L344" s="539">
        <v>2484.1</v>
      </c>
      <c r="M344" s="539">
        <v>0.77929000000000004</v>
      </c>
    </row>
    <row r="345" spans="1:13">
      <c r="A345" s="254">
        <v>335</v>
      </c>
      <c r="B345" s="566" t="s">
        <v>756</v>
      </c>
      <c r="C345" s="539">
        <v>84.7</v>
      </c>
      <c r="D345" s="540">
        <v>85.183333333333323</v>
      </c>
      <c r="E345" s="540">
        <v>83.616666666666646</v>
      </c>
      <c r="F345" s="540">
        <v>82.533333333333317</v>
      </c>
      <c r="G345" s="540">
        <v>80.96666666666664</v>
      </c>
      <c r="H345" s="540">
        <v>86.266666666666652</v>
      </c>
      <c r="I345" s="540">
        <v>87.833333333333343</v>
      </c>
      <c r="J345" s="540">
        <v>88.916666666666657</v>
      </c>
      <c r="K345" s="539">
        <v>86.75</v>
      </c>
      <c r="L345" s="539">
        <v>84.1</v>
      </c>
      <c r="M345" s="539">
        <v>1.13767</v>
      </c>
    </row>
    <row r="346" spans="1:13">
      <c r="A346" s="254">
        <v>336</v>
      </c>
      <c r="B346" s="566" t="s">
        <v>151</v>
      </c>
      <c r="C346" s="539">
        <v>16169.95</v>
      </c>
      <c r="D346" s="540">
        <v>16142.35</v>
      </c>
      <c r="E346" s="540">
        <v>16029.7</v>
      </c>
      <c r="F346" s="540">
        <v>15889.45</v>
      </c>
      <c r="G346" s="540">
        <v>15776.800000000001</v>
      </c>
      <c r="H346" s="540">
        <v>16282.6</v>
      </c>
      <c r="I346" s="540">
        <v>16395.25</v>
      </c>
      <c r="J346" s="540">
        <v>16535.5</v>
      </c>
      <c r="K346" s="539">
        <v>16255</v>
      </c>
      <c r="L346" s="539">
        <v>16002.1</v>
      </c>
      <c r="M346" s="539">
        <v>1.42998</v>
      </c>
    </row>
    <row r="347" spans="1:13">
      <c r="A347" s="254">
        <v>337</v>
      </c>
      <c r="B347" s="566" t="s">
        <v>793</v>
      </c>
      <c r="C347" s="539">
        <v>36.4</v>
      </c>
      <c r="D347" s="540">
        <v>36.483333333333327</v>
      </c>
      <c r="E347" s="540">
        <v>36.066666666666656</v>
      </c>
      <c r="F347" s="540">
        <v>35.733333333333327</v>
      </c>
      <c r="G347" s="540">
        <v>35.316666666666656</v>
      </c>
      <c r="H347" s="540">
        <v>36.816666666666656</v>
      </c>
      <c r="I347" s="540">
        <v>37.233333333333327</v>
      </c>
      <c r="J347" s="540">
        <v>37.566666666666656</v>
      </c>
      <c r="K347" s="539">
        <v>36.9</v>
      </c>
      <c r="L347" s="539">
        <v>36.15</v>
      </c>
      <c r="M347" s="539">
        <v>8.7406600000000001</v>
      </c>
    </row>
    <row r="348" spans="1:13">
      <c r="A348" s="254">
        <v>338</v>
      </c>
      <c r="B348" s="566" t="s">
        <v>452</v>
      </c>
      <c r="C348" s="539">
        <v>1813.7</v>
      </c>
      <c r="D348" s="540">
        <v>1799.8666666666668</v>
      </c>
      <c r="E348" s="540">
        <v>1769.8333333333335</v>
      </c>
      <c r="F348" s="540">
        <v>1725.9666666666667</v>
      </c>
      <c r="G348" s="540">
        <v>1695.9333333333334</v>
      </c>
      <c r="H348" s="540">
        <v>1843.7333333333336</v>
      </c>
      <c r="I348" s="540">
        <v>1873.7666666666669</v>
      </c>
      <c r="J348" s="540">
        <v>1917.6333333333337</v>
      </c>
      <c r="K348" s="539">
        <v>1829.9</v>
      </c>
      <c r="L348" s="539">
        <v>1756</v>
      </c>
      <c r="M348" s="539">
        <v>0.13392000000000001</v>
      </c>
    </row>
    <row r="349" spans="1:13">
      <c r="A349" s="254">
        <v>339</v>
      </c>
      <c r="B349" s="566" t="s">
        <v>792</v>
      </c>
      <c r="C349" s="539">
        <v>328.9</v>
      </c>
      <c r="D349" s="540">
        <v>327.66666666666669</v>
      </c>
      <c r="E349" s="540">
        <v>319.43333333333339</v>
      </c>
      <c r="F349" s="540">
        <v>309.9666666666667</v>
      </c>
      <c r="G349" s="540">
        <v>301.73333333333341</v>
      </c>
      <c r="H349" s="540">
        <v>337.13333333333338</v>
      </c>
      <c r="I349" s="540">
        <v>345.36666666666662</v>
      </c>
      <c r="J349" s="540">
        <v>354.83333333333337</v>
      </c>
      <c r="K349" s="539">
        <v>335.9</v>
      </c>
      <c r="L349" s="539">
        <v>318.2</v>
      </c>
      <c r="M349" s="539">
        <v>6.6791999999999998</v>
      </c>
    </row>
    <row r="350" spans="1:13">
      <c r="A350" s="254">
        <v>340</v>
      </c>
      <c r="B350" s="566" t="s">
        <v>266</v>
      </c>
      <c r="C350" s="539">
        <v>560.9</v>
      </c>
      <c r="D350" s="540">
        <v>561.91666666666663</v>
      </c>
      <c r="E350" s="540">
        <v>549.88333333333321</v>
      </c>
      <c r="F350" s="540">
        <v>538.86666666666656</v>
      </c>
      <c r="G350" s="540">
        <v>526.83333333333314</v>
      </c>
      <c r="H350" s="540">
        <v>572.93333333333328</v>
      </c>
      <c r="I350" s="540">
        <v>584.96666666666681</v>
      </c>
      <c r="J350" s="540">
        <v>595.98333333333335</v>
      </c>
      <c r="K350" s="539">
        <v>573.95000000000005</v>
      </c>
      <c r="L350" s="539">
        <v>550.9</v>
      </c>
      <c r="M350" s="539">
        <v>2.4436599999999999</v>
      </c>
    </row>
    <row r="351" spans="1:13">
      <c r="A351" s="254">
        <v>341</v>
      </c>
      <c r="B351" s="566" t="s">
        <v>155</v>
      </c>
      <c r="C351" s="539">
        <v>112.2</v>
      </c>
      <c r="D351" s="540">
        <v>112.01666666666667</v>
      </c>
      <c r="E351" s="540">
        <v>109.63333333333333</v>
      </c>
      <c r="F351" s="540">
        <v>107.06666666666666</v>
      </c>
      <c r="G351" s="540">
        <v>104.68333333333332</v>
      </c>
      <c r="H351" s="540">
        <v>114.58333333333333</v>
      </c>
      <c r="I351" s="540">
        <v>116.96666666666668</v>
      </c>
      <c r="J351" s="540">
        <v>119.53333333333333</v>
      </c>
      <c r="K351" s="539">
        <v>114.4</v>
      </c>
      <c r="L351" s="539">
        <v>109.45</v>
      </c>
      <c r="M351" s="539">
        <v>908.60972000000004</v>
      </c>
    </row>
    <row r="352" spans="1:13">
      <c r="A352" s="254">
        <v>342</v>
      </c>
      <c r="B352" s="566" t="s">
        <v>154</v>
      </c>
      <c r="C352" s="539">
        <v>125.6</v>
      </c>
      <c r="D352" s="540">
        <v>125.96666666666665</v>
      </c>
      <c r="E352" s="540">
        <v>123.3833333333333</v>
      </c>
      <c r="F352" s="540">
        <v>121.16666666666664</v>
      </c>
      <c r="G352" s="540">
        <v>118.58333333333329</v>
      </c>
      <c r="H352" s="540">
        <v>128.18333333333331</v>
      </c>
      <c r="I352" s="540">
        <v>130.76666666666665</v>
      </c>
      <c r="J352" s="540">
        <v>132.98333333333332</v>
      </c>
      <c r="K352" s="539">
        <v>128.55000000000001</v>
      </c>
      <c r="L352" s="539">
        <v>123.75</v>
      </c>
      <c r="M352" s="539">
        <v>62.171259999999997</v>
      </c>
    </row>
    <row r="353" spans="1:13">
      <c r="A353" s="254">
        <v>343</v>
      </c>
      <c r="B353" s="566" t="s">
        <v>453</v>
      </c>
      <c r="C353" s="539">
        <v>71.599999999999994</v>
      </c>
      <c r="D353" s="540">
        <v>71.816666666666663</v>
      </c>
      <c r="E353" s="540">
        <v>70.783333333333331</v>
      </c>
      <c r="F353" s="540">
        <v>69.966666666666669</v>
      </c>
      <c r="G353" s="540">
        <v>68.933333333333337</v>
      </c>
      <c r="H353" s="540">
        <v>72.633333333333326</v>
      </c>
      <c r="I353" s="540">
        <v>73.666666666666657</v>
      </c>
      <c r="J353" s="540">
        <v>74.48333333333332</v>
      </c>
      <c r="K353" s="539">
        <v>72.849999999999994</v>
      </c>
      <c r="L353" s="539">
        <v>71</v>
      </c>
      <c r="M353" s="539">
        <v>0.11054</v>
      </c>
    </row>
    <row r="354" spans="1:13">
      <c r="A354" s="254">
        <v>344</v>
      </c>
      <c r="B354" s="566" t="s">
        <v>267</v>
      </c>
      <c r="C354" s="539">
        <v>3006.3</v>
      </c>
      <c r="D354" s="540">
        <v>3003.3833333333337</v>
      </c>
      <c r="E354" s="540">
        <v>2983.3666666666672</v>
      </c>
      <c r="F354" s="540">
        <v>2960.4333333333334</v>
      </c>
      <c r="G354" s="540">
        <v>2940.416666666667</v>
      </c>
      <c r="H354" s="540">
        <v>3026.3166666666675</v>
      </c>
      <c r="I354" s="540">
        <v>3046.3333333333339</v>
      </c>
      <c r="J354" s="540">
        <v>3069.2666666666678</v>
      </c>
      <c r="K354" s="539">
        <v>3023.4</v>
      </c>
      <c r="L354" s="539">
        <v>2980.45</v>
      </c>
      <c r="M354" s="539">
        <v>0.27359</v>
      </c>
    </row>
    <row r="355" spans="1:13">
      <c r="A355" s="254">
        <v>345</v>
      </c>
      <c r="B355" s="566" t="s">
        <v>454</v>
      </c>
      <c r="C355" s="539">
        <v>90.7</v>
      </c>
      <c r="D355" s="540">
        <v>91.100000000000009</v>
      </c>
      <c r="E355" s="540">
        <v>89.550000000000011</v>
      </c>
      <c r="F355" s="540">
        <v>88.4</v>
      </c>
      <c r="G355" s="540">
        <v>86.850000000000009</v>
      </c>
      <c r="H355" s="540">
        <v>92.250000000000014</v>
      </c>
      <c r="I355" s="540">
        <v>93.8</v>
      </c>
      <c r="J355" s="540">
        <v>94.950000000000017</v>
      </c>
      <c r="K355" s="539">
        <v>92.65</v>
      </c>
      <c r="L355" s="539">
        <v>89.95</v>
      </c>
      <c r="M355" s="539">
        <v>2.1593499999999999</v>
      </c>
    </row>
    <row r="356" spans="1:13">
      <c r="A356" s="254">
        <v>346</v>
      </c>
      <c r="B356" s="566" t="s">
        <v>455</v>
      </c>
      <c r="C356" s="539">
        <v>267.55</v>
      </c>
      <c r="D356" s="540">
        <v>269</v>
      </c>
      <c r="E356" s="540">
        <v>264.05</v>
      </c>
      <c r="F356" s="540">
        <v>260.55</v>
      </c>
      <c r="G356" s="540">
        <v>255.60000000000002</v>
      </c>
      <c r="H356" s="540">
        <v>272.5</v>
      </c>
      <c r="I356" s="540">
        <v>277.45000000000005</v>
      </c>
      <c r="J356" s="540">
        <v>280.95</v>
      </c>
      <c r="K356" s="539">
        <v>273.95</v>
      </c>
      <c r="L356" s="539">
        <v>265.5</v>
      </c>
      <c r="M356" s="539">
        <v>1.9095299999999999</v>
      </c>
    </row>
    <row r="357" spans="1:13">
      <c r="A357" s="254">
        <v>347</v>
      </c>
      <c r="B357" s="566" t="s">
        <v>456</v>
      </c>
      <c r="C357" s="539">
        <v>236</v>
      </c>
      <c r="D357" s="540">
        <v>238.6</v>
      </c>
      <c r="E357" s="540">
        <v>232.5</v>
      </c>
      <c r="F357" s="540">
        <v>229</v>
      </c>
      <c r="G357" s="540">
        <v>222.9</v>
      </c>
      <c r="H357" s="540">
        <v>242.1</v>
      </c>
      <c r="I357" s="540">
        <v>248.19999999999996</v>
      </c>
      <c r="J357" s="540">
        <v>251.7</v>
      </c>
      <c r="K357" s="539">
        <v>244.7</v>
      </c>
      <c r="L357" s="539">
        <v>235.1</v>
      </c>
      <c r="M357" s="539">
        <v>1.25658</v>
      </c>
    </row>
    <row r="358" spans="1:13">
      <c r="A358" s="254">
        <v>348</v>
      </c>
      <c r="B358" s="566" t="s">
        <v>268</v>
      </c>
      <c r="C358" s="539">
        <v>2259.1</v>
      </c>
      <c r="D358" s="540">
        <v>2254.7000000000003</v>
      </c>
      <c r="E358" s="540">
        <v>2239.4000000000005</v>
      </c>
      <c r="F358" s="540">
        <v>2219.7000000000003</v>
      </c>
      <c r="G358" s="540">
        <v>2204.4000000000005</v>
      </c>
      <c r="H358" s="540">
        <v>2274.4000000000005</v>
      </c>
      <c r="I358" s="540">
        <v>2289.7000000000007</v>
      </c>
      <c r="J358" s="540">
        <v>2309.4000000000005</v>
      </c>
      <c r="K358" s="539">
        <v>2270</v>
      </c>
      <c r="L358" s="539">
        <v>2235</v>
      </c>
      <c r="M358" s="539">
        <v>2.2316099999999999</v>
      </c>
    </row>
    <row r="359" spans="1:13">
      <c r="A359" s="254">
        <v>349</v>
      </c>
      <c r="B359" s="566" t="s">
        <v>269</v>
      </c>
      <c r="C359" s="539">
        <v>429.65</v>
      </c>
      <c r="D359" s="540">
        <v>428.16666666666669</v>
      </c>
      <c r="E359" s="540">
        <v>418.33333333333337</v>
      </c>
      <c r="F359" s="540">
        <v>407.01666666666671</v>
      </c>
      <c r="G359" s="540">
        <v>397.18333333333339</v>
      </c>
      <c r="H359" s="540">
        <v>439.48333333333335</v>
      </c>
      <c r="I359" s="540">
        <v>449.31666666666672</v>
      </c>
      <c r="J359" s="540">
        <v>460.63333333333333</v>
      </c>
      <c r="K359" s="539">
        <v>438</v>
      </c>
      <c r="L359" s="539">
        <v>416.85</v>
      </c>
      <c r="M359" s="539">
        <v>5.6833999999999998</v>
      </c>
    </row>
    <row r="360" spans="1:13">
      <c r="A360" s="254">
        <v>350</v>
      </c>
      <c r="B360" s="566" t="s">
        <v>457</v>
      </c>
      <c r="C360" s="539">
        <v>264.10000000000002</v>
      </c>
      <c r="D360" s="540">
        <v>263.21666666666664</v>
      </c>
      <c r="E360" s="540">
        <v>258.2833333333333</v>
      </c>
      <c r="F360" s="540">
        <v>252.46666666666664</v>
      </c>
      <c r="G360" s="540">
        <v>247.5333333333333</v>
      </c>
      <c r="H360" s="540">
        <v>269.0333333333333</v>
      </c>
      <c r="I360" s="540">
        <v>273.96666666666658</v>
      </c>
      <c r="J360" s="540">
        <v>279.7833333333333</v>
      </c>
      <c r="K360" s="539">
        <v>268.14999999999998</v>
      </c>
      <c r="L360" s="539">
        <v>257.39999999999998</v>
      </c>
      <c r="M360" s="539">
        <v>4.5111400000000001</v>
      </c>
    </row>
    <row r="361" spans="1:13">
      <c r="A361" s="254">
        <v>351</v>
      </c>
      <c r="B361" s="566" t="s">
        <v>759</v>
      </c>
      <c r="C361" s="539">
        <v>473.9</v>
      </c>
      <c r="D361" s="540">
        <v>474.8</v>
      </c>
      <c r="E361" s="540">
        <v>470.05</v>
      </c>
      <c r="F361" s="540">
        <v>466.2</v>
      </c>
      <c r="G361" s="540">
        <v>461.45</v>
      </c>
      <c r="H361" s="540">
        <v>478.65000000000003</v>
      </c>
      <c r="I361" s="540">
        <v>483.40000000000003</v>
      </c>
      <c r="J361" s="540">
        <v>487.25000000000006</v>
      </c>
      <c r="K361" s="539">
        <v>479.55</v>
      </c>
      <c r="L361" s="539">
        <v>470.95</v>
      </c>
      <c r="M361" s="539">
        <v>1.2133400000000001</v>
      </c>
    </row>
    <row r="362" spans="1:13">
      <c r="A362" s="254">
        <v>352</v>
      </c>
      <c r="B362" s="566" t="s">
        <v>458</v>
      </c>
      <c r="C362" s="539">
        <v>70.8</v>
      </c>
      <c r="D362" s="540">
        <v>70.316666666666663</v>
      </c>
      <c r="E362" s="540">
        <v>69.48333333333332</v>
      </c>
      <c r="F362" s="540">
        <v>68.166666666666657</v>
      </c>
      <c r="G362" s="540">
        <v>67.333333333333314</v>
      </c>
      <c r="H362" s="540">
        <v>71.633333333333326</v>
      </c>
      <c r="I362" s="540">
        <v>72.466666666666669</v>
      </c>
      <c r="J362" s="540">
        <v>73.783333333333331</v>
      </c>
      <c r="K362" s="539">
        <v>71.150000000000006</v>
      </c>
      <c r="L362" s="539">
        <v>69</v>
      </c>
      <c r="M362" s="539">
        <v>15.125489999999999</v>
      </c>
    </row>
    <row r="363" spans="1:13">
      <c r="A363" s="254">
        <v>353</v>
      </c>
      <c r="B363" s="566" t="s">
        <v>163</v>
      </c>
      <c r="C363" s="539">
        <v>1374.4</v>
      </c>
      <c r="D363" s="540">
        <v>1374.8999999999999</v>
      </c>
      <c r="E363" s="540">
        <v>1351.7999999999997</v>
      </c>
      <c r="F363" s="540">
        <v>1329.1999999999998</v>
      </c>
      <c r="G363" s="540">
        <v>1306.0999999999997</v>
      </c>
      <c r="H363" s="540">
        <v>1397.4999999999998</v>
      </c>
      <c r="I363" s="540">
        <v>1420.5999999999997</v>
      </c>
      <c r="J363" s="540">
        <v>1443.1999999999998</v>
      </c>
      <c r="K363" s="539">
        <v>1398</v>
      </c>
      <c r="L363" s="539">
        <v>1352.3</v>
      </c>
      <c r="M363" s="539">
        <v>16.0305</v>
      </c>
    </row>
    <row r="364" spans="1:13">
      <c r="A364" s="254">
        <v>354</v>
      </c>
      <c r="B364" s="566" t="s">
        <v>156</v>
      </c>
      <c r="C364" s="539">
        <v>29042.1</v>
      </c>
      <c r="D364" s="540">
        <v>28607.8</v>
      </c>
      <c r="E364" s="540">
        <v>27964.3</v>
      </c>
      <c r="F364" s="540">
        <v>26886.5</v>
      </c>
      <c r="G364" s="540">
        <v>26243</v>
      </c>
      <c r="H364" s="540">
        <v>29685.599999999999</v>
      </c>
      <c r="I364" s="540">
        <v>30329.1</v>
      </c>
      <c r="J364" s="540">
        <v>31406.899999999998</v>
      </c>
      <c r="K364" s="539">
        <v>29251.3</v>
      </c>
      <c r="L364" s="539">
        <v>27530</v>
      </c>
      <c r="M364" s="539">
        <v>0.60002999999999995</v>
      </c>
    </row>
    <row r="365" spans="1:13">
      <c r="A365" s="254">
        <v>355</v>
      </c>
      <c r="B365" s="566" t="s">
        <v>459</v>
      </c>
      <c r="C365" s="539">
        <v>1651.75</v>
      </c>
      <c r="D365" s="540">
        <v>1662.5166666666664</v>
      </c>
      <c r="E365" s="540">
        <v>1612.0833333333328</v>
      </c>
      <c r="F365" s="540">
        <v>1572.4166666666663</v>
      </c>
      <c r="G365" s="540">
        <v>1521.9833333333327</v>
      </c>
      <c r="H365" s="540">
        <v>1702.1833333333329</v>
      </c>
      <c r="I365" s="540">
        <v>1752.6166666666663</v>
      </c>
      <c r="J365" s="540">
        <v>1792.2833333333331</v>
      </c>
      <c r="K365" s="539">
        <v>1712.95</v>
      </c>
      <c r="L365" s="539">
        <v>1622.85</v>
      </c>
      <c r="M365" s="539">
        <v>1.3933800000000001</v>
      </c>
    </row>
    <row r="366" spans="1:13">
      <c r="A366" s="254">
        <v>356</v>
      </c>
      <c r="B366" s="566" t="s">
        <v>158</v>
      </c>
      <c r="C366" s="539">
        <v>251.4</v>
      </c>
      <c r="D366" s="540">
        <v>252.31666666666669</v>
      </c>
      <c r="E366" s="540">
        <v>249.08333333333337</v>
      </c>
      <c r="F366" s="540">
        <v>246.76666666666668</v>
      </c>
      <c r="G366" s="540">
        <v>243.53333333333336</v>
      </c>
      <c r="H366" s="540">
        <v>254.63333333333338</v>
      </c>
      <c r="I366" s="540">
        <v>257.86666666666667</v>
      </c>
      <c r="J366" s="540">
        <v>260.18333333333339</v>
      </c>
      <c r="K366" s="539">
        <v>255.55</v>
      </c>
      <c r="L366" s="539">
        <v>250</v>
      </c>
      <c r="M366" s="539">
        <v>52.69453</v>
      </c>
    </row>
    <row r="367" spans="1:13">
      <c r="A367" s="254">
        <v>357</v>
      </c>
      <c r="B367" s="566" t="s">
        <v>270</v>
      </c>
      <c r="C367" s="539">
        <v>4457.95</v>
      </c>
      <c r="D367" s="540">
        <v>4484.7666666666664</v>
      </c>
      <c r="E367" s="540">
        <v>4414.3833333333332</v>
      </c>
      <c r="F367" s="540">
        <v>4370.8166666666666</v>
      </c>
      <c r="G367" s="540">
        <v>4300.4333333333334</v>
      </c>
      <c r="H367" s="540">
        <v>4528.333333333333</v>
      </c>
      <c r="I367" s="540">
        <v>4598.7166666666662</v>
      </c>
      <c r="J367" s="540">
        <v>4642.2833333333328</v>
      </c>
      <c r="K367" s="539">
        <v>4555.1499999999996</v>
      </c>
      <c r="L367" s="539">
        <v>4441.2</v>
      </c>
      <c r="M367" s="539">
        <v>0.53549000000000002</v>
      </c>
    </row>
    <row r="368" spans="1:13">
      <c r="A368" s="254">
        <v>358</v>
      </c>
      <c r="B368" s="566" t="s">
        <v>460</v>
      </c>
      <c r="C368" s="539">
        <v>196.25</v>
      </c>
      <c r="D368" s="540">
        <v>197.48333333333335</v>
      </c>
      <c r="E368" s="540">
        <v>193.81666666666669</v>
      </c>
      <c r="F368" s="540">
        <v>191.38333333333335</v>
      </c>
      <c r="G368" s="540">
        <v>187.7166666666667</v>
      </c>
      <c r="H368" s="540">
        <v>199.91666666666669</v>
      </c>
      <c r="I368" s="540">
        <v>203.58333333333331</v>
      </c>
      <c r="J368" s="540">
        <v>206.01666666666668</v>
      </c>
      <c r="K368" s="539">
        <v>201.15</v>
      </c>
      <c r="L368" s="539">
        <v>195.05</v>
      </c>
      <c r="M368" s="539">
        <v>12.894959999999999</v>
      </c>
    </row>
    <row r="369" spans="1:13">
      <c r="A369" s="254">
        <v>359</v>
      </c>
      <c r="B369" s="566" t="s">
        <v>461</v>
      </c>
      <c r="C369" s="539">
        <v>791.1</v>
      </c>
      <c r="D369" s="540">
        <v>793.86666666666667</v>
      </c>
      <c r="E369" s="540">
        <v>779.38333333333333</v>
      </c>
      <c r="F369" s="540">
        <v>767.66666666666663</v>
      </c>
      <c r="G369" s="540">
        <v>753.18333333333328</v>
      </c>
      <c r="H369" s="540">
        <v>805.58333333333337</v>
      </c>
      <c r="I369" s="540">
        <v>820.06666666666672</v>
      </c>
      <c r="J369" s="540">
        <v>831.78333333333342</v>
      </c>
      <c r="K369" s="539">
        <v>808.35</v>
      </c>
      <c r="L369" s="539">
        <v>782.15</v>
      </c>
      <c r="M369" s="539">
        <v>1.4316899999999999</v>
      </c>
    </row>
    <row r="370" spans="1:13">
      <c r="A370" s="254">
        <v>360</v>
      </c>
      <c r="B370" s="566" t="s">
        <v>160</v>
      </c>
      <c r="C370" s="539">
        <v>1725.85</v>
      </c>
      <c r="D370" s="540">
        <v>1734.9166666666667</v>
      </c>
      <c r="E370" s="540">
        <v>1705.9333333333334</v>
      </c>
      <c r="F370" s="540">
        <v>1686.0166666666667</v>
      </c>
      <c r="G370" s="540">
        <v>1657.0333333333333</v>
      </c>
      <c r="H370" s="540">
        <v>1754.8333333333335</v>
      </c>
      <c r="I370" s="540">
        <v>1783.8166666666666</v>
      </c>
      <c r="J370" s="540">
        <v>1803.7333333333336</v>
      </c>
      <c r="K370" s="539">
        <v>1763.9</v>
      </c>
      <c r="L370" s="539">
        <v>1715</v>
      </c>
      <c r="M370" s="539">
        <v>5.0056399999999996</v>
      </c>
    </row>
    <row r="371" spans="1:13">
      <c r="A371" s="254">
        <v>361</v>
      </c>
      <c r="B371" s="566" t="s">
        <v>157</v>
      </c>
      <c r="C371" s="539">
        <v>1851.55</v>
      </c>
      <c r="D371" s="540">
        <v>1862.8166666666668</v>
      </c>
      <c r="E371" s="540">
        <v>1800.6333333333337</v>
      </c>
      <c r="F371" s="540">
        <v>1749.7166666666669</v>
      </c>
      <c r="G371" s="540">
        <v>1687.5333333333338</v>
      </c>
      <c r="H371" s="540">
        <v>1913.7333333333336</v>
      </c>
      <c r="I371" s="540">
        <v>1975.9166666666665</v>
      </c>
      <c r="J371" s="540">
        <v>2026.8333333333335</v>
      </c>
      <c r="K371" s="539">
        <v>1925</v>
      </c>
      <c r="L371" s="539">
        <v>1811.9</v>
      </c>
      <c r="M371" s="539">
        <v>28.68872</v>
      </c>
    </row>
    <row r="372" spans="1:13">
      <c r="A372" s="254">
        <v>362</v>
      </c>
      <c r="B372" s="566" t="s">
        <v>757</v>
      </c>
      <c r="C372" s="539">
        <v>737.5</v>
      </c>
      <c r="D372" s="540">
        <v>729.76666666666677</v>
      </c>
      <c r="E372" s="540">
        <v>709.78333333333353</v>
      </c>
      <c r="F372" s="540">
        <v>682.06666666666672</v>
      </c>
      <c r="G372" s="540">
        <v>662.08333333333348</v>
      </c>
      <c r="H372" s="540">
        <v>757.48333333333358</v>
      </c>
      <c r="I372" s="540">
        <v>777.46666666666692</v>
      </c>
      <c r="J372" s="540">
        <v>805.18333333333362</v>
      </c>
      <c r="K372" s="539">
        <v>749.75</v>
      </c>
      <c r="L372" s="539">
        <v>702.05</v>
      </c>
      <c r="M372" s="539">
        <v>9.4282699999999995</v>
      </c>
    </row>
    <row r="373" spans="1:13">
      <c r="A373" s="254">
        <v>363</v>
      </c>
      <c r="B373" s="566" t="s">
        <v>462</v>
      </c>
      <c r="C373" s="539">
        <v>1346.4</v>
      </c>
      <c r="D373" s="540">
        <v>1343.8</v>
      </c>
      <c r="E373" s="540">
        <v>1327.6</v>
      </c>
      <c r="F373" s="540">
        <v>1308.8</v>
      </c>
      <c r="G373" s="540">
        <v>1292.5999999999999</v>
      </c>
      <c r="H373" s="540">
        <v>1362.6</v>
      </c>
      <c r="I373" s="540">
        <v>1378.8000000000002</v>
      </c>
      <c r="J373" s="540">
        <v>1397.6</v>
      </c>
      <c r="K373" s="539">
        <v>1360</v>
      </c>
      <c r="L373" s="539">
        <v>1325</v>
      </c>
      <c r="M373" s="539">
        <v>1.20712</v>
      </c>
    </row>
    <row r="374" spans="1:13">
      <c r="A374" s="254">
        <v>364</v>
      </c>
      <c r="B374" s="566" t="s">
        <v>758</v>
      </c>
      <c r="C374" s="539">
        <v>791.1</v>
      </c>
      <c r="D374" s="540">
        <v>786.18333333333339</v>
      </c>
      <c r="E374" s="540">
        <v>774.36666666666679</v>
      </c>
      <c r="F374" s="540">
        <v>757.63333333333344</v>
      </c>
      <c r="G374" s="540">
        <v>745.81666666666683</v>
      </c>
      <c r="H374" s="540">
        <v>802.91666666666674</v>
      </c>
      <c r="I374" s="540">
        <v>814.73333333333335</v>
      </c>
      <c r="J374" s="540">
        <v>831.4666666666667</v>
      </c>
      <c r="K374" s="539">
        <v>798</v>
      </c>
      <c r="L374" s="539">
        <v>769.45</v>
      </c>
      <c r="M374" s="539">
        <v>1.21143</v>
      </c>
    </row>
    <row r="375" spans="1:13">
      <c r="A375" s="254">
        <v>365</v>
      </c>
      <c r="B375" s="566" t="s">
        <v>159</v>
      </c>
      <c r="C375" s="539">
        <v>121.8</v>
      </c>
      <c r="D375" s="540">
        <v>121.98333333333333</v>
      </c>
      <c r="E375" s="540">
        <v>119.56666666666666</v>
      </c>
      <c r="F375" s="540">
        <v>117.33333333333333</v>
      </c>
      <c r="G375" s="540">
        <v>114.91666666666666</v>
      </c>
      <c r="H375" s="540">
        <v>124.21666666666667</v>
      </c>
      <c r="I375" s="540">
        <v>126.63333333333333</v>
      </c>
      <c r="J375" s="540">
        <v>128.86666666666667</v>
      </c>
      <c r="K375" s="539">
        <v>124.4</v>
      </c>
      <c r="L375" s="539">
        <v>119.75</v>
      </c>
      <c r="M375" s="539">
        <v>61.954030000000003</v>
      </c>
    </row>
    <row r="376" spans="1:13">
      <c r="A376" s="254">
        <v>366</v>
      </c>
      <c r="B376" s="566" t="s">
        <v>162</v>
      </c>
      <c r="C376" s="539">
        <v>226.1</v>
      </c>
      <c r="D376" s="540">
        <v>226.61666666666667</v>
      </c>
      <c r="E376" s="540">
        <v>224.13333333333335</v>
      </c>
      <c r="F376" s="540">
        <v>222.16666666666669</v>
      </c>
      <c r="G376" s="540">
        <v>219.68333333333337</v>
      </c>
      <c r="H376" s="540">
        <v>228.58333333333334</v>
      </c>
      <c r="I376" s="540">
        <v>231.06666666666669</v>
      </c>
      <c r="J376" s="540">
        <v>233.03333333333333</v>
      </c>
      <c r="K376" s="539">
        <v>229.1</v>
      </c>
      <c r="L376" s="539">
        <v>224.65</v>
      </c>
      <c r="M376" s="539">
        <v>102.90130000000001</v>
      </c>
    </row>
    <row r="377" spans="1:13">
      <c r="A377" s="254">
        <v>367</v>
      </c>
      <c r="B377" s="566" t="s">
        <v>463</v>
      </c>
      <c r="C377" s="539">
        <v>142.85</v>
      </c>
      <c r="D377" s="540">
        <v>141.85</v>
      </c>
      <c r="E377" s="540">
        <v>137.5</v>
      </c>
      <c r="F377" s="540">
        <v>132.15</v>
      </c>
      <c r="G377" s="540">
        <v>127.80000000000001</v>
      </c>
      <c r="H377" s="540">
        <v>147.19999999999999</v>
      </c>
      <c r="I377" s="540">
        <v>151.54999999999995</v>
      </c>
      <c r="J377" s="540">
        <v>156.89999999999998</v>
      </c>
      <c r="K377" s="539">
        <v>146.19999999999999</v>
      </c>
      <c r="L377" s="539">
        <v>136.5</v>
      </c>
      <c r="M377" s="539">
        <v>26.88503</v>
      </c>
    </row>
    <row r="378" spans="1:13">
      <c r="A378" s="254">
        <v>368</v>
      </c>
      <c r="B378" s="566" t="s">
        <v>271</v>
      </c>
      <c r="C378" s="539">
        <v>298.39999999999998</v>
      </c>
      <c r="D378" s="540">
        <v>296.75</v>
      </c>
      <c r="E378" s="540">
        <v>285.60000000000002</v>
      </c>
      <c r="F378" s="540">
        <v>272.8</v>
      </c>
      <c r="G378" s="540">
        <v>261.65000000000003</v>
      </c>
      <c r="H378" s="540">
        <v>309.55</v>
      </c>
      <c r="I378" s="540">
        <v>320.7</v>
      </c>
      <c r="J378" s="540">
        <v>333.5</v>
      </c>
      <c r="K378" s="539">
        <v>307.89999999999998</v>
      </c>
      <c r="L378" s="539">
        <v>283.95</v>
      </c>
      <c r="M378" s="539">
        <v>16.803650000000001</v>
      </c>
    </row>
    <row r="379" spans="1:13">
      <c r="A379" s="254">
        <v>369</v>
      </c>
      <c r="B379" s="566" t="s">
        <v>464</v>
      </c>
      <c r="C379" s="539">
        <v>109.25</v>
      </c>
      <c r="D379" s="540">
        <v>108.60000000000001</v>
      </c>
      <c r="E379" s="540">
        <v>105.65000000000002</v>
      </c>
      <c r="F379" s="540">
        <v>102.05000000000001</v>
      </c>
      <c r="G379" s="540">
        <v>99.100000000000023</v>
      </c>
      <c r="H379" s="540">
        <v>112.20000000000002</v>
      </c>
      <c r="I379" s="540">
        <v>115.15</v>
      </c>
      <c r="J379" s="540">
        <v>118.75000000000001</v>
      </c>
      <c r="K379" s="539">
        <v>111.55</v>
      </c>
      <c r="L379" s="539">
        <v>105</v>
      </c>
      <c r="M379" s="539">
        <v>8.3932500000000001</v>
      </c>
    </row>
    <row r="380" spans="1:13">
      <c r="A380" s="254">
        <v>370</v>
      </c>
      <c r="B380" s="566" t="s">
        <v>465</v>
      </c>
      <c r="C380" s="539">
        <v>6971.95</v>
      </c>
      <c r="D380" s="540">
        <v>6998.9833333333336</v>
      </c>
      <c r="E380" s="540">
        <v>6922.9666666666672</v>
      </c>
      <c r="F380" s="540">
        <v>6873.9833333333336</v>
      </c>
      <c r="G380" s="540">
        <v>6797.9666666666672</v>
      </c>
      <c r="H380" s="540">
        <v>7047.9666666666672</v>
      </c>
      <c r="I380" s="540">
        <v>7123.9833333333336</v>
      </c>
      <c r="J380" s="540">
        <v>7172.9666666666672</v>
      </c>
      <c r="K380" s="539">
        <v>7075</v>
      </c>
      <c r="L380" s="539">
        <v>6950</v>
      </c>
      <c r="M380" s="539">
        <v>0.59897</v>
      </c>
    </row>
    <row r="381" spans="1:13">
      <c r="A381" s="254">
        <v>371</v>
      </c>
      <c r="B381" s="566" t="s">
        <v>272</v>
      </c>
      <c r="C381" s="539">
        <v>12977.05</v>
      </c>
      <c r="D381" s="540">
        <v>12995.616666666667</v>
      </c>
      <c r="E381" s="540">
        <v>12851.433333333334</v>
      </c>
      <c r="F381" s="540">
        <v>12725.816666666668</v>
      </c>
      <c r="G381" s="540">
        <v>12581.633333333335</v>
      </c>
      <c r="H381" s="540">
        <v>13121.233333333334</v>
      </c>
      <c r="I381" s="540">
        <v>13265.416666666664</v>
      </c>
      <c r="J381" s="540">
        <v>13391.033333333333</v>
      </c>
      <c r="K381" s="539">
        <v>13139.8</v>
      </c>
      <c r="L381" s="539">
        <v>12870</v>
      </c>
      <c r="M381" s="539">
        <v>7.4090000000000003E-2</v>
      </c>
    </row>
    <row r="382" spans="1:13">
      <c r="A382" s="254">
        <v>372</v>
      </c>
      <c r="B382" s="566" t="s">
        <v>161</v>
      </c>
      <c r="C382" s="539">
        <v>41</v>
      </c>
      <c r="D382" s="540">
        <v>41.283333333333331</v>
      </c>
      <c r="E382" s="540">
        <v>40.36666666666666</v>
      </c>
      <c r="F382" s="540">
        <v>39.733333333333327</v>
      </c>
      <c r="G382" s="540">
        <v>38.816666666666656</v>
      </c>
      <c r="H382" s="540">
        <v>41.916666666666664</v>
      </c>
      <c r="I382" s="540">
        <v>42.833333333333336</v>
      </c>
      <c r="J382" s="540">
        <v>43.466666666666669</v>
      </c>
      <c r="K382" s="539">
        <v>42.2</v>
      </c>
      <c r="L382" s="539">
        <v>40.65</v>
      </c>
      <c r="M382" s="539">
        <v>2179.4016299999998</v>
      </c>
    </row>
    <row r="383" spans="1:13">
      <c r="A383" s="254">
        <v>373</v>
      </c>
      <c r="B383" s="566" t="s">
        <v>273</v>
      </c>
      <c r="C383" s="539">
        <v>722.8</v>
      </c>
      <c r="D383" s="540">
        <v>727.65</v>
      </c>
      <c r="E383" s="540">
        <v>704.3</v>
      </c>
      <c r="F383" s="540">
        <v>685.8</v>
      </c>
      <c r="G383" s="540">
        <v>662.44999999999993</v>
      </c>
      <c r="H383" s="540">
        <v>746.15</v>
      </c>
      <c r="I383" s="540">
        <v>769.50000000000011</v>
      </c>
      <c r="J383" s="540">
        <v>788</v>
      </c>
      <c r="K383" s="539">
        <v>751</v>
      </c>
      <c r="L383" s="539">
        <v>709.15</v>
      </c>
      <c r="M383" s="539">
        <v>4.3345500000000001</v>
      </c>
    </row>
    <row r="384" spans="1:13">
      <c r="A384" s="254">
        <v>374</v>
      </c>
      <c r="B384" s="566" t="s">
        <v>165</v>
      </c>
      <c r="C384" s="539">
        <v>236.05</v>
      </c>
      <c r="D384" s="540">
        <v>235.56666666666669</v>
      </c>
      <c r="E384" s="540">
        <v>231.78333333333339</v>
      </c>
      <c r="F384" s="540">
        <v>227.51666666666671</v>
      </c>
      <c r="G384" s="540">
        <v>223.73333333333341</v>
      </c>
      <c r="H384" s="540">
        <v>239.83333333333337</v>
      </c>
      <c r="I384" s="540">
        <v>243.61666666666667</v>
      </c>
      <c r="J384" s="540">
        <v>247.88333333333335</v>
      </c>
      <c r="K384" s="539">
        <v>239.35</v>
      </c>
      <c r="L384" s="539">
        <v>231.3</v>
      </c>
      <c r="M384" s="539">
        <v>130.36265</v>
      </c>
    </row>
    <row r="385" spans="1:13">
      <c r="A385" s="254">
        <v>375</v>
      </c>
      <c r="B385" s="566" t="s">
        <v>166</v>
      </c>
      <c r="C385" s="539">
        <v>139.65</v>
      </c>
      <c r="D385" s="540">
        <v>140.21666666666667</v>
      </c>
      <c r="E385" s="540">
        <v>138.03333333333333</v>
      </c>
      <c r="F385" s="540">
        <v>136.41666666666666</v>
      </c>
      <c r="G385" s="540">
        <v>134.23333333333332</v>
      </c>
      <c r="H385" s="540">
        <v>141.83333333333334</v>
      </c>
      <c r="I385" s="540">
        <v>144.01666666666668</v>
      </c>
      <c r="J385" s="540">
        <v>145.63333333333335</v>
      </c>
      <c r="K385" s="539">
        <v>142.4</v>
      </c>
      <c r="L385" s="539">
        <v>138.6</v>
      </c>
      <c r="M385" s="539">
        <v>68.581969999999998</v>
      </c>
    </row>
    <row r="386" spans="1:13">
      <c r="A386" s="254">
        <v>376</v>
      </c>
      <c r="B386" s="566" t="s">
        <v>466</v>
      </c>
      <c r="C386" s="539">
        <v>245.25</v>
      </c>
      <c r="D386" s="540">
        <v>243.68333333333331</v>
      </c>
      <c r="E386" s="540">
        <v>241.01666666666662</v>
      </c>
      <c r="F386" s="540">
        <v>236.7833333333333</v>
      </c>
      <c r="G386" s="540">
        <v>234.11666666666662</v>
      </c>
      <c r="H386" s="540">
        <v>247.91666666666663</v>
      </c>
      <c r="I386" s="540">
        <v>250.58333333333331</v>
      </c>
      <c r="J386" s="540">
        <v>254.81666666666663</v>
      </c>
      <c r="K386" s="539">
        <v>246.35</v>
      </c>
      <c r="L386" s="539">
        <v>239.45</v>
      </c>
      <c r="M386" s="539">
        <v>2.80769</v>
      </c>
    </row>
    <row r="387" spans="1:13">
      <c r="A387" s="254">
        <v>377</v>
      </c>
      <c r="B387" s="566" t="s">
        <v>467</v>
      </c>
      <c r="C387" s="539">
        <v>554.4</v>
      </c>
      <c r="D387" s="540">
        <v>557.19999999999993</v>
      </c>
      <c r="E387" s="540">
        <v>548.94999999999982</v>
      </c>
      <c r="F387" s="540">
        <v>543.49999999999989</v>
      </c>
      <c r="G387" s="540">
        <v>535.24999999999977</v>
      </c>
      <c r="H387" s="540">
        <v>562.64999999999986</v>
      </c>
      <c r="I387" s="540">
        <v>570.90000000000009</v>
      </c>
      <c r="J387" s="540">
        <v>576.34999999999991</v>
      </c>
      <c r="K387" s="539">
        <v>565.45000000000005</v>
      </c>
      <c r="L387" s="539">
        <v>551.75</v>
      </c>
      <c r="M387" s="539">
        <v>1.60643</v>
      </c>
    </row>
    <row r="388" spans="1:13">
      <c r="A388" s="254">
        <v>378</v>
      </c>
      <c r="B388" s="566" t="s">
        <v>468</v>
      </c>
      <c r="C388" s="539">
        <v>29.75</v>
      </c>
      <c r="D388" s="540">
        <v>29.833333333333332</v>
      </c>
      <c r="E388" s="540">
        <v>29.466666666666665</v>
      </c>
      <c r="F388" s="540">
        <v>29.183333333333334</v>
      </c>
      <c r="G388" s="540">
        <v>28.816666666666666</v>
      </c>
      <c r="H388" s="540">
        <v>30.116666666666664</v>
      </c>
      <c r="I388" s="540">
        <v>30.483333333333331</v>
      </c>
      <c r="J388" s="540">
        <v>30.766666666666662</v>
      </c>
      <c r="K388" s="539">
        <v>30.2</v>
      </c>
      <c r="L388" s="539">
        <v>29.55</v>
      </c>
      <c r="M388" s="539">
        <v>32.52373</v>
      </c>
    </row>
    <row r="389" spans="1:13">
      <c r="A389" s="254">
        <v>379</v>
      </c>
      <c r="B389" s="566" t="s">
        <v>469</v>
      </c>
      <c r="C389" s="539">
        <v>154.80000000000001</v>
      </c>
      <c r="D389" s="540">
        <v>153.53333333333333</v>
      </c>
      <c r="E389" s="540">
        <v>145.26666666666665</v>
      </c>
      <c r="F389" s="540">
        <v>135.73333333333332</v>
      </c>
      <c r="G389" s="540">
        <v>127.46666666666664</v>
      </c>
      <c r="H389" s="540">
        <v>163.06666666666666</v>
      </c>
      <c r="I389" s="540">
        <v>171.33333333333337</v>
      </c>
      <c r="J389" s="540">
        <v>180.86666666666667</v>
      </c>
      <c r="K389" s="539">
        <v>161.80000000000001</v>
      </c>
      <c r="L389" s="539">
        <v>144</v>
      </c>
      <c r="M389" s="539">
        <v>177.79596000000001</v>
      </c>
    </row>
    <row r="390" spans="1:13">
      <c r="A390" s="254">
        <v>380</v>
      </c>
      <c r="B390" s="566" t="s">
        <v>274</v>
      </c>
      <c r="C390" s="539">
        <v>487.55</v>
      </c>
      <c r="D390" s="540">
        <v>491.66666666666669</v>
      </c>
      <c r="E390" s="540">
        <v>481.73333333333335</v>
      </c>
      <c r="F390" s="540">
        <v>475.91666666666669</v>
      </c>
      <c r="G390" s="540">
        <v>465.98333333333335</v>
      </c>
      <c r="H390" s="540">
        <v>497.48333333333335</v>
      </c>
      <c r="I390" s="540">
        <v>507.41666666666663</v>
      </c>
      <c r="J390" s="540">
        <v>513.23333333333335</v>
      </c>
      <c r="K390" s="539">
        <v>501.6</v>
      </c>
      <c r="L390" s="539">
        <v>485.85</v>
      </c>
      <c r="M390" s="539">
        <v>1.8323499999999999</v>
      </c>
    </row>
    <row r="391" spans="1:13">
      <c r="A391" s="254">
        <v>381</v>
      </c>
      <c r="B391" s="566" t="s">
        <v>470</v>
      </c>
      <c r="C391" s="539">
        <v>257.39999999999998</v>
      </c>
      <c r="D391" s="540">
        <v>259.25</v>
      </c>
      <c r="E391" s="540">
        <v>254.89999999999998</v>
      </c>
      <c r="F391" s="540">
        <v>252.39999999999998</v>
      </c>
      <c r="G391" s="540">
        <v>248.04999999999995</v>
      </c>
      <c r="H391" s="540">
        <v>261.75</v>
      </c>
      <c r="I391" s="540">
        <v>266.10000000000002</v>
      </c>
      <c r="J391" s="540">
        <v>268.60000000000002</v>
      </c>
      <c r="K391" s="539">
        <v>263.60000000000002</v>
      </c>
      <c r="L391" s="539">
        <v>256.75</v>
      </c>
      <c r="M391" s="539">
        <v>3.7966899999999999</v>
      </c>
    </row>
    <row r="392" spans="1:13">
      <c r="A392" s="254">
        <v>382</v>
      </c>
      <c r="B392" s="566" t="s">
        <v>471</v>
      </c>
      <c r="C392" s="539">
        <v>53.6</v>
      </c>
      <c r="D392" s="540">
        <v>53.699999999999996</v>
      </c>
      <c r="E392" s="540">
        <v>52.899999999999991</v>
      </c>
      <c r="F392" s="540">
        <v>52.199999999999996</v>
      </c>
      <c r="G392" s="540">
        <v>51.399999999999991</v>
      </c>
      <c r="H392" s="540">
        <v>54.399999999999991</v>
      </c>
      <c r="I392" s="540">
        <v>55.199999999999989</v>
      </c>
      <c r="J392" s="540">
        <v>55.899999999999991</v>
      </c>
      <c r="K392" s="539">
        <v>54.5</v>
      </c>
      <c r="L392" s="539">
        <v>53</v>
      </c>
      <c r="M392" s="539">
        <v>11.445510000000001</v>
      </c>
    </row>
    <row r="393" spans="1:13">
      <c r="A393" s="254">
        <v>383</v>
      </c>
      <c r="B393" s="566" t="s">
        <v>472</v>
      </c>
      <c r="C393" s="539">
        <v>1819.75</v>
      </c>
      <c r="D393" s="540">
        <v>1866.25</v>
      </c>
      <c r="E393" s="540">
        <v>1753.5</v>
      </c>
      <c r="F393" s="540">
        <v>1687.25</v>
      </c>
      <c r="G393" s="540">
        <v>1574.5</v>
      </c>
      <c r="H393" s="540">
        <v>1932.5</v>
      </c>
      <c r="I393" s="540">
        <v>2045.25</v>
      </c>
      <c r="J393" s="540">
        <v>2111.5</v>
      </c>
      <c r="K393" s="539">
        <v>1979</v>
      </c>
      <c r="L393" s="539">
        <v>1800</v>
      </c>
      <c r="M393" s="539">
        <v>1.64222</v>
      </c>
    </row>
    <row r="394" spans="1:13">
      <c r="A394" s="254">
        <v>384</v>
      </c>
      <c r="B394" s="566" t="s">
        <v>473</v>
      </c>
      <c r="C394" s="539">
        <v>384.6</v>
      </c>
      <c r="D394" s="540">
        <v>380.4666666666667</v>
      </c>
      <c r="E394" s="540">
        <v>366.38333333333338</v>
      </c>
      <c r="F394" s="540">
        <v>348.16666666666669</v>
      </c>
      <c r="G394" s="540">
        <v>334.08333333333337</v>
      </c>
      <c r="H394" s="540">
        <v>398.68333333333339</v>
      </c>
      <c r="I394" s="540">
        <v>412.76666666666665</v>
      </c>
      <c r="J394" s="540">
        <v>430.98333333333341</v>
      </c>
      <c r="K394" s="539">
        <v>394.55</v>
      </c>
      <c r="L394" s="539">
        <v>362.25</v>
      </c>
      <c r="M394" s="539">
        <v>56.43815</v>
      </c>
    </row>
    <row r="395" spans="1:13">
      <c r="A395" s="254">
        <v>385</v>
      </c>
      <c r="B395" s="566" t="s">
        <v>474</v>
      </c>
      <c r="C395" s="539">
        <v>182.25</v>
      </c>
      <c r="D395" s="540">
        <v>181.71666666666667</v>
      </c>
      <c r="E395" s="540">
        <v>177.63333333333333</v>
      </c>
      <c r="F395" s="540">
        <v>173.01666666666665</v>
      </c>
      <c r="G395" s="540">
        <v>168.93333333333331</v>
      </c>
      <c r="H395" s="540">
        <v>186.33333333333334</v>
      </c>
      <c r="I395" s="540">
        <v>190.41666666666666</v>
      </c>
      <c r="J395" s="540">
        <v>195.03333333333336</v>
      </c>
      <c r="K395" s="539">
        <v>185.8</v>
      </c>
      <c r="L395" s="539">
        <v>177.1</v>
      </c>
      <c r="M395" s="539">
        <v>3.75956</v>
      </c>
    </row>
    <row r="396" spans="1:13">
      <c r="A396" s="254">
        <v>386</v>
      </c>
      <c r="B396" s="566" t="s">
        <v>475</v>
      </c>
      <c r="C396" s="539">
        <v>875.75</v>
      </c>
      <c r="D396" s="540">
        <v>871.69999999999993</v>
      </c>
      <c r="E396" s="540">
        <v>854.39999999999986</v>
      </c>
      <c r="F396" s="540">
        <v>833.05</v>
      </c>
      <c r="G396" s="540">
        <v>815.74999999999989</v>
      </c>
      <c r="H396" s="540">
        <v>893.04999999999984</v>
      </c>
      <c r="I396" s="540">
        <v>910.3499999999998</v>
      </c>
      <c r="J396" s="540">
        <v>931.69999999999982</v>
      </c>
      <c r="K396" s="539">
        <v>889</v>
      </c>
      <c r="L396" s="539">
        <v>850.35</v>
      </c>
      <c r="M396" s="539">
        <v>1.30681</v>
      </c>
    </row>
    <row r="397" spans="1:13">
      <c r="A397" s="254">
        <v>387</v>
      </c>
      <c r="B397" s="566" t="s">
        <v>167</v>
      </c>
      <c r="C397" s="539">
        <v>2023.45</v>
      </c>
      <c r="D397" s="540">
        <v>2029.9833333333336</v>
      </c>
      <c r="E397" s="540">
        <v>2007.0666666666671</v>
      </c>
      <c r="F397" s="540">
        <v>1990.6833333333334</v>
      </c>
      <c r="G397" s="540">
        <v>1967.7666666666669</v>
      </c>
      <c r="H397" s="540">
        <v>2046.3666666666672</v>
      </c>
      <c r="I397" s="540">
        <v>2069.2833333333338</v>
      </c>
      <c r="J397" s="540">
        <v>2085.6666666666674</v>
      </c>
      <c r="K397" s="539">
        <v>2052.9</v>
      </c>
      <c r="L397" s="539">
        <v>2013.6</v>
      </c>
      <c r="M397" s="539">
        <v>118.34752</v>
      </c>
    </row>
    <row r="398" spans="1:13">
      <c r="A398" s="254">
        <v>388</v>
      </c>
      <c r="B398" s="566" t="s">
        <v>817</v>
      </c>
      <c r="C398" s="539">
        <v>1029.3</v>
      </c>
      <c r="D398" s="540">
        <v>1025.3166666666666</v>
      </c>
      <c r="E398" s="540">
        <v>1015.9833333333331</v>
      </c>
      <c r="F398" s="540">
        <v>1002.6666666666665</v>
      </c>
      <c r="G398" s="540">
        <v>993.33333333333303</v>
      </c>
      <c r="H398" s="540">
        <v>1038.6333333333332</v>
      </c>
      <c r="I398" s="540">
        <v>1047.9666666666667</v>
      </c>
      <c r="J398" s="540">
        <v>1061.2833333333333</v>
      </c>
      <c r="K398" s="539">
        <v>1034.6500000000001</v>
      </c>
      <c r="L398" s="539">
        <v>1012</v>
      </c>
      <c r="M398" s="539">
        <v>10.43507</v>
      </c>
    </row>
    <row r="399" spans="1:13">
      <c r="A399" s="254">
        <v>389</v>
      </c>
      <c r="B399" s="566" t="s">
        <v>275</v>
      </c>
      <c r="C399" s="539">
        <v>869.7</v>
      </c>
      <c r="D399" s="540">
        <v>864.36666666666667</v>
      </c>
      <c r="E399" s="540">
        <v>854.33333333333337</v>
      </c>
      <c r="F399" s="540">
        <v>838.9666666666667</v>
      </c>
      <c r="G399" s="540">
        <v>828.93333333333339</v>
      </c>
      <c r="H399" s="540">
        <v>879.73333333333335</v>
      </c>
      <c r="I399" s="540">
        <v>889.76666666666665</v>
      </c>
      <c r="J399" s="540">
        <v>905.13333333333333</v>
      </c>
      <c r="K399" s="539">
        <v>874.4</v>
      </c>
      <c r="L399" s="539">
        <v>849</v>
      </c>
      <c r="M399" s="539">
        <v>14.80977</v>
      </c>
    </row>
    <row r="400" spans="1:13">
      <c r="A400" s="254">
        <v>390</v>
      </c>
      <c r="B400" s="566" t="s">
        <v>477</v>
      </c>
      <c r="C400" s="539">
        <v>25.4</v>
      </c>
      <c r="D400" s="540">
        <v>25.683333333333334</v>
      </c>
      <c r="E400" s="540">
        <v>25.016666666666666</v>
      </c>
      <c r="F400" s="540">
        <v>24.633333333333333</v>
      </c>
      <c r="G400" s="540">
        <v>23.966666666666665</v>
      </c>
      <c r="H400" s="540">
        <v>26.066666666666666</v>
      </c>
      <c r="I400" s="540">
        <v>26.733333333333331</v>
      </c>
      <c r="J400" s="540">
        <v>27.116666666666667</v>
      </c>
      <c r="K400" s="539">
        <v>26.35</v>
      </c>
      <c r="L400" s="539">
        <v>25.3</v>
      </c>
      <c r="M400" s="539">
        <v>68.319599999999994</v>
      </c>
    </row>
    <row r="401" spans="1:13">
      <c r="A401" s="254">
        <v>391</v>
      </c>
      <c r="B401" s="566" t="s">
        <v>478</v>
      </c>
      <c r="C401" s="539">
        <v>2283.5</v>
      </c>
      <c r="D401" s="540">
        <v>2286.2333333333331</v>
      </c>
      <c r="E401" s="540">
        <v>2257.5166666666664</v>
      </c>
      <c r="F401" s="540">
        <v>2231.5333333333333</v>
      </c>
      <c r="G401" s="540">
        <v>2202.8166666666666</v>
      </c>
      <c r="H401" s="540">
        <v>2312.2166666666662</v>
      </c>
      <c r="I401" s="540">
        <v>2340.9333333333325</v>
      </c>
      <c r="J401" s="540">
        <v>2366.9166666666661</v>
      </c>
      <c r="K401" s="539">
        <v>2314.9499999999998</v>
      </c>
      <c r="L401" s="539">
        <v>2260.25</v>
      </c>
      <c r="M401" s="539">
        <v>0.4148</v>
      </c>
    </row>
    <row r="402" spans="1:13">
      <c r="A402" s="254">
        <v>392</v>
      </c>
      <c r="B402" s="566" t="s">
        <v>172</v>
      </c>
      <c r="C402" s="539">
        <v>5410.7</v>
      </c>
      <c r="D402" s="540">
        <v>5411.55</v>
      </c>
      <c r="E402" s="540">
        <v>5369.1500000000005</v>
      </c>
      <c r="F402" s="540">
        <v>5327.6</v>
      </c>
      <c r="G402" s="540">
        <v>5285.2000000000007</v>
      </c>
      <c r="H402" s="540">
        <v>5453.1</v>
      </c>
      <c r="I402" s="540">
        <v>5495.5</v>
      </c>
      <c r="J402" s="540">
        <v>5537.05</v>
      </c>
      <c r="K402" s="539">
        <v>5453.95</v>
      </c>
      <c r="L402" s="539">
        <v>5370</v>
      </c>
      <c r="M402" s="539">
        <v>0.85858000000000001</v>
      </c>
    </row>
    <row r="403" spans="1:13">
      <c r="A403" s="254">
        <v>393</v>
      </c>
      <c r="B403" s="566" t="s">
        <v>479</v>
      </c>
      <c r="C403" s="539">
        <v>7968.15</v>
      </c>
      <c r="D403" s="540">
        <v>7939.7166666666672</v>
      </c>
      <c r="E403" s="540">
        <v>7899.4333333333343</v>
      </c>
      <c r="F403" s="540">
        <v>7830.7166666666672</v>
      </c>
      <c r="G403" s="540">
        <v>7790.4333333333343</v>
      </c>
      <c r="H403" s="540">
        <v>8008.4333333333343</v>
      </c>
      <c r="I403" s="540">
        <v>8048.7166666666672</v>
      </c>
      <c r="J403" s="540">
        <v>8117.4333333333343</v>
      </c>
      <c r="K403" s="539">
        <v>7980</v>
      </c>
      <c r="L403" s="539">
        <v>7871</v>
      </c>
      <c r="M403" s="539">
        <v>0.31813999999999998</v>
      </c>
    </row>
    <row r="404" spans="1:13">
      <c r="A404" s="254">
        <v>394</v>
      </c>
      <c r="B404" s="566" t="s">
        <v>480</v>
      </c>
      <c r="C404" s="539">
        <v>5203.95</v>
      </c>
      <c r="D404" s="540">
        <v>5208.9833333333336</v>
      </c>
      <c r="E404" s="540">
        <v>5159.9666666666672</v>
      </c>
      <c r="F404" s="540">
        <v>5115.9833333333336</v>
      </c>
      <c r="G404" s="540">
        <v>5066.9666666666672</v>
      </c>
      <c r="H404" s="540">
        <v>5252.9666666666672</v>
      </c>
      <c r="I404" s="540">
        <v>5301.9833333333336</v>
      </c>
      <c r="J404" s="540">
        <v>5345.9666666666672</v>
      </c>
      <c r="K404" s="539">
        <v>5258</v>
      </c>
      <c r="L404" s="539">
        <v>5165</v>
      </c>
      <c r="M404" s="539">
        <v>0.25452999999999998</v>
      </c>
    </row>
    <row r="405" spans="1:13">
      <c r="A405" s="254">
        <v>395</v>
      </c>
      <c r="B405" s="566" t="s">
        <v>760</v>
      </c>
      <c r="C405" s="539">
        <v>110.1</v>
      </c>
      <c r="D405" s="540">
        <v>110.66666666666667</v>
      </c>
      <c r="E405" s="540">
        <v>108.03333333333335</v>
      </c>
      <c r="F405" s="540">
        <v>105.96666666666667</v>
      </c>
      <c r="G405" s="540">
        <v>103.33333333333334</v>
      </c>
      <c r="H405" s="540">
        <v>112.73333333333335</v>
      </c>
      <c r="I405" s="540">
        <v>115.36666666666667</v>
      </c>
      <c r="J405" s="540">
        <v>117.43333333333335</v>
      </c>
      <c r="K405" s="539">
        <v>113.3</v>
      </c>
      <c r="L405" s="539">
        <v>108.6</v>
      </c>
      <c r="M405" s="539">
        <v>11.528029999999999</v>
      </c>
    </row>
    <row r="406" spans="1:13">
      <c r="A406" s="254">
        <v>396</v>
      </c>
      <c r="B406" s="566" t="s">
        <v>481</v>
      </c>
      <c r="C406" s="539">
        <v>431.6</v>
      </c>
      <c r="D406" s="540">
        <v>426.86666666666662</v>
      </c>
      <c r="E406" s="540">
        <v>419.73333333333323</v>
      </c>
      <c r="F406" s="540">
        <v>407.86666666666662</v>
      </c>
      <c r="G406" s="540">
        <v>400.73333333333323</v>
      </c>
      <c r="H406" s="540">
        <v>438.73333333333323</v>
      </c>
      <c r="I406" s="540">
        <v>445.86666666666656</v>
      </c>
      <c r="J406" s="540">
        <v>457.73333333333323</v>
      </c>
      <c r="K406" s="539">
        <v>434</v>
      </c>
      <c r="L406" s="539">
        <v>415</v>
      </c>
      <c r="M406" s="539">
        <v>2.0617100000000002</v>
      </c>
    </row>
    <row r="407" spans="1:13">
      <c r="A407" s="254">
        <v>397</v>
      </c>
      <c r="B407" s="566" t="s">
        <v>762</v>
      </c>
      <c r="C407" s="539">
        <v>233</v>
      </c>
      <c r="D407" s="540">
        <v>235.65</v>
      </c>
      <c r="E407" s="540">
        <v>226.3</v>
      </c>
      <c r="F407" s="540">
        <v>219.6</v>
      </c>
      <c r="G407" s="540">
        <v>210.25</v>
      </c>
      <c r="H407" s="540">
        <v>242.35000000000002</v>
      </c>
      <c r="I407" s="540">
        <v>251.7</v>
      </c>
      <c r="J407" s="540">
        <v>258.40000000000003</v>
      </c>
      <c r="K407" s="539">
        <v>245</v>
      </c>
      <c r="L407" s="539">
        <v>228.95</v>
      </c>
      <c r="M407" s="539">
        <v>4.8153499999999996</v>
      </c>
    </row>
    <row r="408" spans="1:13">
      <c r="A408" s="254">
        <v>398</v>
      </c>
      <c r="B408" s="566" t="s">
        <v>482</v>
      </c>
      <c r="C408" s="539">
        <v>2013.95</v>
      </c>
      <c r="D408" s="540">
        <v>2017</v>
      </c>
      <c r="E408" s="540">
        <v>1987.85</v>
      </c>
      <c r="F408" s="540">
        <v>1961.75</v>
      </c>
      <c r="G408" s="540">
        <v>1932.6</v>
      </c>
      <c r="H408" s="540">
        <v>2043.1</v>
      </c>
      <c r="I408" s="540">
        <v>2072.25</v>
      </c>
      <c r="J408" s="540">
        <v>2098.35</v>
      </c>
      <c r="K408" s="539">
        <v>2046.15</v>
      </c>
      <c r="L408" s="539">
        <v>1990.9</v>
      </c>
      <c r="M408" s="539">
        <v>0.16844000000000001</v>
      </c>
    </row>
    <row r="409" spans="1:13">
      <c r="A409" s="254">
        <v>399</v>
      </c>
      <c r="B409" s="566" t="s">
        <v>483</v>
      </c>
      <c r="C409" s="539">
        <v>373</v>
      </c>
      <c r="D409" s="540">
        <v>371.33333333333331</v>
      </c>
      <c r="E409" s="540">
        <v>366.66666666666663</v>
      </c>
      <c r="F409" s="540">
        <v>360.33333333333331</v>
      </c>
      <c r="G409" s="540">
        <v>355.66666666666663</v>
      </c>
      <c r="H409" s="540">
        <v>377.66666666666663</v>
      </c>
      <c r="I409" s="540">
        <v>382.33333333333326</v>
      </c>
      <c r="J409" s="540">
        <v>388.66666666666663</v>
      </c>
      <c r="K409" s="539">
        <v>376</v>
      </c>
      <c r="L409" s="539">
        <v>365</v>
      </c>
      <c r="M409" s="539">
        <v>1.5296099999999999</v>
      </c>
    </row>
    <row r="410" spans="1:13">
      <c r="A410" s="254">
        <v>400</v>
      </c>
      <c r="B410" s="566" t="s">
        <v>761</v>
      </c>
      <c r="C410" s="539">
        <v>95.45</v>
      </c>
      <c r="D410" s="540">
        <v>94.466666666666654</v>
      </c>
      <c r="E410" s="540">
        <v>92.183333333333309</v>
      </c>
      <c r="F410" s="540">
        <v>88.916666666666657</v>
      </c>
      <c r="G410" s="540">
        <v>86.633333333333312</v>
      </c>
      <c r="H410" s="540">
        <v>97.733333333333306</v>
      </c>
      <c r="I410" s="540">
        <v>100.01666666666664</v>
      </c>
      <c r="J410" s="540">
        <v>103.2833333333333</v>
      </c>
      <c r="K410" s="539">
        <v>96.75</v>
      </c>
      <c r="L410" s="539">
        <v>91.2</v>
      </c>
      <c r="M410" s="539">
        <v>47.603400000000001</v>
      </c>
    </row>
    <row r="411" spans="1:13">
      <c r="A411" s="254">
        <v>401</v>
      </c>
      <c r="B411" s="566" t="s">
        <v>484</v>
      </c>
      <c r="C411" s="539">
        <v>203.5</v>
      </c>
      <c r="D411" s="540">
        <v>204.79999999999998</v>
      </c>
      <c r="E411" s="540">
        <v>201.29999999999995</v>
      </c>
      <c r="F411" s="540">
        <v>199.09999999999997</v>
      </c>
      <c r="G411" s="540">
        <v>195.59999999999994</v>
      </c>
      <c r="H411" s="540">
        <v>206.99999999999997</v>
      </c>
      <c r="I411" s="540">
        <v>210.50000000000003</v>
      </c>
      <c r="J411" s="540">
        <v>212.7</v>
      </c>
      <c r="K411" s="539">
        <v>208.3</v>
      </c>
      <c r="L411" s="539">
        <v>202.6</v>
      </c>
      <c r="M411" s="539">
        <v>0.80479999999999996</v>
      </c>
    </row>
    <row r="412" spans="1:13">
      <c r="A412" s="254">
        <v>402</v>
      </c>
      <c r="B412" s="566" t="s">
        <v>170</v>
      </c>
      <c r="C412" s="539">
        <v>27260.35</v>
      </c>
      <c r="D412" s="540">
        <v>27187.466666666664</v>
      </c>
      <c r="E412" s="540">
        <v>26842.883333333328</v>
      </c>
      <c r="F412" s="540">
        <v>26425.416666666664</v>
      </c>
      <c r="G412" s="540">
        <v>26080.833333333328</v>
      </c>
      <c r="H412" s="540">
        <v>27604.933333333327</v>
      </c>
      <c r="I412" s="540">
        <v>27949.516666666663</v>
      </c>
      <c r="J412" s="540">
        <v>28366.983333333326</v>
      </c>
      <c r="K412" s="539">
        <v>27532.05</v>
      </c>
      <c r="L412" s="539">
        <v>26770</v>
      </c>
      <c r="M412" s="539">
        <v>0.46471000000000001</v>
      </c>
    </row>
    <row r="413" spans="1:13">
      <c r="A413" s="254">
        <v>403</v>
      </c>
      <c r="B413" s="566" t="s">
        <v>485</v>
      </c>
      <c r="C413" s="539">
        <v>1572.25</v>
      </c>
      <c r="D413" s="540">
        <v>1582.4833333333333</v>
      </c>
      <c r="E413" s="540">
        <v>1540.9666666666667</v>
      </c>
      <c r="F413" s="540">
        <v>1509.6833333333334</v>
      </c>
      <c r="G413" s="540">
        <v>1468.1666666666667</v>
      </c>
      <c r="H413" s="540">
        <v>1613.7666666666667</v>
      </c>
      <c r="I413" s="540">
        <v>1655.2833333333335</v>
      </c>
      <c r="J413" s="540">
        <v>1686.5666666666666</v>
      </c>
      <c r="K413" s="539">
        <v>1624</v>
      </c>
      <c r="L413" s="539">
        <v>1551.2</v>
      </c>
      <c r="M413" s="539">
        <v>0.24076</v>
      </c>
    </row>
    <row r="414" spans="1:13">
      <c r="A414" s="254">
        <v>404</v>
      </c>
      <c r="B414" s="566" t="s">
        <v>173</v>
      </c>
      <c r="C414" s="539">
        <v>1377.45</v>
      </c>
      <c r="D414" s="540">
        <v>1369.55</v>
      </c>
      <c r="E414" s="540">
        <v>1344.1</v>
      </c>
      <c r="F414" s="540">
        <v>1310.75</v>
      </c>
      <c r="G414" s="540">
        <v>1285.3</v>
      </c>
      <c r="H414" s="540">
        <v>1402.8999999999999</v>
      </c>
      <c r="I414" s="540">
        <v>1428.3500000000001</v>
      </c>
      <c r="J414" s="540">
        <v>1461.6999999999998</v>
      </c>
      <c r="K414" s="539">
        <v>1395</v>
      </c>
      <c r="L414" s="539">
        <v>1336.2</v>
      </c>
      <c r="M414" s="539">
        <v>20.54617</v>
      </c>
    </row>
    <row r="415" spans="1:13">
      <c r="A415" s="254">
        <v>405</v>
      </c>
      <c r="B415" s="566" t="s">
        <v>171</v>
      </c>
      <c r="C415" s="539">
        <v>1868.95</v>
      </c>
      <c r="D415" s="540">
        <v>1853.3833333333332</v>
      </c>
      <c r="E415" s="540">
        <v>1824.5666666666664</v>
      </c>
      <c r="F415" s="540">
        <v>1780.1833333333332</v>
      </c>
      <c r="G415" s="540">
        <v>1751.3666666666663</v>
      </c>
      <c r="H415" s="540">
        <v>1897.7666666666664</v>
      </c>
      <c r="I415" s="540">
        <v>1926.583333333333</v>
      </c>
      <c r="J415" s="540">
        <v>1970.9666666666665</v>
      </c>
      <c r="K415" s="539">
        <v>1882.2</v>
      </c>
      <c r="L415" s="539">
        <v>1809</v>
      </c>
      <c r="M415" s="539">
        <v>4.79481</v>
      </c>
    </row>
    <row r="416" spans="1:13">
      <c r="A416" s="254">
        <v>406</v>
      </c>
      <c r="B416" s="566" t="s">
        <v>486</v>
      </c>
      <c r="C416" s="539">
        <v>449.2</v>
      </c>
      <c r="D416" s="540">
        <v>451.01666666666665</v>
      </c>
      <c r="E416" s="540">
        <v>442.18333333333328</v>
      </c>
      <c r="F416" s="540">
        <v>435.16666666666663</v>
      </c>
      <c r="G416" s="540">
        <v>426.33333333333326</v>
      </c>
      <c r="H416" s="540">
        <v>458.0333333333333</v>
      </c>
      <c r="I416" s="540">
        <v>466.86666666666667</v>
      </c>
      <c r="J416" s="540">
        <v>473.88333333333333</v>
      </c>
      <c r="K416" s="539">
        <v>459.85</v>
      </c>
      <c r="L416" s="539">
        <v>444</v>
      </c>
      <c r="M416" s="539">
        <v>1.2237199999999999</v>
      </c>
    </row>
    <row r="417" spans="1:13">
      <c r="A417" s="254">
        <v>407</v>
      </c>
      <c r="B417" s="566" t="s">
        <v>487</v>
      </c>
      <c r="C417" s="539">
        <v>1299.4000000000001</v>
      </c>
      <c r="D417" s="540">
        <v>1307.8</v>
      </c>
      <c r="E417" s="540">
        <v>1266.5999999999999</v>
      </c>
      <c r="F417" s="540">
        <v>1233.8</v>
      </c>
      <c r="G417" s="540">
        <v>1192.5999999999999</v>
      </c>
      <c r="H417" s="540">
        <v>1340.6</v>
      </c>
      <c r="I417" s="540">
        <v>1381.8000000000002</v>
      </c>
      <c r="J417" s="540">
        <v>1414.6</v>
      </c>
      <c r="K417" s="539">
        <v>1349</v>
      </c>
      <c r="L417" s="539">
        <v>1275</v>
      </c>
      <c r="M417" s="539">
        <v>1.0585599999999999</v>
      </c>
    </row>
    <row r="418" spans="1:13">
      <c r="A418" s="254">
        <v>408</v>
      </c>
      <c r="B418" s="566" t="s">
        <v>763</v>
      </c>
      <c r="C418" s="539">
        <v>1327.1</v>
      </c>
      <c r="D418" s="540">
        <v>1320.8</v>
      </c>
      <c r="E418" s="540">
        <v>1296.5999999999999</v>
      </c>
      <c r="F418" s="540">
        <v>1266.0999999999999</v>
      </c>
      <c r="G418" s="540">
        <v>1241.8999999999999</v>
      </c>
      <c r="H418" s="540">
        <v>1351.3</v>
      </c>
      <c r="I418" s="540">
        <v>1375.5000000000002</v>
      </c>
      <c r="J418" s="540">
        <v>1406</v>
      </c>
      <c r="K418" s="539">
        <v>1345</v>
      </c>
      <c r="L418" s="539">
        <v>1290.3</v>
      </c>
      <c r="M418" s="539">
        <v>0.83833000000000002</v>
      </c>
    </row>
    <row r="419" spans="1:13">
      <c r="A419" s="254">
        <v>409</v>
      </c>
      <c r="B419" s="566" t="s">
        <v>488</v>
      </c>
      <c r="C419" s="539">
        <v>484.25</v>
      </c>
      <c r="D419" s="540">
        <v>492.76666666666665</v>
      </c>
      <c r="E419" s="540">
        <v>457.73333333333335</v>
      </c>
      <c r="F419" s="540">
        <v>431.2166666666667</v>
      </c>
      <c r="G419" s="540">
        <v>396.18333333333339</v>
      </c>
      <c r="H419" s="540">
        <v>519.2833333333333</v>
      </c>
      <c r="I419" s="540">
        <v>554.31666666666661</v>
      </c>
      <c r="J419" s="540">
        <v>580.83333333333326</v>
      </c>
      <c r="K419" s="539">
        <v>527.79999999999995</v>
      </c>
      <c r="L419" s="539">
        <v>466.25</v>
      </c>
      <c r="M419" s="539">
        <v>111.73797</v>
      </c>
    </row>
    <row r="420" spans="1:13">
      <c r="A420" s="254">
        <v>410</v>
      </c>
      <c r="B420" s="566" t="s">
        <v>489</v>
      </c>
      <c r="C420" s="539">
        <v>8.65</v>
      </c>
      <c r="D420" s="540">
        <v>8.65</v>
      </c>
      <c r="E420" s="540">
        <v>8.5</v>
      </c>
      <c r="F420" s="540">
        <v>8.35</v>
      </c>
      <c r="G420" s="540">
        <v>8.1999999999999993</v>
      </c>
      <c r="H420" s="540">
        <v>8.8000000000000007</v>
      </c>
      <c r="I420" s="540">
        <v>8.9500000000000028</v>
      </c>
      <c r="J420" s="540">
        <v>9.1000000000000014</v>
      </c>
      <c r="K420" s="539">
        <v>8.8000000000000007</v>
      </c>
      <c r="L420" s="539">
        <v>8.5</v>
      </c>
      <c r="M420" s="539">
        <v>137.76643000000001</v>
      </c>
    </row>
    <row r="421" spans="1:13">
      <c r="A421" s="254">
        <v>411</v>
      </c>
      <c r="B421" s="566" t="s">
        <v>764</v>
      </c>
      <c r="C421" s="539">
        <v>82.95</v>
      </c>
      <c r="D421" s="540">
        <v>83.416666666666671</v>
      </c>
      <c r="E421" s="540">
        <v>82.083333333333343</v>
      </c>
      <c r="F421" s="540">
        <v>81.216666666666669</v>
      </c>
      <c r="G421" s="540">
        <v>79.88333333333334</v>
      </c>
      <c r="H421" s="540">
        <v>84.283333333333346</v>
      </c>
      <c r="I421" s="540">
        <v>85.616666666666688</v>
      </c>
      <c r="J421" s="540">
        <v>86.483333333333348</v>
      </c>
      <c r="K421" s="539">
        <v>84.75</v>
      </c>
      <c r="L421" s="539">
        <v>82.55</v>
      </c>
      <c r="M421" s="539">
        <v>56.443040000000003</v>
      </c>
    </row>
    <row r="422" spans="1:13">
      <c r="A422" s="254">
        <v>412</v>
      </c>
      <c r="B422" s="566" t="s">
        <v>490</v>
      </c>
      <c r="C422" s="539">
        <v>99.4</v>
      </c>
      <c r="D422" s="540">
        <v>99.75</v>
      </c>
      <c r="E422" s="540">
        <v>98.5</v>
      </c>
      <c r="F422" s="540">
        <v>97.6</v>
      </c>
      <c r="G422" s="540">
        <v>96.35</v>
      </c>
      <c r="H422" s="540">
        <v>100.65</v>
      </c>
      <c r="I422" s="540">
        <v>101.9</v>
      </c>
      <c r="J422" s="540">
        <v>102.80000000000001</v>
      </c>
      <c r="K422" s="539">
        <v>101</v>
      </c>
      <c r="L422" s="539">
        <v>98.85</v>
      </c>
      <c r="M422" s="539">
        <v>2.8662200000000002</v>
      </c>
    </row>
    <row r="423" spans="1:13">
      <c r="A423" s="254">
        <v>413</v>
      </c>
      <c r="B423" s="566" t="s">
        <v>169</v>
      </c>
      <c r="C423" s="539">
        <v>395.6</v>
      </c>
      <c r="D423" s="540">
        <v>394.76666666666665</v>
      </c>
      <c r="E423" s="540">
        <v>389.83333333333331</v>
      </c>
      <c r="F423" s="540">
        <v>384.06666666666666</v>
      </c>
      <c r="G423" s="540">
        <v>379.13333333333333</v>
      </c>
      <c r="H423" s="540">
        <v>400.5333333333333</v>
      </c>
      <c r="I423" s="540">
        <v>405.4666666666667</v>
      </c>
      <c r="J423" s="540">
        <v>411.23333333333329</v>
      </c>
      <c r="K423" s="539">
        <v>399.7</v>
      </c>
      <c r="L423" s="539">
        <v>389</v>
      </c>
      <c r="M423" s="539">
        <v>454.62768</v>
      </c>
    </row>
    <row r="424" spans="1:13">
      <c r="A424" s="254">
        <v>414</v>
      </c>
      <c r="B424" s="566" t="s">
        <v>168</v>
      </c>
      <c r="C424" s="539">
        <v>70.55</v>
      </c>
      <c r="D424" s="540">
        <v>69.55</v>
      </c>
      <c r="E424" s="540">
        <v>67.899999999999991</v>
      </c>
      <c r="F424" s="540">
        <v>65.25</v>
      </c>
      <c r="G424" s="540">
        <v>63.599999999999994</v>
      </c>
      <c r="H424" s="540">
        <v>72.199999999999989</v>
      </c>
      <c r="I424" s="540">
        <v>73.849999999999994</v>
      </c>
      <c r="J424" s="540">
        <v>76.499999999999986</v>
      </c>
      <c r="K424" s="539">
        <v>71.2</v>
      </c>
      <c r="L424" s="539">
        <v>66.900000000000006</v>
      </c>
      <c r="M424" s="539">
        <v>1002.67923</v>
      </c>
    </row>
    <row r="425" spans="1:13">
      <c r="A425" s="254">
        <v>415</v>
      </c>
      <c r="B425" s="566" t="s">
        <v>767</v>
      </c>
      <c r="C425" s="539">
        <v>229</v>
      </c>
      <c r="D425" s="540">
        <v>230.1</v>
      </c>
      <c r="E425" s="540">
        <v>226.75</v>
      </c>
      <c r="F425" s="540">
        <v>224.5</v>
      </c>
      <c r="G425" s="540">
        <v>221.15</v>
      </c>
      <c r="H425" s="540">
        <v>232.35</v>
      </c>
      <c r="I425" s="540">
        <v>235.69999999999996</v>
      </c>
      <c r="J425" s="540">
        <v>237.95</v>
      </c>
      <c r="K425" s="539">
        <v>233.45</v>
      </c>
      <c r="L425" s="539">
        <v>227.85</v>
      </c>
      <c r="M425" s="539">
        <v>2.62317</v>
      </c>
    </row>
    <row r="426" spans="1:13">
      <c r="A426" s="254">
        <v>416</v>
      </c>
      <c r="B426" s="566" t="s">
        <v>842</v>
      </c>
      <c r="C426" s="539">
        <v>205.85</v>
      </c>
      <c r="D426" s="540">
        <v>206.88333333333333</v>
      </c>
      <c r="E426" s="540">
        <v>202.96666666666664</v>
      </c>
      <c r="F426" s="540">
        <v>200.08333333333331</v>
      </c>
      <c r="G426" s="540">
        <v>196.16666666666663</v>
      </c>
      <c r="H426" s="540">
        <v>209.76666666666665</v>
      </c>
      <c r="I426" s="540">
        <v>213.68333333333334</v>
      </c>
      <c r="J426" s="540">
        <v>216.56666666666666</v>
      </c>
      <c r="K426" s="539">
        <v>210.8</v>
      </c>
      <c r="L426" s="539">
        <v>204</v>
      </c>
      <c r="M426" s="539">
        <v>9.7426200000000005</v>
      </c>
    </row>
    <row r="427" spans="1:13">
      <c r="A427" s="254">
        <v>417</v>
      </c>
      <c r="B427" s="566" t="s">
        <v>174</v>
      </c>
      <c r="C427" s="539">
        <v>853.7</v>
      </c>
      <c r="D427" s="540">
        <v>861.05000000000007</v>
      </c>
      <c r="E427" s="540">
        <v>843.75000000000011</v>
      </c>
      <c r="F427" s="540">
        <v>833.80000000000007</v>
      </c>
      <c r="G427" s="540">
        <v>816.50000000000011</v>
      </c>
      <c r="H427" s="540">
        <v>871.00000000000011</v>
      </c>
      <c r="I427" s="540">
        <v>888.30000000000007</v>
      </c>
      <c r="J427" s="540">
        <v>898.25000000000011</v>
      </c>
      <c r="K427" s="539">
        <v>878.35</v>
      </c>
      <c r="L427" s="539">
        <v>851.1</v>
      </c>
      <c r="M427" s="539">
        <v>2.30287</v>
      </c>
    </row>
    <row r="428" spans="1:13">
      <c r="A428" s="254">
        <v>418</v>
      </c>
      <c r="B428" s="566" t="s">
        <v>491</v>
      </c>
      <c r="C428" s="539">
        <v>545.54999999999995</v>
      </c>
      <c r="D428" s="540">
        <v>531.59999999999991</v>
      </c>
      <c r="E428" s="540">
        <v>511.29999999999984</v>
      </c>
      <c r="F428" s="540">
        <v>477.04999999999995</v>
      </c>
      <c r="G428" s="540">
        <v>456.74999999999989</v>
      </c>
      <c r="H428" s="540">
        <v>565.8499999999998</v>
      </c>
      <c r="I428" s="540">
        <v>586.15</v>
      </c>
      <c r="J428" s="540">
        <v>620.39999999999975</v>
      </c>
      <c r="K428" s="539">
        <v>551.9</v>
      </c>
      <c r="L428" s="539">
        <v>497.35</v>
      </c>
      <c r="M428" s="539">
        <v>12.526680000000001</v>
      </c>
    </row>
    <row r="429" spans="1:13">
      <c r="A429" s="254">
        <v>419</v>
      </c>
      <c r="B429" s="566" t="s">
        <v>795</v>
      </c>
      <c r="C429" s="539">
        <v>297.85000000000002</v>
      </c>
      <c r="D429" s="540">
        <v>299.78333333333336</v>
      </c>
      <c r="E429" s="540">
        <v>294.4666666666667</v>
      </c>
      <c r="F429" s="540">
        <v>291.08333333333331</v>
      </c>
      <c r="G429" s="540">
        <v>285.76666666666665</v>
      </c>
      <c r="H429" s="540">
        <v>303.16666666666674</v>
      </c>
      <c r="I429" s="540">
        <v>308.48333333333346</v>
      </c>
      <c r="J429" s="540">
        <v>311.86666666666679</v>
      </c>
      <c r="K429" s="539">
        <v>305.10000000000002</v>
      </c>
      <c r="L429" s="539">
        <v>296.39999999999998</v>
      </c>
      <c r="M429" s="539">
        <v>2.7640699999999998</v>
      </c>
    </row>
    <row r="430" spans="1:13">
      <c r="A430" s="254">
        <v>420</v>
      </c>
      <c r="B430" s="566" t="s">
        <v>492</v>
      </c>
      <c r="C430" s="539">
        <v>173.9</v>
      </c>
      <c r="D430" s="540">
        <v>173.66666666666666</v>
      </c>
      <c r="E430" s="540">
        <v>171.93333333333331</v>
      </c>
      <c r="F430" s="540">
        <v>169.96666666666664</v>
      </c>
      <c r="G430" s="540">
        <v>168.23333333333329</v>
      </c>
      <c r="H430" s="540">
        <v>175.63333333333333</v>
      </c>
      <c r="I430" s="540">
        <v>177.36666666666667</v>
      </c>
      <c r="J430" s="540">
        <v>179.33333333333334</v>
      </c>
      <c r="K430" s="539">
        <v>175.4</v>
      </c>
      <c r="L430" s="539">
        <v>171.7</v>
      </c>
      <c r="M430" s="539">
        <v>3.26301</v>
      </c>
    </row>
    <row r="431" spans="1:13">
      <c r="A431" s="254">
        <v>421</v>
      </c>
      <c r="B431" s="566" t="s">
        <v>175</v>
      </c>
      <c r="C431" s="539">
        <v>604.04999999999995</v>
      </c>
      <c r="D431" s="540">
        <v>601.4666666666667</v>
      </c>
      <c r="E431" s="540">
        <v>594.58333333333337</v>
      </c>
      <c r="F431" s="540">
        <v>585.11666666666667</v>
      </c>
      <c r="G431" s="540">
        <v>578.23333333333335</v>
      </c>
      <c r="H431" s="540">
        <v>610.93333333333339</v>
      </c>
      <c r="I431" s="540">
        <v>617.81666666666661</v>
      </c>
      <c r="J431" s="540">
        <v>627.28333333333342</v>
      </c>
      <c r="K431" s="539">
        <v>608.35</v>
      </c>
      <c r="L431" s="539">
        <v>592</v>
      </c>
      <c r="M431" s="539">
        <v>75.641869999999997</v>
      </c>
    </row>
    <row r="432" spans="1:13">
      <c r="A432" s="254">
        <v>422</v>
      </c>
      <c r="B432" s="566" t="s">
        <v>176</v>
      </c>
      <c r="C432" s="539">
        <v>498.25</v>
      </c>
      <c r="D432" s="540">
        <v>499.7</v>
      </c>
      <c r="E432" s="540">
        <v>493.54999999999995</v>
      </c>
      <c r="F432" s="540">
        <v>488.84999999999997</v>
      </c>
      <c r="G432" s="540">
        <v>482.69999999999993</v>
      </c>
      <c r="H432" s="540">
        <v>504.4</v>
      </c>
      <c r="I432" s="540">
        <v>510.54999999999995</v>
      </c>
      <c r="J432" s="540">
        <v>515.25</v>
      </c>
      <c r="K432" s="539">
        <v>505.85</v>
      </c>
      <c r="L432" s="539">
        <v>495</v>
      </c>
      <c r="M432" s="539">
        <v>16.399090000000001</v>
      </c>
    </row>
    <row r="433" spans="1:13">
      <c r="A433" s="254">
        <v>423</v>
      </c>
      <c r="B433" s="566" t="s">
        <v>493</v>
      </c>
      <c r="C433" s="539">
        <v>2423</v>
      </c>
      <c r="D433" s="540">
        <v>2371.25</v>
      </c>
      <c r="E433" s="540">
        <v>2292.75</v>
      </c>
      <c r="F433" s="540">
        <v>2162.5</v>
      </c>
      <c r="G433" s="540">
        <v>2084</v>
      </c>
      <c r="H433" s="540">
        <v>2501.5</v>
      </c>
      <c r="I433" s="540">
        <v>2580</v>
      </c>
      <c r="J433" s="540">
        <v>2710.25</v>
      </c>
      <c r="K433" s="539">
        <v>2449.75</v>
      </c>
      <c r="L433" s="539">
        <v>2241</v>
      </c>
      <c r="M433" s="539">
        <v>2.2195499999999999</v>
      </c>
    </row>
    <row r="434" spans="1:13">
      <c r="A434" s="254">
        <v>424</v>
      </c>
      <c r="B434" s="566" t="s">
        <v>494</v>
      </c>
      <c r="C434" s="539">
        <v>711.35</v>
      </c>
      <c r="D434" s="540">
        <v>719.76666666666677</v>
      </c>
      <c r="E434" s="540">
        <v>699.68333333333351</v>
      </c>
      <c r="F434" s="540">
        <v>688.01666666666677</v>
      </c>
      <c r="G434" s="540">
        <v>667.93333333333351</v>
      </c>
      <c r="H434" s="540">
        <v>731.43333333333351</v>
      </c>
      <c r="I434" s="540">
        <v>751.51666666666677</v>
      </c>
      <c r="J434" s="540">
        <v>763.18333333333351</v>
      </c>
      <c r="K434" s="539">
        <v>739.85</v>
      </c>
      <c r="L434" s="539">
        <v>708.1</v>
      </c>
      <c r="M434" s="539">
        <v>1.4281200000000001</v>
      </c>
    </row>
    <row r="435" spans="1:13">
      <c r="A435" s="254">
        <v>425</v>
      </c>
      <c r="B435" s="566" t="s">
        <v>495</v>
      </c>
      <c r="C435" s="539">
        <v>344.7</v>
      </c>
      <c r="D435" s="540">
        <v>346.56666666666666</v>
      </c>
      <c r="E435" s="540">
        <v>339.13333333333333</v>
      </c>
      <c r="F435" s="540">
        <v>333.56666666666666</v>
      </c>
      <c r="G435" s="540">
        <v>326.13333333333333</v>
      </c>
      <c r="H435" s="540">
        <v>352.13333333333333</v>
      </c>
      <c r="I435" s="540">
        <v>359.56666666666661</v>
      </c>
      <c r="J435" s="540">
        <v>365.13333333333333</v>
      </c>
      <c r="K435" s="539">
        <v>354</v>
      </c>
      <c r="L435" s="539">
        <v>341</v>
      </c>
      <c r="M435" s="539">
        <v>1.25865</v>
      </c>
    </row>
    <row r="436" spans="1:13">
      <c r="A436" s="254">
        <v>426</v>
      </c>
      <c r="B436" s="566" t="s">
        <v>496</v>
      </c>
      <c r="C436" s="539">
        <v>277.7</v>
      </c>
      <c r="D436" s="540">
        <v>273.23333333333335</v>
      </c>
      <c r="E436" s="540">
        <v>266.4666666666667</v>
      </c>
      <c r="F436" s="540">
        <v>255.23333333333335</v>
      </c>
      <c r="G436" s="540">
        <v>248.4666666666667</v>
      </c>
      <c r="H436" s="540">
        <v>284.4666666666667</v>
      </c>
      <c r="I436" s="540">
        <v>291.23333333333335</v>
      </c>
      <c r="J436" s="540">
        <v>302.4666666666667</v>
      </c>
      <c r="K436" s="539">
        <v>280</v>
      </c>
      <c r="L436" s="539">
        <v>262</v>
      </c>
      <c r="M436" s="539">
        <v>4.73271</v>
      </c>
    </row>
    <row r="437" spans="1:13">
      <c r="A437" s="254">
        <v>427</v>
      </c>
      <c r="B437" s="566" t="s">
        <v>497</v>
      </c>
      <c r="C437" s="539">
        <v>2007.2</v>
      </c>
      <c r="D437" s="540">
        <v>1992.1666666666667</v>
      </c>
      <c r="E437" s="540">
        <v>1965.3333333333335</v>
      </c>
      <c r="F437" s="540">
        <v>1923.4666666666667</v>
      </c>
      <c r="G437" s="540">
        <v>1896.6333333333334</v>
      </c>
      <c r="H437" s="540">
        <v>2034.0333333333335</v>
      </c>
      <c r="I437" s="540">
        <v>2060.8666666666668</v>
      </c>
      <c r="J437" s="540">
        <v>2102.7333333333336</v>
      </c>
      <c r="K437" s="539">
        <v>2019</v>
      </c>
      <c r="L437" s="539">
        <v>1950.3</v>
      </c>
      <c r="M437" s="539">
        <v>0.95806000000000002</v>
      </c>
    </row>
    <row r="438" spans="1:13">
      <c r="A438" s="254">
        <v>428</v>
      </c>
      <c r="B438" s="566" t="s">
        <v>765</v>
      </c>
      <c r="C438" s="539">
        <v>389.65</v>
      </c>
      <c r="D438" s="540">
        <v>386.68333333333339</v>
      </c>
      <c r="E438" s="540">
        <v>381.06666666666678</v>
      </c>
      <c r="F438" s="540">
        <v>372.48333333333341</v>
      </c>
      <c r="G438" s="540">
        <v>366.86666666666679</v>
      </c>
      <c r="H438" s="540">
        <v>395.26666666666677</v>
      </c>
      <c r="I438" s="540">
        <v>400.88333333333333</v>
      </c>
      <c r="J438" s="540">
        <v>409.46666666666675</v>
      </c>
      <c r="K438" s="539">
        <v>392.3</v>
      </c>
      <c r="L438" s="539">
        <v>378.1</v>
      </c>
      <c r="M438" s="539">
        <v>0.39441999999999999</v>
      </c>
    </row>
    <row r="439" spans="1:13">
      <c r="A439" s="254">
        <v>429</v>
      </c>
      <c r="B439" s="566" t="s">
        <v>816</v>
      </c>
      <c r="C439" s="539">
        <v>486.55</v>
      </c>
      <c r="D439" s="540">
        <v>483.55</v>
      </c>
      <c r="E439" s="540">
        <v>468.1</v>
      </c>
      <c r="F439" s="540">
        <v>449.65000000000003</v>
      </c>
      <c r="G439" s="540">
        <v>434.20000000000005</v>
      </c>
      <c r="H439" s="540">
        <v>502</v>
      </c>
      <c r="I439" s="540">
        <v>517.44999999999993</v>
      </c>
      <c r="J439" s="540">
        <v>535.9</v>
      </c>
      <c r="K439" s="539">
        <v>499</v>
      </c>
      <c r="L439" s="539">
        <v>465.1</v>
      </c>
      <c r="M439" s="539">
        <v>2.22702</v>
      </c>
    </row>
    <row r="440" spans="1:13">
      <c r="A440" s="254">
        <v>430</v>
      </c>
      <c r="B440" s="566" t="s">
        <v>498</v>
      </c>
      <c r="C440" s="539">
        <v>5.25</v>
      </c>
      <c r="D440" s="540">
        <v>5.1499999999999995</v>
      </c>
      <c r="E440" s="540">
        <v>5.0499999999999989</v>
      </c>
      <c r="F440" s="540">
        <v>4.8499999999999996</v>
      </c>
      <c r="G440" s="540">
        <v>4.7499999999999991</v>
      </c>
      <c r="H440" s="540">
        <v>5.3499999999999988</v>
      </c>
      <c r="I440" s="540">
        <v>5.4499999999999984</v>
      </c>
      <c r="J440" s="540">
        <v>5.6499999999999986</v>
      </c>
      <c r="K440" s="539">
        <v>5.25</v>
      </c>
      <c r="L440" s="539">
        <v>4.95</v>
      </c>
      <c r="M440" s="539">
        <v>667.54952000000003</v>
      </c>
    </row>
    <row r="441" spans="1:13">
      <c r="A441" s="254">
        <v>431</v>
      </c>
      <c r="B441" s="566" t="s">
        <v>499</v>
      </c>
      <c r="C441" s="539">
        <v>144.94999999999999</v>
      </c>
      <c r="D441" s="540">
        <v>144.81666666666666</v>
      </c>
      <c r="E441" s="540">
        <v>143.63333333333333</v>
      </c>
      <c r="F441" s="540">
        <v>142.31666666666666</v>
      </c>
      <c r="G441" s="540">
        <v>141.13333333333333</v>
      </c>
      <c r="H441" s="540">
        <v>146.13333333333333</v>
      </c>
      <c r="I441" s="540">
        <v>147.31666666666666</v>
      </c>
      <c r="J441" s="540">
        <v>148.63333333333333</v>
      </c>
      <c r="K441" s="539">
        <v>146</v>
      </c>
      <c r="L441" s="539">
        <v>143.5</v>
      </c>
      <c r="M441" s="539">
        <v>2.05661</v>
      </c>
    </row>
    <row r="442" spans="1:13">
      <c r="A442" s="254">
        <v>432</v>
      </c>
      <c r="B442" s="566" t="s">
        <v>766</v>
      </c>
      <c r="C442" s="539">
        <v>1278.8</v>
      </c>
      <c r="D442" s="540">
        <v>1289</v>
      </c>
      <c r="E442" s="540">
        <v>1264.8</v>
      </c>
      <c r="F442" s="540">
        <v>1250.8</v>
      </c>
      <c r="G442" s="540">
        <v>1226.5999999999999</v>
      </c>
      <c r="H442" s="540">
        <v>1303</v>
      </c>
      <c r="I442" s="540">
        <v>1327.1999999999998</v>
      </c>
      <c r="J442" s="540">
        <v>1341.2</v>
      </c>
      <c r="K442" s="539">
        <v>1313.2</v>
      </c>
      <c r="L442" s="539">
        <v>1275</v>
      </c>
      <c r="M442" s="539">
        <v>0.19325999999999999</v>
      </c>
    </row>
    <row r="443" spans="1:13">
      <c r="A443" s="254">
        <v>433</v>
      </c>
      <c r="B443" s="566" t="s">
        <v>500</v>
      </c>
      <c r="C443" s="539">
        <v>1043.55</v>
      </c>
      <c r="D443" s="540">
        <v>1042.8</v>
      </c>
      <c r="E443" s="540">
        <v>1030.75</v>
      </c>
      <c r="F443" s="540">
        <v>1017.95</v>
      </c>
      <c r="G443" s="540">
        <v>1005.9000000000001</v>
      </c>
      <c r="H443" s="540">
        <v>1055.5999999999999</v>
      </c>
      <c r="I443" s="540">
        <v>1067.6499999999996</v>
      </c>
      <c r="J443" s="540">
        <v>1080.4499999999998</v>
      </c>
      <c r="K443" s="539">
        <v>1054.8499999999999</v>
      </c>
      <c r="L443" s="539">
        <v>1030</v>
      </c>
      <c r="M443" s="539">
        <v>0.22076999999999999</v>
      </c>
    </row>
    <row r="444" spans="1:13">
      <c r="A444" s="254">
        <v>434</v>
      </c>
      <c r="B444" s="566" t="s">
        <v>276</v>
      </c>
      <c r="C444" s="539">
        <v>561.35</v>
      </c>
      <c r="D444" s="540">
        <v>560.31666666666661</v>
      </c>
      <c r="E444" s="540">
        <v>553.63333333333321</v>
      </c>
      <c r="F444" s="540">
        <v>545.91666666666663</v>
      </c>
      <c r="G444" s="540">
        <v>539.23333333333323</v>
      </c>
      <c r="H444" s="540">
        <v>568.03333333333319</v>
      </c>
      <c r="I444" s="540">
        <v>574.71666666666658</v>
      </c>
      <c r="J444" s="540">
        <v>582.43333333333317</v>
      </c>
      <c r="K444" s="539">
        <v>567</v>
      </c>
      <c r="L444" s="539">
        <v>552.6</v>
      </c>
      <c r="M444" s="539">
        <v>3.1820599999999999</v>
      </c>
    </row>
    <row r="445" spans="1:13">
      <c r="A445" s="254">
        <v>435</v>
      </c>
      <c r="B445" s="566" t="s">
        <v>501</v>
      </c>
      <c r="C445" s="539">
        <v>950.75</v>
      </c>
      <c r="D445" s="540">
        <v>951.91666666666663</v>
      </c>
      <c r="E445" s="540">
        <v>943.83333333333326</v>
      </c>
      <c r="F445" s="540">
        <v>936.91666666666663</v>
      </c>
      <c r="G445" s="540">
        <v>928.83333333333326</v>
      </c>
      <c r="H445" s="540">
        <v>958.83333333333326</v>
      </c>
      <c r="I445" s="540">
        <v>966.91666666666652</v>
      </c>
      <c r="J445" s="540">
        <v>973.83333333333326</v>
      </c>
      <c r="K445" s="539">
        <v>960</v>
      </c>
      <c r="L445" s="539">
        <v>945</v>
      </c>
      <c r="M445" s="539">
        <v>5.6800000000000003E-2</v>
      </c>
    </row>
    <row r="446" spans="1:13">
      <c r="A446" s="254">
        <v>436</v>
      </c>
      <c r="B446" s="566" t="s">
        <v>502</v>
      </c>
      <c r="C446" s="539">
        <v>485</v>
      </c>
      <c r="D446" s="540">
        <v>484.11666666666662</v>
      </c>
      <c r="E446" s="540">
        <v>468.23333333333323</v>
      </c>
      <c r="F446" s="540">
        <v>451.46666666666664</v>
      </c>
      <c r="G446" s="540">
        <v>435.58333333333326</v>
      </c>
      <c r="H446" s="540">
        <v>500.88333333333321</v>
      </c>
      <c r="I446" s="540">
        <v>516.76666666666654</v>
      </c>
      <c r="J446" s="540">
        <v>533.53333333333319</v>
      </c>
      <c r="K446" s="539">
        <v>500</v>
      </c>
      <c r="L446" s="539">
        <v>467.35</v>
      </c>
      <c r="M446" s="539">
        <v>1.74698</v>
      </c>
    </row>
    <row r="447" spans="1:13">
      <c r="A447" s="254">
        <v>437</v>
      </c>
      <c r="B447" s="566" t="s">
        <v>503</v>
      </c>
      <c r="C447" s="539">
        <v>7026</v>
      </c>
      <c r="D447" s="540">
        <v>7072.5999999999995</v>
      </c>
      <c r="E447" s="540">
        <v>6953.3999999999987</v>
      </c>
      <c r="F447" s="540">
        <v>6880.7999999999993</v>
      </c>
      <c r="G447" s="540">
        <v>6761.5999999999985</v>
      </c>
      <c r="H447" s="540">
        <v>7145.1999999999989</v>
      </c>
      <c r="I447" s="540">
        <v>7264.4</v>
      </c>
      <c r="J447" s="540">
        <v>7336.9999999999991</v>
      </c>
      <c r="K447" s="539">
        <v>7191.8</v>
      </c>
      <c r="L447" s="539">
        <v>7000</v>
      </c>
      <c r="M447" s="539">
        <v>4.965E-2</v>
      </c>
    </row>
    <row r="448" spans="1:13">
      <c r="A448" s="254">
        <v>438</v>
      </c>
      <c r="B448" s="566" t="s">
        <v>504</v>
      </c>
      <c r="C448" s="539">
        <v>263.60000000000002</v>
      </c>
      <c r="D448" s="540">
        <v>264.65000000000003</v>
      </c>
      <c r="E448" s="540">
        <v>259.05000000000007</v>
      </c>
      <c r="F448" s="540">
        <v>254.50000000000006</v>
      </c>
      <c r="G448" s="540">
        <v>248.90000000000009</v>
      </c>
      <c r="H448" s="540">
        <v>269.20000000000005</v>
      </c>
      <c r="I448" s="540">
        <v>274.80000000000007</v>
      </c>
      <c r="J448" s="540">
        <v>279.35000000000002</v>
      </c>
      <c r="K448" s="539">
        <v>270.25</v>
      </c>
      <c r="L448" s="539">
        <v>260.10000000000002</v>
      </c>
      <c r="M448" s="539">
        <v>1.5262</v>
      </c>
    </row>
    <row r="449" spans="1:13">
      <c r="A449" s="254">
        <v>439</v>
      </c>
      <c r="B449" s="566" t="s">
        <v>505</v>
      </c>
      <c r="C449" s="539">
        <v>29.1</v>
      </c>
      <c r="D449" s="540">
        <v>29.233333333333334</v>
      </c>
      <c r="E449" s="540">
        <v>28.81666666666667</v>
      </c>
      <c r="F449" s="540">
        <v>28.533333333333335</v>
      </c>
      <c r="G449" s="540">
        <v>28.116666666666671</v>
      </c>
      <c r="H449" s="540">
        <v>29.516666666666669</v>
      </c>
      <c r="I449" s="540">
        <v>29.933333333333334</v>
      </c>
      <c r="J449" s="540">
        <v>30.216666666666669</v>
      </c>
      <c r="K449" s="539">
        <v>29.65</v>
      </c>
      <c r="L449" s="539">
        <v>28.95</v>
      </c>
      <c r="M449" s="539">
        <v>45.69905</v>
      </c>
    </row>
    <row r="450" spans="1:13">
      <c r="A450" s="254">
        <v>440</v>
      </c>
      <c r="B450" s="566" t="s">
        <v>189</v>
      </c>
      <c r="C450" s="539">
        <v>597.04999999999995</v>
      </c>
      <c r="D450" s="540">
        <v>594.11666666666667</v>
      </c>
      <c r="E450" s="540">
        <v>587.23333333333335</v>
      </c>
      <c r="F450" s="540">
        <v>577.41666666666663</v>
      </c>
      <c r="G450" s="540">
        <v>570.5333333333333</v>
      </c>
      <c r="H450" s="540">
        <v>603.93333333333339</v>
      </c>
      <c r="I450" s="540">
        <v>610.81666666666683</v>
      </c>
      <c r="J450" s="540">
        <v>620.63333333333344</v>
      </c>
      <c r="K450" s="539">
        <v>601</v>
      </c>
      <c r="L450" s="539">
        <v>584.29999999999995</v>
      </c>
      <c r="M450" s="539">
        <v>23.430759999999999</v>
      </c>
    </row>
    <row r="451" spans="1:13">
      <c r="A451" s="254">
        <v>441</v>
      </c>
      <c r="B451" s="566" t="s">
        <v>768</v>
      </c>
      <c r="C451" s="539">
        <v>15692.4</v>
      </c>
      <c r="D451" s="540">
        <v>15450.800000000001</v>
      </c>
      <c r="E451" s="540">
        <v>14901.600000000002</v>
      </c>
      <c r="F451" s="540">
        <v>14110.800000000001</v>
      </c>
      <c r="G451" s="540">
        <v>13561.600000000002</v>
      </c>
      <c r="H451" s="540">
        <v>16241.600000000002</v>
      </c>
      <c r="I451" s="540">
        <v>16790.800000000003</v>
      </c>
      <c r="J451" s="540">
        <v>17581.600000000002</v>
      </c>
      <c r="K451" s="539">
        <v>16000</v>
      </c>
      <c r="L451" s="539">
        <v>14660</v>
      </c>
      <c r="M451" s="539">
        <v>8.6929999999999993E-2</v>
      </c>
    </row>
    <row r="452" spans="1:13">
      <c r="A452" s="254">
        <v>442</v>
      </c>
      <c r="B452" s="566" t="s">
        <v>178</v>
      </c>
      <c r="C452" s="539">
        <v>654</v>
      </c>
      <c r="D452" s="540">
        <v>650.23333333333335</v>
      </c>
      <c r="E452" s="540">
        <v>640.9666666666667</v>
      </c>
      <c r="F452" s="540">
        <v>627.93333333333339</v>
      </c>
      <c r="G452" s="540">
        <v>618.66666666666674</v>
      </c>
      <c r="H452" s="540">
        <v>663.26666666666665</v>
      </c>
      <c r="I452" s="540">
        <v>672.5333333333333</v>
      </c>
      <c r="J452" s="540">
        <v>685.56666666666661</v>
      </c>
      <c r="K452" s="539">
        <v>659.5</v>
      </c>
      <c r="L452" s="539">
        <v>637.20000000000005</v>
      </c>
      <c r="M452" s="539">
        <v>136.30689000000001</v>
      </c>
    </row>
    <row r="453" spans="1:13">
      <c r="A453" s="254">
        <v>443</v>
      </c>
      <c r="B453" s="566" t="s">
        <v>769</v>
      </c>
      <c r="C453" s="539">
        <v>108.4</v>
      </c>
      <c r="D453" s="540">
        <v>107.5</v>
      </c>
      <c r="E453" s="540">
        <v>105.7</v>
      </c>
      <c r="F453" s="540">
        <v>103</v>
      </c>
      <c r="G453" s="540">
        <v>101.2</v>
      </c>
      <c r="H453" s="540">
        <v>110.2</v>
      </c>
      <c r="I453" s="540">
        <v>112.00000000000001</v>
      </c>
      <c r="J453" s="540">
        <v>114.7</v>
      </c>
      <c r="K453" s="539">
        <v>109.3</v>
      </c>
      <c r="L453" s="539">
        <v>104.8</v>
      </c>
      <c r="M453" s="539">
        <v>16.26867</v>
      </c>
    </row>
    <row r="454" spans="1:13">
      <c r="A454" s="254">
        <v>444</v>
      </c>
      <c r="B454" s="566" t="s">
        <v>770</v>
      </c>
      <c r="C454" s="539">
        <v>1046.8499999999999</v>
      </c>
      <c r="D454" s="540">
        <v>1049.95</v>
      </c>
      <c r="E454" s="540">
        <v>1032.9000000000001</v>
      </c>
      <c r="F454" s="540">
        <v>1018.95</v>
      </c>
      <c r="G454" s="540">
        <v>1001.9000000000001</v>
      </c>
      <c r="H454" s="540">
        <v>1063.9000000000001</v>
      </c>
      <c r="I454" s="540">
        <v>1080.9499999999998</v>
      </c>
      <c r="J454" s="540">
        <v>1094.9000000000001</v>
      </c>
      <c r="K454" s="539">
        <v>1067</v>
      </c>
      <c r="L454" s="539">
        <v>1036</v>
      </c>
      <c r="M454" s="539">
        <v>3.23251</v>
      </c>
    </row>
    <row r="455" spans="1:13">
      <c r="A455" s="254">
        <v>445</v>
      </c>
      <c r="B455" s="566" t="s">
        <v>184</v>
      </c>
      <c r="C455" s="539">
        <v>2980.2</v>
      </c>
      <c r="D455" s="540">
        <v>2992.0666666666671</v>
      </c>
      <c r="E455" s="540">
        <v>2956.1333333333341</v>
      </c>
      <c r="F455" s="540">
        <v>2932.0666666666671</v>
      </c>
      <c r="G455" s="540">
        <v>2896.1333333333341</v>
      </c>
      <c r="H455" s="540">
        <v>3016.1333333333341</v>
      </c>
      <c r="I455" s="540">
        <v>3052.0666666666675</v>
      </c>
      <c r="J455" s="540">
        <v>3076.1333333333341</v>
      </c>
      <c r="K455" s="539">
        <v>3028</v>
      </c>
      <c r="L455" s="539">
        <v>2968</v>
      </c>
      <c r="M455" s="539">
        <v>38.328290000000003</v>
      </c>
    </row>
    <row r="456" spans="1:13">
      <c r="A456" s="254">
        <v>446</v>
      </c>
      <c r="B456" s="566" t="s">
        <v>806</v>
      </c>
      <c r="C456" s="539">
        <v>627.5</v>
      </c>
      <c r="D456" s="540">
        <v>626.16666666666663</v>
      </c>
      <c r="E456" s="540">
        <v>617.33333333333326</v>
      </c>
      <c r="F456" s="540">
        <v>607.16666666666663</v>
      </c>
      <c r="G456" s="540">
        <v>598.33333333333326</v>
      </c>
      <c r="H456" s="540">
        <v>636.33333333333326</v>
      </c>
      <c r="I456" s="540">
        <v>645.16666666666652</v>
      </c>
      <c r="J456" s="540">
        <v>655.33333333333326</v>
      </c>
      <c r="K456" s="539">
        <v>635</v>
      </c>
      <c r="L456" s="539">
        <v>616</v>
      </c>
      <c r="M456" s="539">
        <v>42.222819999999999</v>
      </c>
    </row>
    <row r="457" spans="1:13">
      <c r="A457" s="254">
        <v>447</v>
      </c>
      <c r="B457" s="566" t="s">
        <v>179</v>
      </c>
      <c r="C457" s="539">
        <v>2716.65</v>
      </c>
      <c r="D457" s="540">
        <v>2716.8666666666663</v>
      </c>
      <c r="E457" s="540">
        <v>2679.7333333333327</v>
      </c>
      <c r="F457" s="540">
        <v>2642.8166666666662</v>
      </c>
      <c r="G457" s="540">
        <v>2605.6833333333325</v>
      </c>
      <c r="H457" s="540">
        <v>2753.7833333333328</v>
      </c>
      <c r="I457" s="540">
        <v>2790.916666666667</v>
      </c>
      <c r="J457" s="540">
        <v>2827.833333333333</v>
      </c>
      <c r="K457" s="539">
        <v>2754</v>
      </c>
      <c r="L457" s="539">
        <v>2679.95</v>
      </c>
      <c r="M457" s="539">
        <v>3.8731100000000001</v>
      </c>
    </row>
    <row r="458" spans="1:13">
      <c r="A458" s="254">
        <v>448</v>
      </c>
      <c r="B458" s="566" t="s">
        <v>506</v>
      </c>
      <c r="C458" s="539">
        <v>1057.4000000000001</v>
      </c>
      <c r="D458" s="540">
        <v>1060.8</v>
      </c>
      <c r="E458" s="540">
        <v>1041.5999999999999</v>
      </c>
      <c r="F458" s="540">
        <v>1025.8</v>
      </c>
      <c r="G458" s="540">
        <v>1006.5999999999999</v>
      </c>
      <c r="H458" s="540">
        <v>1076.5999999999999</v>
      </c>
      <c r="I458" s="540">
        <v>1095.8000000000002</v>
      </c>
      <c r="J458" s="540">
        <v>1111.5999999999999</v>
      </c>
      <c r="K458" s="539">
        <v>1080</v>
      </c>
      <c r="L458" s="539">
        <v>1045</v>
      </c>
      <c r="M458" s="539">
        <v>0.29533999999999999</v>
      </c>
    </row>
    <row r="459" spans="1:13">
      <c r="A459" s="254">
        <v>449</v>
      </c>
      <c r="B459" s="566" t="s">
        <v>181</v>
      </c>
      <c r="C459" s="539">
        <v>124.2</v>
      </c>
      <c r="D459" s="540">
        <v>123.11666666666667</v>
      </c>
      <c r="E459" s="540">
        <v>120.28333333333335</v>
      </c>
      <c r="F459" s="540">
        <v>116.36666666666667</v>
      </c>
      <c r="G459" s="540">
        <v>113.53333333333335</v>
      </c>
      <c r="H459" s="540">
        <v>127.03333333333335</v>
      </c>
      <c r="I459" s="540">
        <v>129.86666666666667</v>
      </c>
      <c r="J459" s="540">
        <v>133.78333333333336</v>
      </c>
      <c r="K459" s="539">
        <v>125.95</v>
      </c>
      <c r="L459" s="539">
        <v>119.2</v>
      </c>
      <c r="M459" s="539">
        <v>77.844579999999993</v>
      </c>
    </row>
    <row r="460" spans="1:13">
      <c r="A460" s="254">
        <v>450</v>
      </c>
      <c r="B460" s="566" t="s">
        <v>180</v>
      </c>
      <c r="C460" s="539">
        <v>324</v>
      </c>
      <c r="D460" s="540">
        <v>320.46666666666664</v>
      </c>
      <c r="E460" s="540">
        <v>312.0333333333333</v>
      </c>
      <c r="F460" s="540">
        <v>300.06666666666666</v>
      </c>
      <c r="G460" s="540">
        <v>291.63333333333333</v>
      </c>
      <c r="H460" s="540">
        <v>332.43333333333328</v>
      </c>
      <c r="I460" s="540">
        <v>340.86666666666656</v>
      </c>
      <c r="J460" s="540">
        <v>352.83333333333326</v>
      </c>
      <c r="K460" s="539">
        <v>328.9</v>
      </c>
      <c r="L460" s="539">
        <v>308.5</v>
      </c>
      <c r="M460" s="539">
        <v>1333.10157</v>
      </c>
    </row>
    <row r="461" spans="1:13">
      <c r="A461" s="254">
        <v>451</v>
      </c>
      <c r="B461" s="566" t="s">
        <v>182</v>
      </c>
      <c r="C461" s="539">
        <v>92.05</v>
      </c>
      <c r="D461" s="540">
        <v>91.75</v>
      </c>
      <c r="E461" s="540">
        <v>90.1</v>
      </c>
      <c r="F461" s="540">
        <v>88.149999999999991</v>
      </c>
      <c r="G461" s="540">
        <v>86.499999999999986</v>
      </c>
      <c r="H461" s="540">
        <v>93.7</v>
      </c>
      <c r="I461" s="540">
        <v>95.350000000000009</v>
      </c>
      <c r="J461" s="540">
        <v>97.300000000000011</v>
      </c>
      <c r="K461" s="539">
        <v>93.4</v>
      </c>
      <c r="L461" s="539">
        <v>89.8</v>
      </c>
      <c r="M461" s="539">
        <v>439.25416999999999</v>
      </c>
    </row>
    <row r="462" spans="1:13">
      <c r="A462" s="254">
        <v>452</v>
      </c>
      <c r="B462" s="566" t="s">
        <v>771</v>
      </c>
      <c r="C462" s="539">
        <v>46.25</v>
      </c>
      <c r="D462" s="540">
        <v>45.533333333333331</v>
      </c>
      <c r="E462" s="540">
        <v>44.316666666666663</v>
      </c>
      <c r="F462" s="540">
        <v>42.383333333333333</v>
      </c>
      <c r="G462" s="540">
        <v>41.166666666666664</v>
      </c>
      <c r="H462" s="540">
        <v>47.466666666666661</v>
      </c>
      <c r="I462" s="540">
        <v>48.68333333333333</v>
      </c>
      <c r="J462" s="540">
        <v>50.61666666666666</v>
      </c>
      <c r="K462" s="539">
        <v>46.75</v>
      </c>
      <c r="L462" s="539">
        <v>43.6</v>
      </c>
      <c r="M462" s="539">
        <v>349.57602000000003</v>
      </c>
    </row>
    <row r="463" spans="1:13">
      <c r="A463" s="254">
        <v>453</v>
      </c>
      <c r="B463" s="566" t="s">
        <v>183</v>
      </c>
      <c r="C463" s="539">
        <v>729.3</v>
      </c>
      <c r="D463" s="540">
        <v>715.83333333333337</v>
      </c>
      <c r="E463" s="540">
        <v>695.66666666666674</v>
      </c>
      <c r="F463" s="540">
        <v>662.03333333333342</v>
      </c>
      <c r="G463" s="540">
        <v>641.86666666666679</v>
      </c>
      <c r="H463" s="540">
        <v>749.4666666666667</v>
      </c>
      <c r="I463" s="540">
        <v>769.63333333333344</v>
      </c>
      <c r="J463" s="540">
        <v>803.26666666666665</v>
      </c>
      <c r="K463" s="539">
        <v>736</v>
      </c>
      <c r="L463" s="539">
        <v>682.2</v>
      </c>
      <c r="M463" s="539">
        <v>389.07071000000002</v>
      </c>
    </row>
    <row r="464" spans="1:13">
      <c r="A464" s="254">
        <v>454</v>
      </c>
      <c r="B464" s="566" t="s">
        <v>507</v>
      </c>
      <c r="C464" s="539">
        <v>3099.35</v>
      </c>
      <c r="D464" s="540">
        <v>3093.7000000000003</v>
      </c>
      <c r="E464" s="540">
        <v>3023.4000000000005</v>
      </c>
      <c r="F464" s="540">
        <v>2947.4500000000003</v>
      </c>
      <c r="G464" s="540">
        <v>2877.1500000000005</v>
      </c>
      <c r="H464" s="540">
        <v>3169.6500000000005</v>
      </c>
      <c r="I464" s="540">
        <v>3239.9500000000007</v>
      </c>
      <c r="J464" s="540">
        <v>3315.9000000000005</v>
      </c>
      <c r="K464" s="539">
        <v>3164</v>
      </c>
      <c r="L464" s="539">
        <v>3017.75</v>
      </c>
      <c r="M464" s="539">
        <v>0.16249</v>
      </c>
    </row>
    <row r="465" spans="1:13">
      <c r="A465" s="254">
        <v>455</v>
      </c>
      <c r="B465" s="566" t="s">
        <v>185</v>
      </c>
      <c r="C465" s="539">
        <v>945.75</v>
      </c>
      <c r="D465" s="540">
        <v>946.5</v>
      </c>
      <c r="E465" s="540">
        <v>930.25</v>
      </c>
      <c r="F465" s="540">
        <v>914.75</v>
      </c>
      <c r="G465" s="540">
        <v>898.5</v>
      </c>
      <c r="H465" s="540">
        <v>962</v>
      </c>
      <c r="I465" s="540">
        <v>978.25</v>
      </c>
      <c r="J465" s="540">
        <v>993.75</v>
      </c>
      <c r="K465" s="539">
        <v>962.75</v>
      </c>
      <c r="L465" s="539">
        <v>931</v>
      </c>
      <c r="M465" s="539">
        <v>41.200319999999998</v>
      </c>
    </row>
    <row r="466" spans="1:13">
      <c r="A466" s="254">
        <v>456</v>
      </c>
      <c r="B466" s="566" t="s">
        <v>277</v>
      </c>
      <c r="C466" s="539">
        <v>165.2</v>
      </c>
      <c r="D466" s="540">
        <v>161.5</v>
      </c>
      <c r="E466" s="540">
        <v>150.5</v>
      </c>
      <c r="F466" s="540">
        <v>135.80000000000001</v>
      </c>
      <c r="G466" s="540">
        <v>124.80000000000001</v>
      </c>
      <c r="H466" s="540">
        <v>176.2</v>
      </c>
      <c r="I466" s="540">
        <v>187.2</v>
      </c>
      <c r="J466" s="540">
        <v>201.89999999999998</v>
      </c>
      <c r="K466" s="539">
        <v>172.5</v>
      </c>
      <c r="L466" s="539">
        <v>146.80000000000001</v>
      </c>
      <c r="M466" s="539">
        <v>65.46557</v>
      </c>
    </row>
    <row r="467" spans="1:13">
      <c r="A467" s="254">
        <v>457</v>
      </c>
      <c r="B467" s="566" t="s">
        <v>164</v>
      </c>
      <c r="C467" s="539">
        <v>960.2</v>
      </c>
      <c r="D467" s="540">
        <v>952.7166666666667</v>
      </c>
      <c r="E467" s="540">
        <v>938.98333333333335</v>
      </c>
      <c r="F467" s="540">
        <v>917.76666666666665</v>
      </c>
      <c r="G467" s="540">
        <v>904.0333333333333</v>
      </c>
      <c r="H467" s="540">
        <v>973.93333333333339</v>
      </c>
      <c r="I467" s="540">
        <v>987.66666666666674</v>
      </c>
      <c r="J467" s="540">
        <v>1008.8833333333334</v>
      </c>
      <c r="K467" s="539">
        <v>966.45</v>
      </c>
      <c r="L467" s="539">
        <v>931.5</v>
      </c>
      <c r="M467" s="539">
        <v>7.0572499999999998</v>
      </c>
    </row>
    <row r="468" spans="1:13">
      <c r="A468" s="254">
        <v>458</v>
      </c>
      <c r="B468" s="566" t="s">
        <v>508</v>
      </c>
      <c r="C468" s="539">
        <v>1187.3499999999999</v>
      </c>
      <c r="D468" s="540">
        <v>1197.3333333333333</v>
      </c>
      <c r="E468" s="540">
        <v>1141.6666666666665</v>
      </c>
      <c r="F468" s="540">
        <v>1095.9833333333333</v>
      </c>
      <c r="G468" s="540">
        <v>1040.3166666666666</v>
      </c>
      <c r="H468" s="540">
        <v>1243.0166666666664</v>
      </c>
      <c r="I468" s="540">
        <v>1298.6833333333329</v>
      </c>
      <c r="J468" s="540">
        <v>1344.3666666666663</v>
      </c>
      <c r="K468" s="539">
        <v>1253</v>
      </c>
      <c r="L468" s="539">
        <v>1151.6500000000001</v>
      </c>
      <c r="M468" s="539">
        <v>1.33633</v>
      </c>
    </row>
    <row r="469" spans="1:13">
      <c r="A469" s="254">
        <v>459</v>
      </c>
      <c r="B469" s="566" t="s">
        <v>509</v>
      </c>
      <c r="C469" s="539">
        <v>924.85</v>
      </c>
      <c r="D469" s="540">
        <v>927.93333333333339</v>
      </c>
      <c r="E469" s="540">
        <v>915.06666666666683</v>
      </c>
      <c r="F469" s="540">
        <v>905.28333333333342</v>
      </c>
      <c r="G469" s="540">
        <v>892.41666666666686</v>
      </c>
      <c r="H469" s="540">
        <v>937.71666666666681</v>
      </c>
      <c r="I469" s="540">
        <v>950.58333333333337</v>
      </c>
      <c r="J469" s="540">
        <v>960.36666666666679</v>
      </c>
      <c r="K469" s="539">
        <v>940.8</v>
      </c>
      <c r="L469" s="539">
        <v>918.15</v>
      </c>
      <c r="M469" s="539">
        <v>1.39072</v>
      </c>
    </row>
    <row r="470" spans="1:13">
      <c r="A470" s="254">
        <v>460</v>
      </c>
      <c r="B470" s="566" t="s">
        <v>510</v>
      </c>
      <c r="C470" s="539">
        <v>1271.8</v>
      </c>
      <c r="D470" s="540">
        <v>1279.3666666666666</v>
      </c>
      <c r="E470" s="540">
        <v>1255.3833333333332</v>
      </c>
      <c r="F470" s="540">
        <v>1238.9666666666667</v>
      </c>
      <c r="G470" s="540">
        <v>1214.9833333333333</v>
      </c>
      <c r="H470" s="540">
        <v>1295.7833333333331</v>
      </c>
      <c r="I470" s="540">
        <v>1319.7666666666662</v>
      </c>
      <c r="J470" s="540">
        <v>1336.1833333333329</v>
      </c>
      <c r="K470" s="539">
        <v>1303.3499999999999</v>
      </c>
      <c r="L470" s="539">
        <v>1262.95</v>
      </c>
      <c r="M470" s="539">
        <v>0.21059</v>
      </c>
    </row>
    <row r="471" spans="1:13">
      <c r="A471" s="254">
        <v>461</v>
      </c>
      <c r="B471" s="566" t="s">
        <v>186</v>
      </c>
      <c r="C471" s="539">
        <v>1424.05</v>
      </c>
      <c r="D471" s="540">
        <v>1420.3833333333332</v>
      </c>
      <c r="E471" s="540">
        <v>1403.8166666666664</v>
      </c>
      <c r="F471" s="540">
        <v>1383.5833333333333</v>
      </c>
      <c r="G471" s="540">
        <v>1367.0166666666664</v>
      </c>
      <c r="H471" s="540">
        <v>1440.6166666666663</v>
      </c>
      <c r="I471" s="540">
        <v>1457.1833333333329</v>
      </c>
      <c r="J471" s="540">
        <v>1477.4166666666663</v>
      </c>
      <c r="K471" s="539">
        <v>1436.95</v>
      </c>
      <c r="L471" s="539">
        <v>1400.15</v>
      </c>
      <c r="M471" s="539">
        <v>18.711349999999999</v>
      </c>
    </row>
    <row r="472" spans="1:13">
      <c r="A472" s="254">
        <v>462</v>
      </c>
      <c r="B472" s="566" t="s">
        <v>187</v>
      </c>
      <c r="C472" s="539">
        <v>2425.4</v>
      </c>
      <c r="D472" s="540">
        <v>2436.8666666666663</v>
      </c>
      <c r="E472" s="540">
        <v>2408.7333333333327</v>
      </c>
      <c r="F472" s="540">
        <v>2392.0666666666662</v>
      </c>
      <c r="G472" s="540">
        <v>2363.9333333333325</v>
      </c>
      <c r="H472" s="540">
        <v>2453.5333333333328</v>
      </c>
      <c r="I472" s="540">
        <v>2481.666666666667</v>
      </c>
      <c r="J472" s="540">
        <v>2498.333333333333</v>
      </c>
      <c r="K472" s="539">
        <v>2465</v>
      </c>
      <c r="L472" s="539">
        <v>2420.1999999999998</v>
      </c>
      <c r="M472" s="539">
        <v>3.3749799999999999</v>
      </c>
    </row>
    <row r="473" spans="1:13">
      <c r="A473" s="254">
        <v>463</v>
      </c>
      <c r="B473" s="566" t="s">
        <v>188</v>
      </c>
      <c r="C473" s="539">
        <v>370</v>
      </c>
      <c r="D473" s="540">
        <v>374.38333333333338</v>
      </c>
      <c r="E473" s="540">
        <v>364.71666666666675</v>
      </c>
      <c r="F473" s="540">
        <v>359.43333333333339</v>
      </c>
      <c r="G473" s="540">
        <v>349.76666666666677</v>
      </c>
      <c r="H473" s="540">
        <v>379.66666666666674</v>
      </c>
      <c r="I473" s="540">
        <v>389.33333333333337</v>
      </c>
      <c r="J473" s="540">
        <v>394.61666666666673</v>
      </c>
      <c r="K473" s="539">
        <v>384.05</v>
      </c>
      <c r="L473" s="539">
        <v>369.1</v>
      </c>
      <c r="M473" s="539">
        <v>29.123239999999999</v>
      </c>
    </row>
    <row r="474" spans="1:13">
      <c r="A474" s="254">
        <v>464</v>
      </c>
      <c r="B474" s="566" t="s">
        <v>511</v>
      </c>
      <c r="C474" s="539">
        <v>785.45</v>
      </c>
      <c r="D474" s="540">
        <v>799.63333333333333</v>
      </c>
      <c r="E474" s="540">
        <v>766.31666666666661</v>
      </c>
      <c r="F474" s="540">
        <v>747.18333333333328</v>
      </c>
      <c r="G474" s="540">
        <v>713.86666666666656</v>
      </c>
      <c r="H474" s="540">
        <v>818.76666666666665</v>
      </c>
      <c r="I474" s="540">
        <v>852.08333333333348</v>
      </c>
      <c r="J474" s="540">
        <v>871.2166666666667</v>
      </c>
      <c r="K474" s="539">
        <v>832.95</v>
      </c>
      <c r="L474" s="539">
        <v>780.5</v>
      </c>
      <c r="M474" s="539">
        <v>4.1705800000000002</v>
      </c>
    </row>
    <row r="475" spans="1:13">
      <c r="A475" s="254">
        <v>465</v>
      </c>
      <c r="B475" s="566" t="s">
        <v>512</v>
      </c>
      <c r="C475" s="539">
        <v>14.05</v>
      </c>
      <c r="D475" s="540">
        <v>14.066666666666668</v>
      </c>
      <c r="E475" s="540">
        <v>13.833333333333336</v>
      </c>
      <c r="F475" s="540">
        <v>13.616666666666667</v>
      </c>
      <c r="G475" s="540">
        <v>13.383333333333335</v>
      </c>
      <c r="H475" s="540">
        <v>14.283333333333337</v>
      </c>
      <c r="I475" s="540">
        <v>14.516666666666667</v>
      </c>
      <c r="J475" s="540">
        <v>14.733333333333338</v>
      </c>
      <c r="K475" s="539">
        <v>14.3</v>
      </c>
      <c r="L475" s="539">
        <v>13.85</v>
      </c>
      <c r="M475" s="539">
        <v>105.85803</v>
      </c>
    </row>
    <row r="476" spans="1:13">
      <c r="A476" s="254">
        <v>466</v>
      </c>
      <c r="B476" s="566" t="s">
        <v>513</v>
      </c>
      <c r="C476" s="539">
        <v>1059.25</v>
      </c>
      <c r="D476" s="540">
        <v>1049.6666666666667</v>
      </c>
      <c r="E476" s="540">
        <v>1031.0833333333335</v>
      </c>
      <c r="F476" s="540">
        <v>1002.9166666666667</v>
      </c>
      <c r="G476" s="540">
        <v>984.33333333333348</v>
      </c>
      <c r="H476" s="540">
        <v>1077.8333333333335</v>
      </c>
      <c r="I476" s="540">
        <v>1096.416666666667</v>
      </c>
      <c r="J476" s="540">
        <v>1124.5833333333335</v>
      </c>
      <c r="K476" s="539">
        <v>1068.25</v>
      </c>
      <c r="L476" s="539">
        <v>1021.5</v>
      </c>
      <c r="M476" s="539">
        <v>3.8431199999999999</v>
      </c>
    </row>
    <row r="477" spans="1:13">
      <c r="A477" s="254">
        <v>467</v>
      </c>
      <c r="B477" s="566" t="s">
        <v>514</v>
      </c>
      <c r="C477" s="539">
        <v>13.95</v>
      </c>
      <c r="D477" s="540">
        <v>14.233333333333334</v>
      </c>
      <c r="E477" s="540">
        <v>13.466666666666669</v>
      </c>
      <c r="F477" s="540">
        <v>12.983333333333334</v>
      </c>
      <c r="G477" s="540">
        <v>12.216666666666669</v>
      </c>
      <c r="H477" s="540">
        <v>14.716666666666669</v>
      </c>
      <c r="I477" s="540">
        <v>15.483333333333334</v>
      </c>
      <c r="J477" s="540">
        <v>15.966666666666669</v>
      </c>
      <c r="K477" s="539">
        <v>15</v>
      </c>
      <c r="L477" s="539">
        <v>13.75</v>
      </c>
      <c r="M477" s="539">
        <v>70.086950000000002</v>
      </c>
    </row>
    <row r="478" spans="1:13">
      <c r="A478" s="254">
        <v>468</v>
      </c>
      <c r="B478" s="566" t="s">
        <v>515</v>
      </c>
      <c r="C478" s="539">
        <v>362.85</v>
      </c>
      <c r="D478" s="540">
        <v>362.61666666666662</v>
      </c>
      <c r="E478" s="540">
        <v>358.88333333333321</v>
      </c>
      <c r="F478" s="540">
        <v>354.91666666666657</v>
      </c>
      <c r="G478" s="540">
        <v>351.18333333333317</v>
      </c>
      <c r="H478" s="540">
        <v>366.58333333333326</v>
      </c>
      <c r="I478" s="540">
        <v>370.31666666666672</v>
      </c>
      <c r="J478" s="540">
        <v>374.2833333333333</v>
      </c>
      <c r="K478" s="539">
        <v>366.35</v>
      </c>
      <c r="L478" s="539">
        <v>358.65</v>
      </c>
      <c r="M478" s="539">
        <v>1.1917599999999999</v>
      </c>
    </row>
    <row r="479" spans="1:13">
      <c r="A479" s="254">
        <v>469</v>
      </c>
      <c r="B479" s="566" t="s">
        <v>194</v>
      </c>
      <c r="C479" s="539">
        <v>566.4</v>
      </c>
      <c r="D479" s="540">
        <v>550.15</v>
      </c>
      <c r="E479" s="540">
        <v>530.29999999999995</v>
      </c>
      <c r="F479" s="540">
        <v>494.19999999999993</v>
      </c>
      <c r="G479" s="540">
        <v>474.34999999999991</v>
      </c>
      <c r="H479" s="540">
        <v>586.25</v>
      </c>
      <c r="I479" s="540">
        <v>606.10000000000014</v>
      </c>
      <c r="J479" s="540">
        <v>642.20000000000005</v>
      </c>
      <c r="K479" s="539">
        <v>570</v>
      </c>
      <c r="L479" s="539">
        <v>514.04999999999995</v>
      </c>
      <c r="M479" s="539">
        <v>208.67768000000001</v>
      </c>
    </row>
    <row r="480" spans="1:13">
      <c r="A480" s="254">
        <v>470</v>
      </c>
      <c r="B480" s="566" t="s">
        <v>191</v>
      </c>
      <c r="C480" s="539">
        <v>237.15</v>
      </c>
      <c r="D480" s="540">
        <v>235.56666666666669</v>
      </c>
      <c r="E480" s="540">
        <v>227.53333333333339</v>
      </c>
      <c r="F480" s="540">
        <v>217.91666666666669</v>
      </c>
      <c r="G480" s="540">
        <v>209.88333333333338</v>
      </c>
      <c r="H480" s="540">
        <v>245.18333333333339</v>
      </c>
      <c r="I480" s="540">
        <v>253.2166666666667</v>
      </c>
      <c r="J480" s="540">
        <v>262.83333333333337</v>
      </c>
      <c r="K480" s="539">
        <v>243.6</v>
      </c>
      <c r="L480" s="539">
        <v>225.95</v>
      </c>
      <c r="M480" s="539">
        <v>17.423030000000001</v>
      </c>
    </row>
    <row r="481" spans="1:13">
      <c r="A481" s="254">
        <v>471</v>
      </c>
      <c r="B481" s="566" t="s">
        <v>786</v>
      </c>
      <c r="C481" s="539">
        <v>33.75</v>
      </c>
      <c r="D481" s="540">
        <v>33.949999999999996</v>
      </c>
      <c r="E481" s="540">
        <v>33.399999999999991</v>
      </c>
      <c r="F481" s="540">
        <v>33.049999999999997</v>
      </c>
      <c r="G481" s="540">
        <v>32.499999999999993</v>
      </c>
      <c r="H481" s="540">
        <v>34.29999999999999</v>
      </c>
      <c r="I481" s="540">
        <v>34.849999999999987</v>
      </c>
      <c r="J481" s="540">
        <v>35.199999999999989</v>
      </c>
      <c r="K481" s="539">
        <v>34.5</v>
      </c>
      <c r="L481" s="539">
        <v>33.6</v>
      </c>
      <c r="M481" s="539">
        <v>20.032530000000001</v>
      </c>
    </row>
    <row r="482" spans="1:13">
      <c r="A482" s="254">
        <v>472</v>
      </c>
      <c r="B482" s="566" t="s">
        <v>192</v>
      </c>
      <c r="C482" s="539">
        <v>6268.45</v>
      </c>
      <c r="D482" s="540">
        <v>6249.1333333333323</v>
      </c>
      <c r="E482" s="540">
        <v>6150.366666666665</v>
      </c>
      <c r="F482" s="540">
        <v>6032.2833333333328</v>
      </c>
      <c r="G482" s="540">
        <v>5933.5166666666655</v>
      </c>
      <c r="H482" s="540">
        <v>6367.2166666666644</v>
      </c>
      <c r="I482" s="540">
        <v>6465.9833333333327</v>
      </c>
      <c r="J482" s="540">
        <v>6584.0666666666639</v>
      </c>
      <c r="K482" s="539">
        <v>6347.9</v>
      </c>
      <c r="L482" s="539">
        <v>6131.05</v>
      </c>
      <c r="M482" s="539">
        <v>4.5380500000000001</v>
      </c>
    </row>
    <row r="483" spans="1:13">
      <c r="A483" s="254">
        <v>473</v>
      </c>
      <c r="B483" s="566" t="s">
        <v>193</v>
      </c>
      <c r="C483" s="539">
        <v>38.75</v>
      </c>
      <c r="D483" s="540">
        <v>39.15</v>
      </c>
      <c r="E483" s="540">
        <v>38.099999999999994</v>
      </c>
      <c r="F483" s="540">
        <v>37.449999999999996</v>
      </c>
      <c r="G483" s="540">
        <v>36.399999999999991</v>
      </c>
      <c r="H483" s="540">
        <v>39.799999999999997</v>
      </c>
      <c r="I483" s="540">
        <v>40.849999999999994</v>
      </c>
      <c r="J483" s="540">
        <v>41.5</v>
      </c>
      <c r="K483" s="539">
        <v>40.200000000000003</v>
      </c>
      <c r="L483" s="539">
        <v>38.5</v>
      </c>
      <c r="M483" s="539">
        <v>152.95831000000001</v>
      </c>
    </row>
    <row r="484" spans="1:13">
      <c r="A484" s="254">
        <v>474</v>
      </c>
      <c r="B484" s="566" t="s">
        <v>190</v>
      </c>
      <c r="C484" s="539">
        <v>1180.8499999999999</v>
      </c>
      <c r="D484" s="540">
        <v>1191.4000000000001</v>
      </c>
      <c r="E484" s="540">
        <v>1164.6000000000001</v>
      </c>
      <c r="F484" s="540">
        <v>1148.3500000000001</v>
      </c>
      <c r="G484" s="540">
        <v>1121.5500000000002</v>
      </c>
      <c r="H484" s="540">
        <v>1207.6500000000001</v>
      </c>
      <c r="I484" s="540">
        <v>1234.4500000000003</v>
      </c>
      <c r="J484" s="540">
        <v>1250.7</v>
      </c>
      <c r="K484" s="539">
        <v>1218.2</v>
      </c>
      <c r="L484" s="539">
        <v>1175.1500000000001</v>
      </c>
      <c r="M484" s="539">
        <v>7.7932499999999996</v>
      </c>
    </row>
    <row r="485" spans="1:13">
      <c r="A485" s="254">
        <v>475</v>
      </c>
      <c r="B485" s="566" t="s">
        <v>141</v>
      </c>
      <c r="C485" s="539">
        <v>550.4</v>
      </c>
      <c r="D485" s="540">
        <v>551.0333333333333</v>
      </c>
      <c r="E485" s="540">
        <v>545.66666666666663</v>
      </c>
      <c r="F485" s="540">
        <v>540.93333333333328</v>
      </c>
      <c r="G485" s="540">
        <v>535.56666666666661</v>
      </c>
      <c r="H485" s="540">
        <v>555.76666666666665</v>
      </c>
      <c r="I485" s="540">
        <v>561.13333333333344</v>
      </c>
      <c r="J485" s="540">
        <v>565.86666666666667</v>
      </c>
      <c r="K485" s="539">
        <v>556.4</v>
      </c>
      <c r="L485" s="539">
        <v>546.29999999999995</v>
      </c>
      <c r="M485" s="539">
        <v>17.049309999999998</v>
      </c>
    </row>
    <row r="486" spans="1:13">
      <c r="A486" s="254">
        <v>476</v>
      </c>
      <c r="B486" s="566" t="s">
        <v>278</v>
      </c>
      <c r="C486" s="539">
        <v>232.4</v>
      </c>
      <c r="D486" s="540">
        <v>232.29999999999998</v>
      </c>
      <c r="E486" s="540">
        <v>228.09999999999997</v>
      </c>
      <c r="F486" s="540">
        <v>223.79999999999998</v>
      </c>
      <c r="G486" s="540">
        <v>219.59999999999997</v>
      </c>
      <c r="H486" s="540">
        <v>236.59999999999997</v>
      </c>
      <c r="I486" s="540">
        <v>240.79999999999995</v>
      </c>
      <c r="J486" s="540">
        <v>245.09999999999997</v>
      </c>
      <c r="K486" s="539">
        <v>236.5</v>
      </c>
      <c r="L486" s="539">
        <v>228</v>
      </c>
      <c r="M486" s="539">
        <v>10.08907</v>
      </c>
    </row>
    <row r="487" spans="1:13">
      <c r="A487" s="254">
        <v>477</v>
      </c>
      <c r="B487" s="566" t="s">
        <v>516</v>
      </c>
      <c r="C487" s="539">
        <v>2723.3</v>
      </c>
      <c r="D487" s="540">
        <v>2759.2333333333336</v>
      </c>
      <c r="E487" s="540">
        <v>2624.3166666666671</v>
      </c>
      <c r="F487" s="540">
        <v>2525.3333333333335</v>
      </c>
      <c r="G487" s="540">
        <v>2390.416666666667</v>
      </c>
      <c r="H487" s="540">
        <v>2858.2166666666672</v>
      </c>
      <c r="I487" s="540">
        <v>2993.1333333333332</v>
      </c>
      <c r="J487" s="540">
        <v>3092.1166666666672</v>
      </c>
      <c r="K487" s="539">
        <v>2894.15</v>
      </c>
      <c r="L487" s="539">
        <v>2660.25</v>
      </c>
      <c r="M487" s="539">
        <v>0.66327000000000003</v>
      </c>
    </row>
    <row r="488" spans="1:13">
      <c r="A488" s="254">
        <v>478</v>
      </c>
      <c r="B488" s="566" t="s">
        <v>517</v>
      </c>
      <c r="C488" s="539">
        <v>380.95</v>
      </c>
      <c r="D488" s="540">
        <v>379.11666666666662</v>
      </c>
      <c r="E488" s="540">
        <v>372.33333333333326</v>
      </c>
      <c r="F488" s="540">
        <v>363.71666666666664</v>
      </c>
      <c r="G488" s="540">
        <v>356.93333333333328</v>
      </c>
      <c r="H488" s="540">
        <v>387.73333333333323</v>
      </c>
      <c r="I488" s="540">
        <v>394.51666666666665</v>
      </c>
      <c r="J488" s="540">
        <v>403.13333333333321</v>
      </c>
      <c r="K488" s="539">
        <v>385.9</v>
      </c>
      <c r="L488" s="539">
        <v>370.5</v>
      </c>
      <c r="M488" s="539">
        <v>3.1931400000000001</v>
      </c>
    </row>
    <row r="489" spans="1:13">
      <c r="A489" s="254">
        <v>479</v>
      </c>
      <c r="B489" s="566" t="s">
        <v>518</v>
      </c>
      <c r="C489" s="539">
        <v>250.15</v>
      </c>
      <c r="D489" s="540">
        <v>249.45000000000002</v>
      </c>
      <c r="E489" s="540">
        <v>244.05000000000004</v>
      </c>
      <c r="F489" s="540">
        <v>237.95000000000002</v>
      </c>
      <c r="G489" s="540">
        <v>232.55000000000004</v>
      </c>
      <c r="H489" s="540">
        <v>255.55000000000004</v>
      </c>
      <c r="I489" s="540">
        <v>260.95000000000005</v>
      </c>
      <c r="J489" s="540">
        <v>267.05000000000007</v>
      </c>
      <c r="K489" s="539">
        <v>254.85</v>
      </c>
      <c r="L489" s="539">
        <v>243.35</v>
      </c>
      <c r="M489" s="539">
        <v>2.57233</v>
      </c>
    </row>
    <row r="490" spans="1:13">
      <c r="A490" s="254">
        <v>480</v>
      </c>
      <c r="B490" s="566" t="s">
        <v>519</v>
      </c>
      <c r="C490" s="539">
        <v>3461.6</v>
      </c>
      <c r="D490" s="540">
        <v>3484.1666666666665</v>
      </c>
      <c r="E490" s="540">
        <v>3428.4333333333329</v>
      </c>
      <c r="F490" s="540">
        <v>3395.2666666666664</v>
      </c>
      <c r="G490" s="540">
        <v>3339.5333333333328</v>
      </c>
      <c r="H490" s="540">
        <v>3517.333333333333</v>
      </c>
      <c r="I490" s="540">
        <v>3573.0666666666666</v>
      </c>
      <c r="J490" s="540">
        <v>3606.2333333333331</v>
      </c>
      <c r="K490" s="539">
        <v>3539.9</v>
      </c>
      <c r="L490" s="539">
        <v>3451</v>
      </c>
      <c r="M490" s="539">
        <v>6.0269999999999997E-2</v>
      </c>
    </row>
    <row r="491" spans="1:13">
      <c r="A491" s="254">
        <v>481</v>
      </c>
      <c r="B491" s="566" t="s">
        <v>520</v>
      </c>
      <c r="C491" s="539">
        <v>3194.05</v>
      </c>
      <c r="D491" s="540">
        <v>3215.2666666666664</v>
      </c>
      <c r="E491" s="540">
        <v>3040.5333333333328</v>
      </c>
      <c r="F491" s="540">
        <v>2887.0166666666664</v>
      </c>
      <c r="G491" s="540">
        <v>2712.2833333333328</v>
      </c>
      <c r="H491" s="540">
        <v>3368.7833333333328</v>
      </c>
      <c r="I491" s="540">
        <v>3543.5166666666664</v>
      </c>
      <c r="J491" s="540">
        <v>3697.0333333333328</v>
      </c>
      <c r="K491" s="539">
        <v>3390</v>
      </c>
      <c r="L491" s="539">
        <v>3061.75</v>
      </c>
      <c r="M491" s="539">
        <v>0.84704000000000002</v>
      </c>
    </row>
    <row r="492" spans="1:13">
      <c r="A492" s="254">
        <v>482</v>
      </c>
      <c r="B492" s="566" t="s">
        <v>521</v>
      </c>
      <c r="C492" s="539">
        <v>53.1</v>
      </c>
      <c r="D492" s="540">
        <v>53.449999999999996</v>
      </c>
      <c r="E492" s="540">
        <v>52.399999999999991</v>
      </c>
      <c r="F492" s="540">
        <v>51.699999999999996</v>
      </c>
      <c r="G492" s="540">
        <v>50.649999999999991</v>
      </c>
      <c r="H492" s="540">
        <v>54.149999999999991</v>
      </c>
      <c r="I492" s="540">
        <v>55.199999999999989</v>
      </c>
      <c r="J492" s="540">
        <v>55.899999999999991</v>
      </c>
      <c r="K492" s="539">
        <v>54.5</v>
      </c>
      <c r="L492" s="539">
        <v>52.75</v>
      </c>
      <c r="M492" s="539">
        <v>23.405570000000001</v>
      </c>
    </row>
    <row r="493" spans="1:13">
      <c r="A493" s="254">
        <v>483</v>
      </c>
      <c r="B493" s="566" t="s">
        <v>522</v>
      </c>
      <c r="C493" s="539">
        <v>1125.0999999999999</v>
      </c>
      <c r="D493" s="540">
        <v>1130.9333333333334</v>
      </c>
      <c r="E493" s="540">
        <v>1105.2166666666667</v>
      </c>
      <c r="F493" s="540">
        <v>1085.3333333333333</v>
      </c>
      <c r="G493" s="540">
        <v>1059.6166666666666</v>
      </c>
      <c r="H493" s="540">
        <v>1150.8166666666668</v>
      </c>
      <c r="I493" s="540">
        <v>1176.5333333333335</v>
      </c>
      <c r="J493" s="540">
        <v>1196.416666666667</v>
      </c>
      <c r="K493" s="539">
        <v>1156.6500000000001</v>
      </c>
      <c r="L493" s="539">
        <v>1111.05</v>
      </c>
      <c r="M493" s="539">
        <v>0.35174</v>
      </c>
    </row>
    <row r="494" spans="1:13">
      <c r="A494" s="254">
        <v>484</v>
      </c>
      <c r="B494" s="566" t="s">
        <v>279</v>
      </c>
      <c r="C494" s="539">
        <v>397.55</v>
      </c>
      <c r="D494" s="540">
        <v>397.84999999999997</v>
      </c>
      <c r="E494" s="540">
        <v>390.94999999999993</v>
      </c>
      <c r="F494" s="540">
        <v>384.34999999999997</v>
      </c>
      <c r="G494" s="540">
        <v>377.44999999999993</v>
      </c>
      <c r="H494" s="540">
        <v>404.44999999999993</v>
      </c>
      <c r="I494" s="540">
        <v>411.34999999999991</v>
      </c>
      <c r="J494" s="540">
        <v>417.94999999999993</v>
      </c>
      <c r="K494" s="539">
        <v>404.75</v>
      </c>
      <c r="L494" s="539">
        <v>391.25</v>
      </c>
      <c r="M494" s="539">
        <v>0.49574000000000001</v>
      </c>
    </row>
    <row r="495" spans="1:13">
      <c r="A495" s="254">
        <v>485</v>
      </c>
      <c r="B495" s="566" t="s">
        <v>523</v>
      </c>
      <c r="C495" s="539">
        <v>1032.5</v>
      </c>
      <c r="D495" s="540">
        <v>1058.0833333333333</v>
      </c>
      <c r="E495" s="540">
        <v>986.16666666666652</v>
      </c>
      <c r="F495" s="540">
        <v>939.83333333333326</v>
      </c>
      <c r="G495" s="540">
        <v>867.91666666666652</v>
      </c>
      <c r="H495" s="540">
        <v>1104.4166666666665</v>
      </c>
      <c r="I495" s="540">
        <v>1176.333333333333</v>
      </c>
      <c r="J495" s="540">
        <v>1222.6666666666665</v>
      </c>
      <c r="K495" s="539">
        <v>1130</v>
      </c>
      <c r="L495" s="539">
        <v>1011.75</v>
      </c>
      <c r="M495" s="539">
        <v>9.0803700000000003</v>
      </c>
    </row>
    <row r="496" spans="1:13">
      <c r="A496" s="254">
        <v>486</v>
      </c>
      <c r="B496" s="566" t="s">
        <v>524</v>
      </c>
      <c r="C496" s="539">
        <v>1592.8</v>
      </c>
      <c r="D496" s="540">
        <v>1600.8833333333332</v>
      </c>
      <c r="E496" s="540">
        <v>1579.9166666666665</v>
      </c>
      <c r="F496" s="540">
        <v>1567.0333333333333</v>
      </c>
      <c r="G496" s="540">
        <v>1546.0666666666666</v>
      </c>
      <c r="H496" s="540">
        <v>1613.7666666666664</v>
      </c>
      <c r="I496" s="540">
        <v>1634.7333333333331</v>
      </c>
      <c r="J496" s="540">
        <v>1647.6166666666663</v>
      </c>
      <c r="K496" s="539">
        <v>1621.85</v>
      </c>
      <c r="L496" s="539">
        <v>1588</v>
      </c>
      <c r="M496" s="539">
        <v>0.36223</v>
      </c>
    </row>
    <row r="497" spans="1:13">
      <c r="A497" s="254">
        <v>487</v>
      </c>
      <c r="B497" s="566" t="s">
        <v>525</v>
      </c>
      <c r="C497" s="539">
        <v>1432.2</v>
      </c>
      <c r="D497" s="540">
        <v>1426.7166666666665</v>
      </c>
      <c r="E497" s="540">
        <v>1407.633333333333</v>
      </c>
      <c r="F497" s="540">
        <v>1383.0666666666666</v>
      </c>
      <c r="G497" s="540">
        <v>1363.9833333333331</v>
      </c>
      <c r="H497" s="540">
        <v>1451.2833333333328</v>
      </c>
      <c r="I497" s="540">
        <v>1470.3666666666663</v>
      </c>
      <c r="J497" s="540">
        <v>1494.9333333333327</v>
      </c>
      <c r="K497" s="539">
        <v>1445.8</v>
      </c>
      <c r="L497" s="539">
        <v>1402.15</v>
      </c>
      <c r="M497" s="539">
        <v>0.31668000000000002</v>
      </c>
    </row>
    <row r="498" spans="1:13">
      <c r="A498" s="254">
        <v>488</v>
      </c>
      <c r="B498" s="566" t="s">
        <v>118</v>
      </c>
      <c r="C498" s="539">
        <v>11</v>
      </c>
      <c r="D498" s="540">
        <v>10.983333333333334</v>
      </c>
      <c r="E498" s="540">
        <v>10.816666666666668</v>
      </c>
      <c r="F498" s="540">
        <v>10.633333333333335</v>
      </c>
      <c r="G498" s="540">
        <v>10.466666666666669</v>
      </c>
      <c r="H498" s="540">
        <v>11.166666666666668</v>
      </c>
      <c r="I498" s="540">
        <v>11.333333333333332</v>
      </c>
      <c r="J498" s="540">
        <v>11.516666666666667</v>
      </c>
      <c r="K498" s="539">
        <v>11.15</v>
      </c>
      <c r="L498" s="539">
        <v>10.8</v>
      </c>
      <c r="M498" s="539">
        <v>2287.8461900000002</v>
      </c>
    </row>
    <row r="499" spans="1:13">
      <c r="A499" s="254">
        <v>489</v>
      </c>
      <c r="B499" s="566" t="s">
        <v>196</v>
      </c>
      <c r="C499" s="539">
        <v>1015</v>
      </c>
      <c r="D499" s="540">
        <v>1005.1666666666666</v>
      </c>
      <c r="E499" s="540">
        <v>988.93333333333328</v>
      </c>
      <c r="F499" s="540">
        <v>962.86666666666667</v>
      </c>
      <c r="G499" s="540">
        <v>946.63333333333333</v>
      </c>
      <c r="H499" s="540">
        <v>1031.2333333333331</v>
      </c>
      <c r="I499" s="540">
        <v>1047.4666666666667</v>
      </c>
      <c r="J499" s="540">
        <v>1073.5333333333333</v>
      </c>
      <c r="K499" s="539">
        <v>1021.4</v>
      </c>
      <c r="L499" s="539">
        <v>979.1</v>
      </c>
      <c r="M499" s="539">
        <v>21.048660000000002</v>
      </c>
    </row>
    <row r="500" spans="1:13">
      <c r="A500" s="254">
        <v>490</v>
      </c>
      <c r="B500" s="566" t="s">
        <v>526</v>
      </c>
      <c r="C500" s="539">
        <v>5929.15</v>
      </c>
      <c r="D500" s="540">
        <v>5928.6333333333341</v>
      </c>
      <c r="E500" s="540">
        <v>5825.5166666666682</v>
      </c>
      <c r="F500" s="540">
        <v>5721.8833333333341</v>
      </c>
      <c r="G500" s="540">
        <v>5618.7666666666682</v>
      </c>
      <c r="H500" s="540">
        <v>6032.2666666666682</v>
      </c>
      <c r="I500" s="540">
        <v>6135.383333333335</v>
      </c>
      <c r="J500" s="540">
        <v>6239.0166666666682</v>
      </c>
      <c r="K500" s="539">
        <v>6031.75</v>
      </c>
      <c r="L500" s="539">
        <v>5825</v>
      </c>
      <c r="M500" s="539">
        <v>2.9389999999999999E-2</v>
      </c>
    </row>
    <row r="501" spans="1:13">
      <c r="A501" s="254">
        <v>491</v>
      </c>
      <c r="B501" s="566" t="s">
        <v>527</v>
      </c>
      <c r="C501" s="539">
        <v>121.25</v>
      </c>
      <c r="D501" s="540">
        <v>121.61666666666667</v>
      </c>
      <c r="E501" s="540">
        <v>119.28333333333335</v>
      </c>
      <c r="F501" s="540">
        <v>117.31666666666668</v>
      </c>
      <c r="G501" s="540">
        <v>114.98333333333335</v>
      </c>
      <c r="H501" s="540">
        <v>123.58333333333334</v>
      </c>
      <c r="I501" s="540">
        <v>125.91666666666666</v>
      </c>
      <c r="J501" s="540">
        <v>127.88333333333334</v>
      </c>
      <c r="K501" s="539">
        <v>123.95</v>
      </c>
      <c r="L501" s="539">
        <v>119.65</v>
      </c>
      <c r="M501" s="539">
        <v>6.0000099999999996</v>
      </c>
    </row>
    <row r="502" spans="1:13">
      <c r="A502" s="254">
        <v>492</v>
      </c>
      <c r="B502" s="566" t="s">
        <v>528</v>
      </c>
      <c r="C502" s="539">
        <v>67.400000000000006</v>
      </c>
      <c r="D502" s="540">
        <v>67.616666666666674</v>
      </c>
      <c r="E502" s="540">
        <v>66.733333333333348</v>
      </c>
      <c r="F502" s="540">
        <v>66.066666666666677</v>
      </c>
      <c r="G502" s="540">
        <v>65.183333333333351</v>
      </c>
      <c r="H502" s="540">
        <v>68.283333333333346</v>
      </c>
      <c r="I502" s="540">
        <v>69.166666666666671</v>
      </c>
      <c r="J502" s="540">
        <v>69.833333333333343</v>
      </c>
      <c r="K502" s="539">
        <v>68.5</v>
      </c>
      <c r="L502" s="539">
        <v>66.95</v>
      </c>
      <c r="M502" s="539">
        <v>5.3490500000000001</v>
      </c>
    </row>
    <row r="503" spans="1:13">
      <c r="A503" s="254">
        <v>493</v>
      </c>
      <c r="B503" s="566" t="s">
        <v>772</v>
      </c>
      <c r="C503" s="539">
        <v>486.65</v>
      </c>
      <c r="D503" s="540">
        <v>479.65000000000003</v>
      </c>
      <c r="E503" s="540">
        <v>460.55000000000007</v>
      </c>
      <c r="F503" s="540">
        <v>434.45000000000005</v>
      </c>
      <c r="G503" s="540">
        <v>415.35000000000008</v>
      </c>
      <c r="H503" s="540">
        <v>505.75000000000006</v>
      </c>
      <c r="I503" s="540">
        <v>524.85000000000014</v>
      </c>
      <c r="J503" s="540">
        <v>550.95000000000005</v>
      </c>
      <c r="K503" s="539">
        <v>498.75</v>
      </c>
      <c r="L503" s="539">
        <v>453.55</v>
      </c>
      <c r="M503" s="539">
        <v>6.9830800000000002</v>
      </c>
    </row>
    <row r="504" spans="1:13">
      <c r="A504" s="254">
        <v>494</v>
      </c>
      <c r="B504" s="566" t="s">
        <v>529</v>
      </c>
      <c r="C504" s="539">
        <v>2397.9</v>
      </c>
      <c r="D504" s="540">
        <v>2400.8333333333335</v>
      </c>
      <c r="E504" s="540">
        <v>2381.666666666667</v>
      </c>
      <c r="F504" s="540">
        <v>2365.4333333333334</v>
      </c>
      <c r="G504" s="540">
        <v>2346.2666666666669</v>
      </c>
      <c r="H504" s="540">
        <v>2417.0666666666671</v>
      </c>
      <c r="I504" s="540">
        <v>2436.233333333334</v>
      </c>
      <c r="J504" s="540">
        <v>2452.4666666666672</v>
      </c>
      <c r="K504" s="539">
        <v>2420</v>
      </c>
      <c r="L504" s="539">
        <v>2384.6</v>
      </c>
      <c r="M504" s="539">
        <v>0.66076000000000001</v>
      </c>
    </row>
    <row r="505" spans="1:13">
      <c r="A505" s="254">
        <v>495</v>
      </c>
      <c r="B505" s="566" t="s">
        <v>197</v>
      </c>
      <c r="C505" s="539">
        <v>415.5</v>
      </c>
      <c r="D505" s="540">
        <v>418.59999999999997</v>
      </c>
      <c r="E505" s="540">
        <v>411.19999999999993</v>
      </c>
      <c r="F505" s="540">
        <v>406.9</v>
      </c>
      <c r="G505" s="540">
        <v>399.49999999999994</v>
      </c>
      <c r="H505" s="540">
        <v>422.89999999999992</v>
      </c>
      <c r="I505" s="540">
        <v>430.2999999999999</v>
      </c>
      <c r="J505" s="540">
        <v>434.59999999999991</v>
      </c>
      <c r="K505" s="539">
        <v>426</v>
      </c>
      <c r="L505" s="539">
        <v>414.3</v>
      </c>
      <c r="M505" s="539">
        <v>89.92353</v>
      </c>
    </row>
    <row r="506" spans="1:13">
      <c r="A506" s="254">
        <v>496</v>
      </c>
      <c r="B506" s="566" t="s">
        <v>530</v>
      </c>
      <c r="C506" s="539">
        <v>489.5</v>
      </c>
      <c r="D506" s="540">
        <v>488.05</v>
      </c>
      <c r="E506" s="540">
        <v>479.20000000000005</v>
      </c>
      <c r="F506" s="540">
        <v>468.90000000000003</v>
      </c>
      <c r="G506" s="540">
        <v>460.05000000000007</v>
      </c>
      <c r="H506" s="540">
        <v>498.35</v>
      </c>
      <c r="I506" s="540">
        <v>507.20000000000005</v>
      </c>
      <c r="J506" s="540">
        <v>517.5</v>
      </c>
      <c r="K506" s="539">
        <v>496.9</v>
      </c>
      <c r="L506" s="539">
        <v>477.75</v>
      </c>
      <c r="M506" s="539">
        <v>4.7371999999999996</v>
      </c>
    </row>
    <row r="507" spans="1:13">
      <c r="A507" s="254">
        <v>497</v>
      </c>
      <c r="B507" s="566" t="s">
        <v>198</v>
      </c>
      <c r="C507" s="539">
        <v>15.6</v>
      </c>
      <c r="D507" s="540">
        <v>15.616666666666667</v>
      </c>
      <c r="E507" s="540">
        <v>15.483333333333334</v>
      </c>
      <c r="F507" s="540">
        <v>15.366666666666667</v>
      </c>
      <c r="G507" s="540">
        <v>15.233333333333334</v>
      </c>
      <c r="H507" s="540">
        <v>15.733333333333334</v>
      </c>
      <c r="I507" s="540">
        <v>15.866666666666667</v>
      </c>
      <c r="J507" s="540">
        <v>15.983333333333334</v>
      </c>
      <c r="K507" s="539">
        <v>15.75</v>
      </c>
      <c r="L507" s="539">
        <v>15.5</v>
      </c>
      <c r="M507" s="539">
        <v>651.78836000000001</v>
      </c>
    </row>
    <row r="508" spans="1:13">
      <c r="A508" s="254">
        <v>498</v>
      </c>
      <c r="B508" s="566" t="s">
        <v>199</v>
      </c>
      <c r="C508" s="539">
        <v>201.95</v>
      </c>
      <c r="D508" s="540">
        <v>201.93333333333331</v>
      </c>
      <c r="E508" s="540">
        <v>198.06666666666661</v>
      </c>
      <c r="F508" s="540">
        <v>194.18333333333331</v>
      </c>
      <c r="G508" s="540">
        <v>190.31666666666661</v>
      </c>
      <c r="H508" s="540">
        <v>205.81666666666661</v>
      </c>
      <c r="I508" s="540">
        <v>209.68333333333334</v>
      </c>
      <c r="J508" s="540">
        <v>213.56666666666661</v>
      </c>
      <c r="K508" s="539">
        <v>205.8</v>
      </c>
      <c r="L508" s="539">
        <v>198.05</v>
      </c>
      <c r="M508" s="539">
        <v>137.90781000000001</v>
      </c>
    </row>
    <row r="509" spans="1:13">
      <c r="A509" s="254">
        <v>499</v>
      </c>
      <c r="B509" s="566" t="s">
        <v>531</v>
      </c>
      <c r="C509" s="539">
        <v>264.5</v>
      </c>
      <c r="D509" s="540">
        <v>268.66666666666669</v>
      </c>
      <c r="E509" s="540">
        <v>254.33333333333337</v>
      </c>
      <c r="F509" s="540">
        <v>244.16666666666669</v>
      </c>
      <c r="G509" s="540">
        <v>229.83333333333337</v>
      </c>
      <c r="H509" s="540">
        <v>278.83333333333337</v>
      </c>
      <c r="I509" s="540">
        <v>293.16666666666674</v>
      </c>
      <c r="J509" s="540">
        <v>303.33333333333337</v>
      </c>
      <c r="K509" s="539">
        <v>283</v>
      </c>
      <c r="L509" s="539">
        <v>258.5</v>
      </c>
      <c r="M509" s="539">
        <v>18.904499999999999</v>
      </c>
    </row>
    <row r="510" spans="1:13">
      <c r="A510" s="254">
        <v>500</v>
      </c>
      <c r="B510" s="566" t="s">
        <v>532</v>
      </c>
      <c r="C510" s="539">
        <v>1883.1</v>
      </c>
      <c r="D510" s="540">
        <v>1891.95</v>
      </c>
      <c r="E510" s="540">
        <v>1866.15</v>
      </c>
      <c r="F510" s="540">
        <v>1849.2</v>
      </c>
      <c r="G510" s="540">
        <v>1823.4</v>
      </c>
      <c r="H510" s="540">
        <v>1908.9</v>
      </c>
      <c r="I510" s="540">
        <v>1934.6999999999998</v>
      </c>
      <c r="J510" s="540">
        <v>1951.65</v>
      </c>
      <c r="K510" s="539">
        <v>1917.75</v>
      </c>
      <c r="L510" s="539">
        <v>1875</v>
      </c>
      <c r="M510" s="539">
        <v>0.67127000000000003</v>
      </c>
    </row>
    <row r="511" spans="1:13">
      <c r="A511" s="254">
        <v>501</v>
      </c>
      <c r="B511" s="566" t="s">
        <v>742</v>
      </c>
      <c r="C511" s="539">
        <v>936.9</v>
      </c>
      <c r="D511" s="540">
        <v>944.63333333333333</v>
      </c>
      <c r="E511" s="540">
        <v>925.26666666666665</v>
      </c>
      <c r="F511" s="540">
        <v>913.63333333333333</v>
      </c>
      <c r="G511" s="540">
        <v>894.26666666666665</v>
      </c>
      <c r="H511" s="540">
        <v>956.26666666666665</v>
      </c>
      <c r="I511" s="540">
        <v>975.63333333333321</v>
      </c>
      <c r="J511" s="540">
        <v>987.26666666666665</v>
      </c>
      <c r="K511" s="539">
        <v>964</v>
      </c>
      <c r="L511" s="539">
        <v>933</v>
      </c>
      <c r="M511" s="539">
        <v>0.28203</v>
      </c>
    </row>
    <row r="513" spans="1:1">
      <c r="A513" s="276"/>
    </row>
    <row r="514" spans="1:1">
      <c r="A514" s="257"/>
    </row>
    <row r="515" spans="1:1">
      <c r="A515" s="276"/>
    </row>
    <row r="516" spans="1:1">
      <c r="A516" s="276"/>
    </row>
    <row r="517" spans="1:1">
      <c r="A517" s="277" t="s">
        <v>282</v>
      </c>
    </row>
    <row r="518" spans="1:1">
      <c r="A518" s="278" t="s">
        <v>200</v>
      </c>
    </row>
    <row r="519" spans="1:1">
      <c r="A519" s="278" t="s">
        <v>201</v>
      </c>
    </row>
    <row r="520" spans="1:1">
      <c r="A520" s="278" t="s">
        <v>202</v>
      </c>
    </row>
    <row r="521" spans="1:1">
      <c r="A521" s="278" t="s">
        <v>203</v>
      </c>
    </row>
    <row r="522" spans="1:1">
      <c r="A522" s="278" t="s">
        <v>204</v>
      </c>
    </row>
    <row r="523" spans="1:1">
      <c r="A523" s="27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76" t="s">
        <v>206</v>
      </c>
    </row>
    <row r="530" spans="1:1">
      <c r="A530" s="276" t="s">
        <v>207</v>
      </c>
    </row>
    <row r="531" spans="1:1">
      <c r="A531" s="276" t="s">
        <v>208</v>
      </c>
    </row>
    <row r="532" spans="1:1">
      <c r="A532" s="280" t="s">
        <v>209</v>
      </c>
    </row>
    <row r="533" spans="1:1">
      <c r="A533" s="280" t="s">
        <v>210</v>
      </c>
    </row>
    <row r="534" spans="1:1">
      <c r="A534" s="280" t="s">
        <v>211</v>
      </c>
    </row>
    <row r="535" spans="1:1">
      <c r="A535" s="280" t="s">
        <v>212</v>
      </c>
    </row>
    <row r="536" spans="1:1">
      <c r="A536" s="280" t="s">
        <v>213</v>
      </c>
    </row>
    <row r="537" spans="1:1">
      <c r="A537" s="280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5"/>
      <c r="B5" s="595"/>
      <c r="C5" s="596"/>
      <c r="D5" s="596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97" t="s">
        <v>534</v>
      </c>
      <c r="C7" s="597"/>
      <c r="D7" s="248">
        <f>Main!B10</f>
        <v>44251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44250</v>
      </c>
      <c r="B10" s="253">
        <v>539544</v>
      </c>
      <c r="C10" s="254" t="s">
        <v>985</v>
      </c>
      <c r="D10" s="254" t="s">
        <v>986</v>
      </c>
      <c r="E10" s="254" t="s">
        <v>544</v>
      </c>
      <c r="F10" s="358">
        <v>30000</v>
      </c>
      <c r="G10" s="253">
        <v>2.08</v>
      </c>
      <c r="H10" s="327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44250</v>
      </c>
      <c r="B11" s="253">
        <v>539544</v>
      </c>
      <c r="C11" s="254" t="s">
        <v>985</v>
      </c>
      <c r="D11" s="254" t="s">
        <v>987</v>
      </c>
      <c r="E11" s="254" t="s">
        <v>543</v>
      </c>
      <c r="F11" s="358">
        <v>29436</v>
      </c>
      <c r="G11" s="253">
        <v>2.08</v>
      </c>
      <c r="H11" s="327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44250</v>
      </c>
      <c r="B12" s="253">
        <v>540545</v>
      </c>
      <c r="C12" s="254" t="s">
        <v>940</v>
      </c>
      <c r="D12" s="254" t="s">
        <v>988</v>
      </c>
      <c r="E12" s="254" t="s">
        <v>543</v>
      </c>
      <c r="F12" s="358">
        <v>63093</v>
      </c>
      <c r="G12" s="253">
        <v>80.599999999999994</v>
      </c>
      <c r="H12" s="327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44250</v>
      </c>
      <c r="B13" s="253">
        <v>540545</v>
      </c>
      <c r="C13" s="254" t="s">
        <v>940</v>
      </c>
      <c r="D13" s="254" t="s">
        <v>988</v>
      </c>
      <c r="E13" s="254" t="s">
        <v>544</v>
      </c>
      <c r="F13" s="358">
        <v>63093</v>
      </c>
      <c r="G13" s="253">
        <v>80.19</v>
      </c>
      <c r="H13" s="327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44250</v>
      </c>
      <c r="B14" s="253">
        <v>540545</v>
      </c>
      <c r="C14" s="254" t="s">
        <v>940</v>
      </c>
      <c r="D14" s="254" t="s">
        <v>989</v>
      </c>
      <c r="E14" s="254" t="s">
        <v>543</v>
      </c>
      <c r="F14" s="358">
        <v>96130</v>
      </c>
      <c r="G14" s="253">
        <v>80.260000000000005</v>
      </c>
      <c r="H14" s="327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44250</v>
      </c>
      <c r="B15" s="253">
        <v>540545</v>
      </c>
      <c r="C15" s="254" t="s">
        <v>940</v>
      </c>
      <c r="D15" s="254" t="s">
        <v>989</v>
      </c>
      <c r="E15" s="254" t="s">
        <v>544</v>
      </c>
      <c r="F15" s="358">
        <v>164818</v>
      </c>
      <c r="G15" s="253">
        <v>79.84</v>
      </c>
      <c r="H15" s="327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44250</v>
      </c>
      <c r="B16" s="253">
        <v>540545</v>
      </c>
      <c r="C16" s="254" t="s">
        <v>940</v>
      </c>
      <c r="D16" s="254" t="s">
        <v>966</v>
      </c>
      <c r="E16" s="254" t="s">
        <v>543</v>
      </c>
      <c r="F16" s="358">
        <v>145363</v>
      </c>
      <c r="G16" s="253">
        <v>82.81</v>
      </c>
      <c r="H16" s="327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44250</v>
      </c>
      <c r="B17" s="253">
        <v>540545</v>
      </c>
      <c r="C17" s="254" t="s">
        <v>940</v>
      </c>
      <c r="D17" s="254" t="s">
        <v>966</v>
      </c>
      <c r="E17" s="254" t="s">
        <v>544</v>
      </c>
      <c r="F17" s="358">
        <v>120363</v>
      </c>
      <c r="G17" s="253">
        <v>79.739999999999995</v>
      </c>
      <c r="H17" s="327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44250</v>
      </c>
      <c r="B18" s="253">
        <v>540545</v>
      </c>
      <c r="C18" s="254" t="s">
        <v>940</v>
      </c>
      <c r="D18" s="254" t="s">
        <v>990</v>
      </c>
      <c r="E18" s="254" t="s">
        <v>543</v>
      </c>
      <c r="F18" s="358">
        <v>2</v>
      </c>
      <c r="G18" s="253">
        <v>83</v>
      </c>
      <c r="H18" s="327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44250</v>
      </c>
      <c r="B19" s="253">
        <v>540545</v>
      </c>
      <c r="C19" s="254" t="s">
        <v>940</v>
      </c>
      <c r="D19" s="254" t="s">
        <v>990</v>
      </c>
      <c r="E19" s="254" t="s">
        <v>544</v>
      </c>
      <c r="F19" s="358">
        <v>61002</v>
      </c>
      <c r="G19" s="253">
        <v>81.099999999999994</v>
      </c>
      <c r="H19" s="327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44250</v>
      </c>
      <c r="B20" s="253">
        <v>540545</v>
      </c>
      <c r="C20" s="254" t="s">
        <v>940</v>
      </c>
      <c r="D20" s="254" t="s">
        <v>991</v>
      </c>
      <c r="E20" s="254" t="s">
        <v>543</v>
      </c>
      <c r="F20" s="358">
        <v>55000</v>
      </c>
      <c r="G20" s="253">
        <v>80.12</v>
      </c>
      <c r="H20" s="327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44250</v>
      </c>
      <c r="B21" s="253">
        <v>540545</v>
      </c>
      <c r="C21" s="254" t="s">
        <v>940</v>
      </c>
      <c r="D21" s="254" t="s">
        <v>991</v>
      </c>
      <c r="E21" s="254" t="s">
        <v>544</v>
      </c>
      <c r="F21" s="358">
        <v>30392</v>
      </c>
      <c r="G21" s="253">
        <v>83.3</v>
      </c>
      <c r="H21" s="327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44250</v>
      </c>
      <c r="B22" s="253">
        <v>526737</v>
      </c>
      <c r="C22" s="254" t="s">
        <v>992</v>
      </c>
      <c r="D22" s="254" t="s">
        <v>993</v>
      </c>
      <c r="E22" s="254" t="s">
        <v>543</v>
      </c>
      <c r="F22" s="358">
        <v>82000</v>
      </c>
      <c r="G22" s="253">
        <v>3.1</v>
      </c>
      <c r="H22" s="327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44250</v>
      </c>
      <c r="B23" s="253">
        <v>526737</v>
      </c>
      <c r="C23" s="254" t="s">
        <v>992</v>
      </c>
      <c r="D23" s="254" t="s">
        <v>994</v>
      </c>
      <c r="E23" s="254" t="s">
        <v>544</v>
      </c>
      <c r="F23" s="358">
        <v>87000</v>
      </c>
      <c r="G23" s="253">
        <v>3.1</v>
      </c>
      <c r="H23" s="327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44250</v>
      </c>
      <c r="B24" s="253">
        <v>542803</v>
      </c>
      <c r="C24" s="254" t="s">
        <v>929</v>
      </c>
      <c r="D24" s="254" t="s">
        <v>995</v>
      </c>
      <c r="E24" s="254" t="s">
        <v>543</v>
      </c>
      <c r="F24" s="358">
        <v>600</v>
      </c>
      <c r="G24" s="253">
        <v>112.68</v>
      </c>
      <c r="H24" s="327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44250</v>
      </c>
      <c r="B25" s="253">
        <v>542803</v>
      </c>
      <c r="C25" s="254" t="s">
        <v>929</v>
      </c>
      <c r="D25" s="254" t="s">
        <v>995</v>
      </c>
      <c r="E25" s="254" t="s">
        <v>544</v>
      </c>
      <c r="F25" s="358">
        <v>10100</v>
      </c>
      <c r="G25" s="253">
        <v>113.31</v>
      </c>
      <c r="H25" s="327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44250</v>
      </c>
      <c r="B26" s="253">
        <v>542803</v>
      </c>
      <c r="C26" s="254" t="s">
        <v>929</v>
      </c>
      <c r="D26" s="254" t="s">
        <v>996</v>
      </c>
      <c r="E26" s="254" t="s">
        <v>543</v>
      </c>
      <c r="F26" s="358">
        <v>10000</v>
      </c>
      <c r="G26" s="253">
        <v>113.1</v>
      </c>
      <c r="H26" s="327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44250</v>
      </c>
      <c r="B27" s="253">
        <v>542803</v>
      </c>
      <c r="C27" s="254" t="s">
        <v>929</v>
      </c>
      <c r="D27" s="254" t="s">
        <v>997</v>
      </c>
      <c r="E27" s="254" t="s">
        <v>543</v>
      </c>
      <c r="F27" s="358">
        <v>682</v>
      </c>
      <c r="G27" s="253">
        <v>112.67</v>
      </c>
      <c r="H27" s="327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44250</v>
      </c>
      <c r="B28" s="253">
        <v>542803</v>
      </c>
      <c r="C28" s="254" t="s">
        <v>929</v>
      </c>
      <c r="D28" s="254" t="s">
        <v>997</v>
      </c>
      <c r="E28" s="254" t="s">
        <v>544</v>
      </c>
      <c r="F28" s="358">
        <v>7000</v>
      </c>
      <c r="G28" s="253">
        <v>112.77</v>
      </c>
      <c r="H28" s="327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44250</v>
      </c>
      <c r="B29" s="253">
        <v>542803</v>
      </c>
      <c r="C29" s="254" t="s">
        <v>929</v>
      </c>
      <c r="D29" s="254" t="s">
        <v>953</v>
      </c>
      <c r="E29" s="254" t="s">
        <v>544</v>
      </c>
      <c r="F29" s="358">
        <v>7089</v>
      </c>
      <c r="G29" s="253">
        <v>112.68</v>
      </c>
      <c r="H29" s="327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44250</v>
      </c>
      <c r="B30" s="253">
        <v>542803</v>
      </c>
      <c r="C30" s="254" t="s">
        <v>929</v>
      </c>
      <c r="D30" s="254" t="s">
        <v>998</v>
      </c>
      <c r="E30" s="254" t="s">
        <v>544</v>
      </c>
      <c r="F30" s="358">
        <v>9500</v>
      </c>
      <c r="G30" s="253">
        <v>113</v>
      </c>
      <c r="H30" s="327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44250</v>
      </c>
      <c r="B31" s="253">
        <v>532959</v>
      </c>
      <c r="C31" s="254" t="s">
        <v>954</v>
      </c>
      <c r="D31" s="254" t="s">
        <v>955</v>
      </c>
      <c r="E31" s="254" t="s">
        <v>543</v>
      </c>
      <c r="F31" s="358">
        <v>23000000</v>
      </c>
      <c r="G31" s="253">
        <v>0.75</v>
      </c>
      <c r="H31" s="327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44250</v>
      </c>
      <c r="B32" s="253">
        <v>532959</v>
      </c>
      <c r="C32" s="254" t="s">
        <v>954</v>
      </c>
      <c r="D32" s="254" t="s">
        <v>956</v>
      </c>
      <c r="E32" s="254" t="s">
        <v>544</v>
      </c>
      <c r="F32" s="358">
        <v>23000000</v>
      </c>
      <c r="G32" s="253">
        <v>0.75</v>
      </c>
      <c r="H32" s="327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44250</v>
      </c>
      <c r="B33" s="253">
        <v>530663</v>
      </c>
      <c r="C33" s="254" t="s">
        <v>999</v>
      </c>
      <c r="D33" s="254" t="s">
        <v>1000</v>
      </c>
      <c r="E33" s="254" t="s">
        <v>543</v>
      </c>
      <c r="F33" s="358">
        <v>376853</v>
      </c>
      <c r="G33" s="253">
        <v>2.66</v>
      </c>
      <c r="H33" s="327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44250</v>
      </c>
      <c r="B34" s="253">
        <v>531387</v>
      </c>
      <c r="C34" s="254" t="s">
        <v>1001</v>
      </c>
      <c r="D34" s="254" t="s">
        <v>1002</v>
      </c>
      <c r="E34" s="254" t="s">
        <v>544</v>
      </c>
      <c r="F34" s="358">
        <v>87706</v>
      </c>
      <c r="G34" s="253">
        <v>4.55</v>
      </c>
      <c r="H34" s="327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44250</v>
      </c>
      <c r="B35" s="253">
        <v>531387</v>
      </c>
      <c r="C35" s="254" t="s">
        <v>1001</v>
      </c>
      <c r="D35" s="254" t="s">
        <v>1003</v>
      </c>
      <c r="E35" s="254" t="s">
        <v>543</v>
      </c>
      <c r="F35" s="358">
        <v>87500</v>
      </c>
      <c r="G35" s="253">
        <v>4.55</v>
      </c>
      <c r="H35" s="327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44250</v>
      </c>
      <c r="B36" s="253">
        <v>500184</v>
      </c>
      <c r="C36" s="254" t="s">
        <v>384</v>
      </c>
      <c r="D36" s="254" t="s">
        <v>957</v>
      </c>
      <c r="E36" s="254" t="s">
        <v>544</v>
      </c>
      <c r="F36" s="358">
        <v>5000000</v>
      </c>
      <c r="G36" s="253">
        <v>40.28</v>
      </c>
      <c r="H36" s="327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44250</v>
      </c>
      <c r="B37" s="253">
        <v>500233</v>
      </c>
      <c r="C37" s="254" t="s">
        <v>421</v>
      </c>
      <c r="D37" s="254" t="s">
        <v>1004</v>
      </c>
      <c r="E37" s="254" t="s">
        <v>543</v>
      </c>
      <c r="F37" s="358">
        <v>1081397</v>
      </c>
      <c r="G37" s="253">
        <v>966.36</v>
      </c>
      <c r="H37" s="327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44250</v>
      </c>
      <c r="B38" s="253">
        <v>500233</v>
      </c>
      <c r="C38" s="254" t="s">
        <v>421</v>
      </c>
      <c r="D38" s="254" t="s">
        <v>1005</v>
      </c>
      <c r="E38" s="254" t="s">
        <v>544</v>
      </c>
      <c r="F38" s="358">
        <v>1607151</v>
      </c>
      <c r="G38" s="253">
        <v>966.39</v>
      </c>
      <c r="H38" s="327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44250</v>
      </c>
      <c r="B39" s="253">
        <v>530577</v>
      </c>
      <c r="C39" s="254" t="s">
        <v>1006</v>
      </c>
      <c r="D39" s="254" t="s">
        <v>1007</v>
      </c>
      <c r="E39" s="254" t="s">
        <v>544</v>
      </c>
      <c r="F39" s="358">
        <v>185000</v>
      </c>
      <c r="G39" s="253">
        <v>13.5</v>
      </c>
      <c r="H39" s="327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44250</v>
      </c>
      <c r="B40" s="253">
        <v>530577</v>
      </c>
      <c r="C40" s="254" t="s">
        <v>1006</v>
      </c>
      <c r="D40" s="254" t="s">
        <v>1008</v>
      </c>
      <c r="E40" s="254" t="s">
        <v>543</v>
      </c>
      <c r="F40" s="358">
        <v>185000</v>
      </c>
      <c r="G40" s="253">
        <v>13.5</v>
      </c>
      <c r="H40" s="327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44250</v>
      </c>
      <c r="B41" s="253">
        <v>539519</v>
      </c>
      <c r="C41" s="254" t="s">
        <v>1009</v>
      </c>
      <c r="D41" s="254" t="s">
        <v>1010</v>
      </c>
      <c r="E41" s="254" t="s">
        <v>544</v>
      </c>
      <c r="F41" s="358">
        <v>68000</v>
      </c>
      <c r="G41" s="253">
        <v>18.809999999999999</v>
      </c>
      <c r="H41" s="327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44250</v>
      </c>
      <c r="B42" s="253">
        <v>539519</v>
      </c>
      <c r="C42" s="254" t="s">
        <v>1009</v>
      </c>
      <c r="D42" s="254" t="s">
        <v>1011</v>
      </c>
      <c r="E42" s="254" t="s">
        <v>543</v>
      </c>
      <c r="F42" s="358">
        <v>20000</v>
      </c>
      <c r="G42" s="253">
        <v>18.78</v>
      </c>
      <c r="H42" s="327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44250</v>
      </c>
      <c r="B43" s="253">
        <v>538836</v>
      </c>
      <c r="C43" s="254" t="s">
        <v>1012</v>
      </c>
      <c r="D43" s="254" t="s">
        <v>1013</v>
      </c>
      <c r="E43" s="254" t="s">
        <v>543</v>
      </c>
      <c r="F43" s="358">
        <v>167779</v>
      </c>
      <c r="G43" s="253">
        <v>225.33</v>
      </c>
      <c r="H43" s="327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44250</v>
      </c>
      <c r="B44" s="253">
        <v>538836</v>
      </c>
      <c r="C44" s="254" t="s">
        <v>1012</v>
      </c>
      <c r="D44" s="254" t="s">
        <v>1013</v>
      </c>
      <c r="E44" s="254" t="s">
        <v>544</v>
      </c>
      <c r="F44" s="358">
        <v>157426</v>
      </c>
      <c r="G44" s="253">
        <v>224.58</v>
      </c>
      <c r="H44" s="327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44250</v>
      </c>
      <c r="B45" s="253">
        <v>538836</v>
      </c>
      <c r="C45" s="254" t="s">
        <v>1012</v>
      </c>
      <c r="D45" s="254" t="s">
        <v>1014</v>
      </c>
      <c r="E45" s="254" t="s">
        <v>544</v>
      </c>
      <c r="F45" s="358">
        <v>1000000</v>
      </c>
      <c r="G45" s="253">
        <v>225.16</v>
      </c>
      <c r="H45" s="327" t="s">
        <v>306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44250</v>
      </c>
      <c r="B46" s="253">
        <v>538836</v>
      </c>
      <c r="C46" s="254" t="s">
        <v>1012</v>
      </c>
      <c r="D46" s="254" t="s">
        <v>1015</v>
      </c>
      <c r="E46" s="254" t="s">
        <v>543</v>
      </c>
      <c r="F46" s="358">
        <v>314942</v>
      </c>
      <c r="G46" s="253">
        <v>224.99</v>
      </c>
      <c r="H46" s="327" t="s">
        <v>306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44250</v>
      </c>
      <c r="B47" s="253">
        <v>538836</v>
      </c>
      <c r="C47" s="254" t="s">
        <v>1012</v>
      </c>
      <c r="D47" s="254" t="s">
        <v>1016</v>
      </c>
      <c r="E47" s="254" t="s">
        <v>543</v>
      </c>
      <c r="F47" s="358">
        <v>445000</v>
      </c>
      <c r="G47" s="253">
        <v>224.68</v>
      </c>
      <c r="H47" s="327" t="s">
        <v>306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44250</v>
      </c>
      <c r="B48" s="253">
        <v>540080</v>
      </c>
      <c r="C48" s="254" t="s">
        <v>1017</v>
      </c>
      <c r="D48" s="254" t="s">
        <v>1018</v>
      </c>
      <c r="E48" s="254" t="s">
        <v>543</v>
      </c>
      <c r="F48" s="358">
        <v>74353</v>
      </c>
      <c r="G48" s="253">
        <v>18.52</v>
      </c>
      <c r="H48" s="327" t="s">
        <v>306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44250</v>
      </c>
      <c r="B49" s="253">
        <v>540080</v>
      </c>
      <c r="C49" s="254" t="s">
        <v>1017</v>
      </c>
      <c r="D49" s="254" t="s">
        <v>1018</v>
      </c>
      <c r="E49" s="254" t="s">
        <v>544</v>
      </c>
      <c r="F49" s="358">
        <v>56469</v>
      </c>
      <c r="G49" s="253">
        <v>18.45</v>
      </c>
      <c r="H49" s="327" t="s">
        <v>306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44250</v>
      </c>
      <c r="B50" s="253">
        <v>539291</v>
      </c>
      <c r="C50" s="254" t="s">
        <v>919</v>
      </c>
      <c r="D50" s="254" t="s">
        <v>958</v>
      </c>
      <c r="E50" s="254" t="s">
        <v>543</v>
      </c>
      <c r="F50" s="358">
        <v>125000</v>
      </c>
      <c r="G50" s="253">
        <v>90</v>
      </c>
      <c r="H50" s="327" t="s">
        <v>306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44250</v>
      </c>
      <c r="B51" s="253">
        <v>539291</v>
      </c>
      <c r="C51" s="254" t="s">
        <v>919</v>
      </c>
      <c r="D51" s="254" t="s">
        <v>930</v>
      </c>
      <c r="E51" s="254" t="s">
        <v>544</v>
      </c>
      <c r="F51" s="358">
        <v>115221</v>
      </c>
      <c r="G51" s="253">
        <v>90</v>
      </c>
      <c r="H51" s="327" t="s">
        <v>306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44250</v>
      </c>
      <c r="B52" s="253">
        <v>523862</v>
      </c>
      <c r="C52" s="254" t="s">
        <v>1019</v>
      </c>
      <c r="D52" s="254" t="s">
        <v>1020</v>
      </c>
      <c r="E52" s="254" t="s">
        <v>543</v>
      </c>
      <c r="F52" s="358">
        <v>48500</v>
      </c>
      <c r="G52" s="253">
        <v>1.9</v>
      </c>
      <c r="H52" s="327" t="s">
        <v>306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44250</v>
      </c>
      <c r="B53" s="253">
        <v>523862</v>
      </c>
      <c r="C53" s="254" t="s">
        <v>1019</v>
      </c>
      <c r="D53" s="254" t="s">
        <v>1021</v>
      </c>
      <c r="E53" s="254" t="s">
        <v>544</v>
      </c>
      <c r="F53" s="358">
        <v>27744</v>
      </c>
      <c r="G53" s="253">
        <v>1.9</v>
      </c>
      <c r="H53" s="327" t="s">
        <v>306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44250</v>
      </c>
      <c r="B54" s="253">
        <v>534060</v>
      </c>
      <c r="C54" s="254" t="s">
        <v>1022</v>
      </c>
      <c r="D54" s="254" t="s">
        <v>1013</v>
      </c>
      <c r="E54" s="254" t="s">
        <v>543</v>
      </c>
      <c r="F54" s="358">
        <v>1314540</v>
      </c>
      <c r="G54" s="253">
        <v>1.05</v>
      </c>
      <c r="H54" s="327" t="s">
        <v>306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44250</v>
      </c>
      <c r="B55" s="253">
        <v>534060</v>
      </c>
      <c r="C55" s="254" t="s">
        <v>1022</v>
      </c>
      <c r="D55" s="254" t="s">
        <v>1013</v>
      </c>
      <c r="E55" s="254" t="s">
        <v>544</v>
      </c>
      <c r="F55" s="358">
        <v>3312264</v>
      </c>
      <c r="G55" s="253">
        <v>1.1499999999999999</v>
      </c>
      <c r="H55" s="327" t="s">
        <v>306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44250</v>
      </c>
      <c r="B56" s="253">
        <v>531257</v>
      </c>
      <c r="C56" s="254" t="s">
        <v>1023</v>
      </c>
      <c r="D56" s="254" t="s">
        <v>1024</v>
      </c>
      <c r="E56" s="254" t="s">
        <v>543</v>
      </c>
      <c r="F56" s="358">
        <v>52140</v>
      </c>
      <c r="G56" s="253">
        <v>5.5</v>
      </c>
      <c r="H56" s="327" t="s">
        <v>306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44250</v>
      </c>
      <c r="B57" s="253">
        <v>531257</v>
      </c>
      <c r="C57" s="254" t="s">
        <v>1023</v>
      </c>
      <c r="D57" s="254" t="s">
        <v>1025</v>
      </c>
      <c r="E57" s="254" t="s">
        <v>544</v>
      </c>
      <c r="F57" s="358">
        <v>52140</v>
      </c>
      <c r="G57" s="253">
        <v>5.5</v>
      </c>
      <c r="H57" s="327" t="s">
        <v>306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44250</v>
      </c>
      <c r="B58" s="253">
        <v>512217</v>
      </c>
      <c r="C58" s="254" t="s">
        <v>959</v>
      </c>
      <c r="D58" s="254" t="s">
        <v>1026</v>
      </c>
      <c r="E58" s="254" t="s">
        <v>544</v>
      </c>
      <c r="F58" s="358">
        <v>42035</v>
      </c>
      <c r="G58" s="253">
        <v>29.87</v>
      </c>
      <c r="H58" s="327" t="s">
        <v>306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44250</v>
      </c>
      <c r="B59" s="253">
        <v>512217</v>
      </c>
      <c r="C59" s="254" t="s">
        <v>959</v>
      </c>
      <c r="D59" s="254" t="s">
        <v>960</v>
      </c>
      <c r="E59" s="254" t="s">
        <v>544</v>
      </c>
      <c r="F59" s="358">
        <v>43279</v>
      </c>
      <c r="G59" s="253">
        <v>29.99</v>
      </c>
      <c r="H59" s="327" t="s">
        <v>306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44250</v>
      </c>
      <c r="B60" s="253">
        <v>539760</v>
      </c>
      <c r="C60" s="254" t="s">
        <v>931</v>
      </c>
      <c r="D60" s="254" t="s">
        <v>961</v>
      </c>
      <c r="E60" s="254" t="s">
        <v>543</v>
      </c>
      <c r="F60" s="358">
        <v>72000</v>
      </c>
      <c r="G60" s="253">
        <v>42</v>
      </c>
      <c r="H60" s="327" t="s">
        <v>306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44250</v>
      </c>
      <c r="B61" s="253">
        <v>539760</v>
      </c>
      <c r="C61" s="254" t="s">
        <v>931</v>
      </c>
      <c r="D61" s="254" t="s">
        <v>1027</v>
      </c>
      <c r="E61" s="254" t="s">
        <v>544</v>
      </c>
      <c r="F61" s="358">
        <v>33000</v>
      </c>
      <c r="G61" s="253">
        <v>42</v>
      </c>
      <c r="H61" s="327" t="s">
        <v>306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44250</v>
      </c>
      <c r="B62" s="253">
        <v>540259</v>
      </c>
      <c r="C62" s="254" t="s">
        <v>1028</v>
      </c>
      <c r="D62" s="254" t="s">
        <v>1029</v>
      </c>
      <c r="E62" s="254" t="s">
        <v>544</v>
      </c>
      <c r="F62" s="358">
        <v>62674</v>
      </c>
      <c r="G62" s="253">
        <v>18.75</v>
      </c>
      <c r="H62" s="327" t="s">
        <v>306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44250</v>
      </c>
      <c r="B63" s="253">
        <v>539026</v>
      </c>
      <c r="C63" s="254" t="s">
        <v>962</v>
      </c>
      <c r="D63" s="254" t="s">
        <v>965</v>
      </c>
      <c r="E63" s="254" t="s">
        <v>544</v>
      </c>
      <c r="F63" s="358">
        <v>36000</v>
      </c>
      <c r="G63" s="253">
        <v>32.39</v>
      </c>
      <c r="H63" s="327" t="s">
        <v>306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44250</v>
      </c>
      <c r="B64" s="253">
        <v>539026</v>
      </c>
      <c r="C64" s="254" t="s">
        <v>962</v>
      </c>
      <c r="D64" s="254" t="s">
        <v>1030</v>
      </c>
      <c r="E64" s="254" t="s">
        <v>543</v>
      </c>
      <c r="F64" s="358">
        <v>44000</v>
      </c>
      <c r="G64" s="253">
        <v>27.41</v>
      </c>
      <c r="H64" s="327" t="s">
        <v>306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44250</v>
      </c>
      <c r="B65" s="253">
        <v>539026</v>
      </c>
      <c r="C65" s="254" t="s">
        <v>962</v>
      </c>
      <c r="D65" s="254" t="s">
        <v>1030</v>
      </c>
      <c r="E65" s="254" t="s">
        <v>544</v>
      </c>
      <c r="F65" s="358">
        <v>8000</v>
      </c>
      <c r="G65" s="253">
        <v>26</v>
      </c>
      <c r="H65" s="327" t="s">
        <v>306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44250</v>
      </c>
      <c r="B66" s="253">
        <v>539026</v>
      </c>
      <c r="C66" s="254" t="s">
        <v>962</v>
      </c>
      <c r="D66" s="254" t="s">
        <v>963</v>
      </c>
      <c r="E66" s="254" t="s">
        <v>543</v>
      </c>
      <c r="F66" s="358">
        <v>32000</v>
      </c>
      <c r="G66" s="253">
        <v>30</v>
      </c>
      <c r="H66" s="327" t="s">
        <v>306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44250</v>
      </c>
      <c r="B67" s="253">
        <v>539026</v>
      </c>
      <c r="C67" s="254" t="s">
        <v>962</v>
      </c>
      <c r="D67" s="254" t="s">
        <v>964</v>
      </c>
      <c r="E67" s="254" t="s">
        <v>543</v>
      </c>
      <c r="F67" s="358">
        <v>40000</v>
      </c>
      <c r="G67" s="253">
        <v>32.15</v>
      </c>
      <c r="H67" s="327" t="s">
        <v>306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44250</v>
      </c>
      <c r="B68" s="253">
        <v>539026</v>
      </c>
      <c r="C68" s="254" t="s">
        <v>962</v>
      </c>
      <c r="D68" s="254" t="s">
        <v>964</v>
      </c>
      <c r="E68" s="254" t="s">
        <v>544</v>
      </c>
      <c r="F68" s="358">
        <v>36000</v>
      </c>
      <c r="G68" s="253">
        <v>30</v>
      </c>
      <c r="H68" s="327" t="s">
        <v>306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44250</v>
      </c>
      <c r="B69" s="253">
        <v>539026</v>
      </c>
      <c r="C69" s="254" t="s">
        <v>962</v>
      </c>
      <c r="D69" s="254" t="s">
        <v>963</v>
      </c>
      <c r="E69" s="254" t="s">
        <v>544</v>
      </c>
      <c r="F69" s="358">
        <v>44000</v>
      </c>
      <c r="G69" s="253">
        <v>27.41</v>
      </c>
      <c r="H69" s="327" t="s">
        <v>306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44250</v>
      </c>
      <c r="B70" s="253">
        <v>540570</v>
      </c>
      <c r="C70" s="254" t="s">
        <v>1031</v>
      </c>
      <c r="D70" s="254" t="s">
        <v>1032</v>
      </c>
      <c r="E70" s="254" t="s">
        <v>544</v>
      </c>
      <c r="F70" s="358">
        <v>90000</v>
      </c>
      <c r="G70" s="253">
        <v>14.83</v>
      </c>
      <c r="H70" s="327" t="s">
        <v>306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44250</v>
      </c>
      <c r="B71" s="253">
        <v>590013</v>
      </c>
      <c r="C71" s="254" t="s">
        <v>1033</v>
      </c>
      <c r="D71" s="254" t="s">
        <v>1034</v>
      </c>
      <c r="E71" s="254" t="s">
        <v>544</v>
      </c>
      <c r="F71" s="358">
        <v>46000</v>
      </c>
      <c r="G71" s="253">
        <v>57.3</v>
      </c>
      <c r="H71" s="327" t="s">
        <v>306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44250</v>
      </c>
      <c r="B72" s="253" t="s">
        <v>967</v>
      </c>
      <c r="C72" s="254" t="s">
        <v>968</v>
      </c>
      <c r="D72" s="254" t="s">
        <v>1035</v>
      </c>
      <c r="E72" s="254" t="s">
        <v>543</v>
      </c>
      <c r="F72" s="358">
        <v>100000</v>
      </c>
      <c r="G72" s="253">
        <v>17.600000000000001</v>
      </c>
      <c r="H72" s="327" t="s">
        <v>775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44250</v>
      </c>
      <c r="B73" s="253" t="s">
        <v>1036</v>
      </c>
      <c r="C73" s="254" t="s">
        <v>1037</v>
      </c>
      <c r="D73" s="254" t="s">
        <v>1038</v>
      </c>
      <c r="E73" s="254" t="s">
        <v>543</v>
      </c>
      <c r="F73" s="358">
        <v>544683</v>
      </c>
      <c r="G73" s="253">
        <v>4.5199999999999996</v>
      </c>
      <c r="H73" s="327" t="s">
        <v>775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44250</v>
      </c>
      <c r="B74" s="253" t="s">
        <v>1039</v>
      </c>
      <c r="C74" s="254" t="s">
        <v>1040</v>
      </c>
      <c r="D74" s="254" t="s">
        <v>846</v>
      </c>
      <c r="E74" s="254" t="s">
        <v>543</v>
      </c>
      <c r="F74" s="358">
        <v>461680</v>
      </c>
      <c r="G74" s="253">
        <v>16.11</v>
      </c>
      <c r="H74" s="327" t="s">
        <v>775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44250</v>
      </c>
      <c r="B75" s="253" t="s">
        <v>1041</v>
      </c>
      <c r="C75" s="254" t="s">
        <v>1042</v>
      </c>
      <c r="D75" s="254" t="s">
        <v>1043</v>
      </c>
      <c r="E75" s="254" t="s">
        <v>543</v>
      </c>
      <c r="F75" s="358">
        <v>94977</v>
      </c>
      <c r="G75" s="253">
        <v>7.5</v>
      </c>
      <c r="H75" s="327" t="s">
        <v>775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44250</v>
      </c>
      <c r="B76" s="253" t="s">
        <v>473</v>
      </c>
      <c r="C76" s="254" t="s">
        <v>1044</v>
      </c>
      <c r="D76" s="254" t="s">
        <v>1045</v>
      </c>
      <c r="E76" s="254" t="s">
        <v>543</v>
      </c>
      <c r="F76" s="358">
        <v>456137</v>
      </c>
      <c r="G76" s="253">
        <v>381.34</v>
      </c>
      <c r="H76" s="327" t="s">
        <v>775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44250</v>
      </c>
      <c r="B77" s="253" t="s">
        <v>1046</v>
      </c>
      <c r="C77" s="254" t="s">
        <v>1047</v>
      </c>
      <c r="D77" s="254" t="s">
        <v>1048</v>
      </c>
      <c r="E77" s="254" t="s">
        <v>543</v>
      </c>
      <c r="F77" s="358">
        <v>19320442</v>
      </c>
      <c r="G77" s="253">
        <v>3.69</v>
      </c>
      <c r="H77" s="327" t="s">
        <v>775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44250</v>
      </c>
      <c r="B78" s="253" t="s">
        <v>700</v>
      </c>
      <c r="C78" s="254" t="s">
        <v>1049</v>
      </c>
      <c r="D78" s="254" t="s">
        <v>1050</v>
      </c>
      <c r="E78" s="254" t="s">
        <v>543</v>
      </c>
      <c r="F78" s="358">
        <v>1592587</v>
      </c>
      <c r="G78" s="253">
        <v>39.14</v>
      </c>
      <c r="H78" s="327" t="s">
        <v>775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44250</v>
      </c>
      <c r="B79" s="253" t="s">
        <v>488</v>
      </c>
      <c r="C79" s="254" t="s">
        <v>1051</v>
      </c>
      <c r="D79" s="254" t="s">
        <v>920</v>
      </c>
      <c r="E79" s="254" t="s">
        <v>543</v>
      </c>
      <c r="F79" s="358">
        <v>539493</v>
      </c>
      <c r="G79" s="253">
        <v>495.67</v>
      </c>
      <c r="H79" s="327" t="s">
        <v>775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44250</v>
      </c>
      <c r="B80" s="253" t="s">
        <v>488</v>
      </c>
      <c r="C80" s="254" t="s">
        <v>1051</v>
      </c>
      <c r="D80" s="254" t="s">
        <v>1045</v>
      </c>
      <c r="E80" s="254" t="s">
        <v>543</v>
      </c>
      <c r="F80" s="358">
        <v>553836</v>
      </c>
      <c r="G80" s="253">
        <v>494.1</v>
      </c>
      <c r="H80" s="327" t="s">
        <v>775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44250</v>
      </c>
      <c r="B81" s="567" t="s">
        <v>1052</v>
      </c>
      <c r="C81" s="231" t="s">
        <v>1053</v>
      </c>
      <c r="D81" s="231" t="s">
        <v>1054</v>
      </c>
      <c r="E81" s="254" t="s">
        <v>543</v>
      </c>
      <c r="F81" s="358">
        <v>78000</v>
      </c>
      <c r="G81" s="253">
        <v>13.2</v>
      </c>
      <c r="H81" s="327" t="s">
        <v>775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44250</v>
      </c>
      <c r="B82" s="253" t="s">
        <v>1055</v>
      </c>
      <c r="C82" s="254" t="s">
        <v>1056</v>
      </c>
      <c r="D82" s="254" t="s">
        <v>1013</v>
      </c>
      <c r="E82" s="254" t="s">
        <v>543</v>
      </c>
      <c r="F82" s="358">
        <v>946342</v>
      </c>
      <c r="G82" s="253">
        <v>14.32</v>
      </c>
      <c r="H82" s="327" t="s">
        <v>775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44250</v>
      </c>
      <c r="B83" s="253" t="s">
        <v>967</v>
      </c>
      <c r="C83" s="254" t="s">
        <v>968</v>
      </c>
      <c r="D83" s="254" t="s">
        <v>1057</v>
      </c>
      <c r="E83" s="254" t="s">
        <v>544</v>
      </c>
      <c r="F83" s="358">
        <v>64000</v>
      </c>
      <c r="G83" s="253">
        <v>17.600000000000001</v>
      </c>
      <c r="H83" s="327" t="s">
        <v>775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44250</v>
      </c>
      <c r="B84" s="253" t="s">
        <v>1036</v>
      </c>
      <c r="C84" s="254" t="s">
        <v>1037</v>
      </c>
      <c r="D84" s="254" t="s">
        <v>1038</v>
      </c>
      <c r="E84" s="254" t="s">
        <v>544</v>
      </c>
      <c r="F84" s="358">
        <v>544683</v>
      </c>
      <c r="G84" s="253">
        <v>4.4800000000000004</v>
      </c>
      <c r="H84" s="327" t="s">
        <v>775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44250</v>
      </c>
      <c r="B85" s="253" t="s">
        <v>1036</v>
      </c>
      <c r="C85" s="254" t="s">
        <v>1037</v>
      </c>
      <c r="D85" s="254" t="s">
        <v>1058</v>
      </c>
      <c r="E85" s="254" t="s">
        <v>544</v>
      </c>
      <c r="F85" s="358">
        <v>800000</v>
      </c>
      <c r="G85" s="253">
        <v>4.5199999999999996</v>
      </c>
      <c r="H85" s="327" t="s">
        <v>775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44250</v>
      </c>
      <c r="B86" s="253" t="s">
        <v>1039</v>
      </c>
      <c r="C86" s="254" t="s">
        <v>1040</v>
      </c>
      <c r="D86" s="254" t="s">
        <v>846</v>
      </c>
      <c r="E86" s="254" t="s">
        <v>544</v>
      </c>
      <c r="F86" s="358">
        <v>461680</v>
      </c>
      <c r="G86" s="253">
        <v>16.23</v>
      </c>
      <c r="H86" s="327" t="s">
        <v>775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44250</v>
      </c>
      <c r="B87" s="253" t="s">
        <v>941</v>
      </c>
      <c r="C87" s="254" t="s">
        <v>942</v>
      </c>
      <c r="D87" s="254" t="s">
        <v>1059</v>
      </c>
      <c r="E87" s="254" t="s">
        <v>544</v>
      </c>
      <c r="F87" s="358">
        <v>211000</v>
      </c>
      <c r="G87" s="253">
        <v>91.65</v>
      </c>
      <c r="H87" s="327" t="s">
        <v>775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44250</v>
      </c>
      <c r="B88" s="253" t="s">
        <v>941</v>
      </c>
      <c r="C88" s="254" t="s">
        <v>942</v>
      </c>
      <c r="D88" s="254" t="s">
        <v>969</v>
      </c>
      <c r="E88" s="254" t="s">
        <v>544</v>
      </c>
      <c r="F88" s="358">
        <v>314935</v>
      </c>
      <c r="G88" s="253">
        <v>91.65</v>
      </c>
      <c r="H88" s="327" t="s">
        <v>775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44250</v>
      </c>
      <c r="B89" s="253" t="s">
        <v>1041</v>
      </c>
      <c r="C89" s="254" t="s">
        <v>1042</v>
      </c>
      <c r="D89" s="254" t="s">
        <v>1060</v>
      </c>
      <c r="E89" s="254" t="s">
        <v>544</v>
      </c>
      <c r="F89" s="358">
        <v>100000</v>
      </c>
      <c r="G89" s="253">
        <v>7.5</v>
      </c>
      <c r="H89" s="327" t="s">
        <v>775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44250</v>
      </c>
      <c r="B90" s="253" t="s">
        <v>473</v>
      </c>
      <c r="C90" s="254" t="s">
        <v>1044</v>
      </c>
      <c r="D90" s="254" t="s">
        <v>1045</v>
      </c>
      <c r="E90" s="254" t="s">
        <v>544</v>
      </c>
      <c r="F90" s="358">
        <v>460963</v>
      </c>
      <c r="G90" s="253">
        <v>381.81</v>
      </c>
      <c r="H90" s="327" t="s">
        <v>775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44250</v>
      </c>
      <c r="B91" s="253" t="s">
        <v>1046</v>
      </c>
      <c r="C91" s="254" t="s">
        <v>1047</v>
      </c>
      <c r="D91" s="254" t="s">
        <v>1048</v>
      </c>
      <c r="E91" s="254" t="s">
        <v>544</v>
      </c>
      <c r="F91" s="358">
        <v>20282257</v>
      </c>
      <c r="G91" s="253">
        <v>3.7</v>
      </c>
      <c r="H91" s="327" t="s">
        <v>775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44250</v>
      </c>
      <c r="B92" s="253" t="s">
        <v>700</v>
      </c>
      <c r="C92" s="254" t="s">
        <v>1049</v>
      </c>
      <c r="D92" s="254" t="s">
        <v>1050</v>
      </c>
      <c r="E92" s="254" t="s">
        <v>544</v>
      </c>
      <c r="F92" s="358">
        <v>1592587</v>
      </c>
      <c r="G92" s="253">
        <v>39.22</v>
      </c>
      <c r="H92" s="327" t="s">
        <v>775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44250</v>
      </c>
      <c r="B93" s="253" t="s">
        <v>488</v>
      </c>
      <c r="C93" s="254" t="s">
        <v>1051</v>
      </c>
      <c r="D93" s="254" t="s">
        <v>920</v>
      </c>
      <c r="E93" s="254" t="s">
        <v>544</v>
      </c>
      <c r="F93" s="358">
        <v>539493</v>
      </c>
      <c r="G93" s="253">
        <v>496.29</v>
      </c>
      <c r="H93" s="327" t="s">
        <v>775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44250</v>
      </c>
      <c r="B94" s="253" t="s">
        <v>488</v>
      </c>
      <c r="C94" s="254" t="s">
        <v>1051</v>
      </c>
      <c r="D94" s="254" t="s">
        <v>1045</v>
      </c>
      <c r="E94" s="254" t="s">
        <v>544</v>
      </c>
      <c r="F94" s="358">
        <v>548041</v>
      </c>
      <c r="G94" s="253">
        <v>495.38</v>
      </c>
      <c r="H94" s="327" t="s">
        <v>775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44250</v>
      </c>
      <c r="B95" s="253" t="s">
        <v>1055</v>
      </c>
      <c r="C95" s="254" t="s">
        <v>1056</v>
      </c>
      <c r="D95" s="254" t="s">
        <v>1013</v>
      </c>
      <c r="E95" s="254" t="s">
        <v>544</v>
      </c>
      <c r="F95" s="358">
        <v>693755</v>
      </c>
      <c r="G95" s="253">
        <v>14.36</v>
      </c>
      <c r="H95" s="327" t="s">
        <v>775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44250</v>
      </c>
      <c r="B96" s="253" t="s">
        <v>1055</v>
      </c>
      <c r="C96" s="254" t="s">
        <v>1056</v>
      </c>
      <c r="D96" s="254" t="s">
        <v>1061</v>
      </c>
      <c r="E96" s="254" t="s">
        <v>544</v>
      </c>
      <c r="F96" s="358">
        <v>2486805</v>
      </c>
      <c r="G96" s="253">
        <v>14.49</v>
      </c>
      <c r="H96" s="327" t="s">
        <v>775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8"/>
      <c r="G97" s="253"/>
      <c r="H97" s="327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8"/>
      <c r="G98" s="253"/>
      <c r="H98" s="327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8"/>
      <c r="G99" s="253"/>
      <c r="H99" s="327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8"/>
      <c r="G100" s="253"/>
      <c r="H100" s="327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8"/>
      <c r="G101" s="253"/>
      <c r="H101" s="327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8"/>
      <c r="G102" s="253"/>
      <c r="H102" s="327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8"/>
      <c r="G103" s="253"/>
      <c r="H103" s="327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8"/>
      <c r="G104" s="253"/>
      <c r="H104" s="327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8"/>
      <c r="G105" s="253"/>
      <c r="H105" s="327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8"/>
      <c r="G106" s="253"/>
      <c r="H106" s="327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8"/>
      <c r="G107" s="253"/>
      <c r="H107" s="327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8"/>
      <c r="G108" s="253"/>
      <c r="H108" s="327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8"/>
      <c r="G109" s="253"/>
      <c r="H109" s="327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8"/>
      <c r="G110" s="253"/>
      <c r="H110" s="327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8"/>
      <c r="G111" s="253"/>
      <c r="H111" s="327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8"/>
      <c r="G112" s="253"/>
      <c r="H112" s="327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8"/>
      <c r="G113" s="253"/>
      <c r="H113" s="327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8"/>
      <c r="G114" s="253"/>
      <c r="H114" s="327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8"/>
      <c r="G115" s="253"/>
      <c r="H115" s="327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8"/>
      <c r="G116" s="253"/>
      <c r="H116" s="327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8"/>
      <c r="G117" s="253"/>
      <c r="H117" s="327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8"/>
      <c r="G118" s="253"/>
      <c r="H118" s="327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8"/>
      <c r="G119" s="253"/>
      <c r="H119" s="327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8"/>
      <c r="G120" s="253"/>
      <c r="H120" s="327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8"/>
      <c r="G121" s="253"/>
      <c r="H121" s="327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8"/>
      <c r="G122" s="253"/>
      <c r="H122" s="327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8"/>
      <c r="G123" s="253"/>
      <c r="H123" s="327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8"/>
      <c r="G124" s="253"/>
      <c r="H124" s="327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8"/>
      <c r="G125" s="253"/>
      <c r="H125" s="327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8"/>
      <c r="G126" s="253"/>
      <c r="H126" s="327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8"/>
      <c r="G127" s="253"/>
      <c r="H127" s="327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8"/>
      <c r="G128" s="253"/>
      <c r="H128" s="327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8"/>
      <c r="G129" s="253"/>
      <c r="H129" s="327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8"/>
      <c r="G130" s="253"/>
      <c r="H130" s="327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8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8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8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8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8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8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8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8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8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8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8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8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8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8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8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8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8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8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8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8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8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8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8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8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8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8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8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8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8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8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8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8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8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8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8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8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8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8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8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8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8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8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8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8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8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8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8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8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8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8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8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8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8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8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8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8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8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8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8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8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8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8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8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8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8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8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8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8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8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8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8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8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8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8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8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8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8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8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8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8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8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8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8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8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8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8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8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8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8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8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8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8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8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8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8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8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8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8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8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8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8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8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8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8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8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8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8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8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8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8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8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8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8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8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8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8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8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8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8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8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8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8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8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8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8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8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8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8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8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8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8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8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8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8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8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8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8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8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8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8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8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8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8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8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8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8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8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8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8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8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8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8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8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8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8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8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8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8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8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8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8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8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8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8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8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8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8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8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8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8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8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8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8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8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8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8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8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8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8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8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8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8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8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8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8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8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8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8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8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8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8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8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8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8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8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8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8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8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8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8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8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8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8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8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8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8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8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8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8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8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8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8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8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8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8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8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8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8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8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8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8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8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8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8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8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8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8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8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8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8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8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8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8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8"/>
  <sheetViews>
    <sheetView zoomScale="83" zoomScaleNormal="70" workbookViewId="0">
      <selection activeCell="D13" sqref="D13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44251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87">
        <v>1</v>
      </c>
      <c r="B10" s="488">
        <v>44175</v>
      </c>
      <c r="C10" s="451"/>
      <c r="D10" s="449" t="s">
        <v>773</v>
      </c>
      <c r="E10" s="450" t="s">
        <v>558</v>
      </c>
      <c r="F10" s="447">
        <v>1427.5</v>
      </c>
      <c r="G10" s="468">
        <v>1330</v>
      </c>
      <c r="H10" s="447">
        <v>1535</v>
      </c>
      <c r="I10" s="465" t="s">
        <v>830</v>
      </c>
      <c r="J10" s="448" t="s">
        <v>869</v>
      </c>
      <c r="K10" s="466">
        <f t="shared" ref="K10" si="0">H10-F10</f>
        <v>107.5</v>
      </c>
      <c r="L10" s="444">
        <f t="shared" ref="L10" si="1">(F10*-0.8)/100</f>
        <v>-11.42</v>
      </c>
      <c r="M10" s="445">
        <f>(K10+L10)/F10</f>
        <v>6.7306479859894922E-2</v>
      </c>
      <c r="N10" s="448" t="s">
        <v>557</v>
      </c>
      <c r="O10" s="446">
        <v>44231</v>
      </c>
      <c r="P10" s="383"/>
      <c r="Q10" s="61"/>
      <c r="R10" s="323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67">
        <v>2</v>
      </c>
      <c r="B11" s="464">
        <v>44201</v>
      </c>
      <c r="C11" s="451"/>
      <c r="D11" s="449" t="s">
        <v>74</v>
      </c>
      <c r="E11" s="450" t="s">
        <v>558</v>
      </c>
      <c r="F11" s="447">
        <v>3540</v>
      </c>
      <c r="G11" s="468">
        <v>3295</v>
      </c>
      <c r="H11" s="447">
        <f>(3682.5+3520)/2</f>
        <v>3601.25</v>
      </c>
      <c r="I11" s="465" t="s">
        <v>833</v>
      </c>
      <c r="J11" s="448" t="s">
        <v>812</v>
      </c>
      <c r="K11" s="466">
        <f t="shared" ref="K11:K12" si="2">H11-F11</f>
        <v>61.25</v>
      </c>
      <c r="L11" s="444">
        <f t="shared" ref="L11" si="3">(F11*-0.8)/100</f>
        <v>-28.32</v>
      </c>
      <c r="M11" s="445">
        <f>(K11+L11)/F11</f>
        <v>9.3022598870056497E-3</v>
      </c>
      <c r="N11" s="448" t="s">
        <v>557</v>
      </c>
      <c r="O11" s="446">
        <v>44228</v>
      </c>
      <c r="P11" s="459"/>
      <c r="Q11" s="4"/>
      <c r="R11" s="460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08">
        <v>3</v>
      </c>
      <c r="B12" s="509">
        <v>44229</v>
      </c>
      <c r="C12" s="510"/>
      <c r="D12" s="449" t="s">
        <v>403</v>
      </c>
      <c r="E12" s="511" t="s">
        <v>558</v>
      </c>
      <c r="F12" s="447">
        <v>2197.5</v>
      </c>
      <c r="G12" s="512">
        <v>2070</v>
      </c>
      <c r="H12" s="447">
        <v>2357.5</v>
      </c>
      <c r="I12" s="513" t="s">
        <v>850</v>
      </c>
      <c r="J12" s="466" t="s">
        <v>884</v>
      </c>
      <c r="K12" s="466">
        <f t="shared" si="2"/>
        <v>160</v>
      </c>
      <c r="L12" s="444">
        <f>(F12*-0.8)/100</f>
        <v>-17.579999999999998</v>
      </c>
      <c r="M12" s="445">
        <f t="shared" ref="M12" si="4">(K12+L12)/F12</f>
        <v>6.481001137656428E-2</v>
      </c>
      <c r="N12" s="514" t="s">
        <v>557</v>
      </c>
      <c r="O12" s="446">
        <v>43869</v>
      </c>
      <c r="P12" s="459"/>
      <c r="Q12" s="4"/>
      <c r="R12" s="460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82">
        <v>4</v>
      </c>
      <c r="B13" s="483">
        <v>44229</v>
      </c>
      <c r="C13" s="421"/>
      <c r="D13" s="414" t="s">
        <v>114</v>
      </c>
      <c r="E13" s="415" t="s">
        <v>558</v>
      </c>
      <c r="F13" s="389" t="s">
        <v>848</v>
      </c>
      <c r="G13" s="486">
        <v>2090</v>
      </c>
      <c r="H13" s="389"/>
      <c r="I13" s="485" t="s">
        <v>849</v>
      </c>
      <c r="J13" s="354" t="s">
        <v>559</v>
      </c>
      <c r="K13" s="484"/>
      <c r="L13" s="408"/>
      <c r="M13" s="404"/>
      <c r="N13" s="354"/>
      <c r="O13" s="411"/>
      <c r="P13" s="459"/>
      <c r="Q13" s="4"/>
      <c r="R13" s="460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67">
        <v>5</v>
      </c>
      <c r="B14" s="464">
        <v>44231</v>
      </c>
      <c r="C14" s="451"/>
      <c r="D14" s="449" t="s">
        <v>268</v>
      </c>
      <c r="E14" s="450" t="s">
        <v>558</v>
      </c>
      <c r="F14" s="447">
        <v>2190</v>
      </c>
      <c r="G14" s="468">
        <v>1995</v>
      </c>
      <c r="H14" s="447">
        <v>2330</v>
      </c>
      <c r="I14" s="465">
        <v>2500</v>
      </c>
      <c r="J14" s="448" t="s">
        <v>685</v>
      </c>
      <c r="K14" s="466">
        <f t="shared" ref="K14:K15" si="5">H14-F14</f>
        <v>140</v>
      </c>
      <c r="L14" s="444">
        <f>(F14*-0.07)/100</f>
        <v>-1.5330000000000001</v>
      </c>
      <c r="M14" s="445">
        <f t="shared" ref="M14:M15" si="6">(K14+L14)/F14</f>
        <v>6.3226940639269411E-2</v>
      </c>
      <c r="N14" s="448" t="s">
        <v>557</v>
      </c>
      <c r="O14" s="472">
        <v>43865</v>
      </c>
      <c r="P14" s="459"/>
      <c r="Q14" s="4"/>
      <c r="R14" s="460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67">
        <v>6</v>
      </c>
      <c r="B15" s="464">
        <v>44236</v>
      </c>
      <c r="C15" s="451"/>
      <c r="D15" s="449" t="s">
        <v>773</v>
      </c>
      <c r="E15" s="450" t="s">
        <v>558</v>
      </c>
      <c r="F15" s="447">
        <v>1597.5</v>
      </c>
      <c r="G15" s="468">
        <v>1514</v>
      </c>
      <c r="H15" s="447">
        <v>1702.5</v>
      </c>
      <c r="I15" s="465" t="s">
        <v>883</v>
      </c>
      <c r="J15" s="466" t="s">
        <v>898</v>
      </c>
      <c r="K15" s="466">
        <f t="shared" si="5"/>
        <v>105</v>
      </c>
      <c r="L15" s="444">
        <f>(F15*-0.8)/100</f>
        <v>-12.78</v>
      </c>
      <c r="M15" s="445">
        <f t="shared" si="6"/>
        <v>5.772769953051643E-2</v>
      </c>
      <c r="N15" s="514" t="s">
        <v>557</v>
      </c>
      <c r="O15" s="446">
        <v>43873</v>
      </c>
      <c r="P15" s="459"/>
      <c r="Q15" s="4"/>
      <c r="R15" s="460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2">
        <v>7</v>
      </c>
      <c r="B16" s="516">
        <v>44236</v>
      </c>
      <c r="C16" s="421"/>
      <c r="D16" s="414" t="s">
        <v>268</v>
      </c>
      <c r="E16" s="415" t="s">
        <v>558</v>
      </c>
      <c r="F16" s="389" t="s">
        <v>885</v>
      </c>
      <c r="G16" s="486">
        <v>2070</v>
      </c>
      <c r="H16" s="389"/>
      <c r="I16" s="485" t="s">
        <v>886</v>
      </c>
      <c r="J16" s="354" t="s">
        <v>559</v>
      </c>
      <c r="K16" s="484"/>
      <c r="L16" s="408"/>
      <c r="M16" s="404"/>
      <c r="N16" s="354"/>
      <c r="O16" s="411"/>
      <c r="P16" s="459"/>
      <c r="Q16" s="4"/>
      <c r="R16" s="460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53">
        <v>8</v>
      </c>
      <c r="B17" s="554">
        <v>44246</v>
      </c>
      <c r="C17" s="555"/>
      <c r="D17" s="556" t="s">
        <v>161</v>
      </c>
      <c r="E17" s="557" t="s">
        <v>558</v>
      </c>
      <c r="F17" s="558">
        <v>43.9</v>
      </c>
      <c r="G17" s="559">
        <v>41.4</v>
      </c>
      <c r="H17" s="558">
        <v>41.75</v>
      </c>
      <c r="I17" s="560" t="s">
        <v>936</v>
      </c>
      <c r="J17" s="561" t="s">
        <v>937</v>
      </c>
      <c r="K17" s="562">
        <f>H17-F17</f>
        <v>-2.1499999999999986</v>
      </c>
      <c r="L17" s="563">
        <f>(F17*-0.07)/100</f>
        <v>-3.0730000000000004E-2</v>
      </c>
      <c r="M17" s="564">
        <f t="shared" ref="M17" si="7">(K17+L17)/F17</f>
        <v>-4.9674943052391771E-2</v>
      </c>
      <c r="N17" s="561" t="s">
        <v>621</v>
      </c>
      <c r="O17" s="565">
        <v>43880</v>
      </c>
      <c r="P17" s="459"/>
      <c r="Q17" s="4"/>
      <c r="R17" s="460" t="s">
        <v>560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15">
        <v>9</v>
      </c>
      <c r="B18" s="516">
        <v>44246</v>
      </c>
      <c r="C18" s="421"/>
      <c r="D18" s="414" t="s">
        <v>239</v>
      </c>
      <c r="E18" s="415" t="s">
        <v>558</v>
      </c>
      <c r="F18" s="389" t="s">
        <v>938</v>
      </c>
      <c r="G18" s="486">
        <v>70</v>
      </c>
      <c r="H18" s="389"/>
      <c r="I18" s="518" t="s">
        <v>939</v>
      </c>
      <c r="J18" s="354" t="s">
        <v>559</v>
      </c>
      <c r="K18" s="517"/>
      <c r="L18" s="408"/>
      <c r="M18" s="404"/>
      <c r="N18" s="354"/>
      <c r="O18" s="411"/>
      <c r="P18" s="459"/>
      <c r="Q18" s="4"/>
      <c r="R18" s="460" t="s">
        <v>560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467">
        <v>10</v>
      </c>
      <c r="B19" s="464">
        <v>44249</v>
      </c>
      <c r="C19" s="451"/>
      <c r="D19" s="449" t="s">
        <v>491</v>
      </c>
      <c r="E19" s="450" t="s">
        <v>558</v>
      </c>
      <c r="F19" s="447">
        <v>505.5</v>
      </c>
      <c r="G19" s="468">
        <v>475</v>
      </c>
      <c r="H19" s="447">
        <v>546</v>
      </c>
      <c r="I19" s="465" t="s">
        <v>946</v>
      </c>
      <c r="J19" s="466" t="s">
        <v>970</v>
      </c>
      <c r="K19" s="466">
        <f t="shared" ref="K19" si="8">H19-F19</f>
        <v>40.5</v>
      </c>
      <c r="L19" s="444">
        <f>(F19*-0.8)/100</f>
        <v>-4.0440000000000005</v>
      </c>
      <c r="M19" s="445">
        <f t="shared" ref="M19" si="9">(K19+L19)/F19</f>
        <v>7.2118694362017816E-2</v>
      </c>
      <c r="N19" s="514" t="s">
        <v>557</v>
      </c>
      <c r="O19" s="446">
        <v>43884</v>
      </c>
      <c r="P19" s="459"/>
      <c r="Q19" s="4"/>
      <c r="R19" s="460" t="s">
        <v>794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2" customFormat="1" ht="14.25">
      <c r="A20" s="360"/>
      <c r="B20" s="375"/>
      <c r="C20" s="376"/>
      <c r="D20" s="387"/>
      <c r="E20" s="380"/>
      <c r="F20" s="380"/>
      <c r="G20" s="385"/>
      <c r="H20" s="380"/>
      <c r="I20" s="377"/>
      <c r="J20" s="382"/>
      <c r="K20" s="382"/>
      <c r="L20" s="390"/>
      <c r="M20" s="353"/>
      <c r="N20" s="363"/>
      <c r="O20" s="359"/>
      <c r="P20" s="383"/>
      <c r="Q20" s="61"/>
      <c r="R20" s="32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5"/>
      <c r="B21" s="436"/>
      <c r="C21" s="437"/>
      <c r="D21" s="438"/>
      <c r="E21" s="439"/>
      <c r="F21" s="439"/>
      <c r="G21" s="402"/>
      <c r="H21" s="439"/>
      <c r="I21" s="440"/>
      <c r="J21" s="403"/>
      <c r="K21" s="403"/>
      <c r="L21" s="441"/>
      <c r="M21" s="76"/>
      <c r="N21" s="442"/>
      <c r="O21" s="443"/>
      <c r="P21" s="383"/>
      <c r="Q21" s="61"/>
      <c r="R21" s="32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4.25">
      <c r="A22" s="435"/>
      <c r="B22" s="436"/>
      <c r="C22" s="437"/>
      <c r="D22" s="438"/>
      <c r="E22" s="439"/>
      <c r="F22" s="439"/>
      <c r="G22" s="402"/>
      <c r="H22" s="439"/>
      <c r="I22" s="440"/>
      <c r="J22" s="403"/>
      <c r="K22" s="403"/>
      <c r="L22" s="441"/>
      <c r="M22" s="76"/>
      <c r="N22" s="442"/>
      <c r="O22" s="443"/>
      <c r="P22" s="383"/>
      <c r="Q22" s="61"/>
      <c r="R22" s="323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2" customHeight="1">
      <c r="A23" s="20" t="s">
        <v>561</v>
      </c>
      <c r="B23" s="21"/>
      <c r="C23" s="22"/>
      <c r="D23" s="23"/>
      <c r="E23" s="24"/>
      <c r="F23" s="25"/>
      <c r="G23" s="25"/>
      <c r="H23" s="25"/>
      <c r="I23" s="25"/>
      <c r="J23" s="62"/>
      <c r="K23" s="25"/>
      <c r="L23" s="391"/>
      <c r="M23" s="35"/>
      <c r="N23" s="62"/>
      <c r="O23" s="63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6" t="s">
        <v>562</v>
      </c>
      <c r="B24" s="20"/>
      <c r="C24" s="20"/>
      <c r="D24" s="20"/>
      <c r="F24" s="27" t="s">
        <v>563</v>
      </c>
      <c r="G24" s="14"/>
      <c r="H24" s="28"/>
      <c r="I24" s="33"/>
      <c r="J24" s="64"/>
      <c r="K24" s="65"/>
      <c r="L24" s="39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 t="s">
        <v>564</v>
      </c>
      <c r="B25" s="20"/>
      <c r="C25" s="20"/>
      <c r="D25" s="20"/>
      <c r="E25" s="29"/>
      <c r="F25" s="27" t="s">
        <v>565</v>
      </c>
      <c r="G25" s="14"/>
      <c r="H25" s="28"/>
      <c r="I25" s="33"/>
      <c r="J25" s="64"/>
      <c r="K25" s="65"/>
      <c r="L25" s="392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/>
      <c r="B26" s="20"/>
      <c r="C26" s="20"/>
      <c r="D26" s="20"/>
      <c r="E26" s="29"/>
      <c r="F26" s="14"/>
      <c r="G26" s="14"/>
      <c r="H26" s="28"/>
      <c r="I26" s="33"/>
      <c r="J26" s="68"/>
      <c r="K26" s="65"/>
      <c r="L26" s="392"/>
      <c r="M26" s="14"/>
      <c r="N26" s="69"/>
      <c r="O26" s="5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15">
      <c r="A27" s="8"/>
      <c r="B27" s="30" t="s">
        <v>566</v>
      </c>
      <c r="C27" s="30"/>
      <c r="D27" s="30"/>
      <c r="E27" s="30"/>
      <c r="F27" s="31"/>
      <c r="G27" s="29"/>
      <c r="H27" s="29"/>
      <c r="I27" s="70"/>
      <c r="J27" s="71"/>
      <c r="K27" s="72"/>
      <c r="L27" s="393"/>
      <c r="M27" s="9"/>
      <c r="N27" s="8"/>
      <c r="O27" s="50"/>
      <c r="P27" s="4"/>
      <c r="R27" s="79"/>
      <c r="S27" s="13"/>
      <c r="T27" s="13"/>
      <c r="U27" s="13"/>
      <c r="V27" s="13"/>
      <c r="W27" s="13"/>
      <c r="X27" s="13"/>
      <c r="Y27" s="13"/>
      <c r="Z27" s="13"/>
    </row>
    <row r="28" spans="1:38" s="3" customFormat="1" ht="38.25">
      <c r="A28" s="17" t="s">
        <v>16</v>
      </c>
      <c r="B28" s="18" t="s">
        <v>535</v>
      </c>
      <c r="C28" s="18"/>
      <c r="D28" s="19" t="s">
        <v>546</v>
      </c>
      <c r="E28" s="18" t="s">
        <v>547</v>
      </c>
      <c r="F28" s="18" t="s">
        <v>548</v>
      </c>
      <c r="G28" s="18" t="s">
        <v>567</v>
      </c>
      <c r="H28" s="18" t="s">
        <v>550</v>
      </c>
      <c r="I28" s="18" t="s">
        <v>551</v>
      </c>
      <c r="J28" s="18" t="s">
        <v>552</v>
      </c>
      <c r="K28" s="59" t="s">
        <v>568</v>
      </c>
      <c r="L28" s="394" t="s">
        <v>822</v>
      </c>
      <c r="M28" s="60" t="s">
        <v>821</v>
      </c>
      <c r="N28" s="18" t="s">
        <v>555</v>
      </c>
      <c r="O28" s="75" t="s">
        <v>556</v>
      </c>
      <c r="P28" s="4"/>
      <c r="Q28" s="37"/>
      <c r="R28" s="35"/>
      <c r="S28" s="35"/>
      <c r="T28" s="35"/>
    </row>
    <row r="29" spans="1:38" s="371" customFormat="1" ht="15" customHeight="1">
      <c r="A29" s="487">
        <v>1</v>
      </c>
      <c r="B29" s="488">
        <v>44228</v>
      </c>
      <c r="C29" s="451"/>
      <c r="D29" s="449" t="s">
        <v>68</v>
      </c>
      <c r="E29" s="450" t="s">
        <v>558</v>
      </c>
      <c r="F29" s="447">
        <v>566</v>
      </c>
      <c r="G29" s="447">
        <v>548</v>
      </c>
      <c r="H29" s="447">
        <v>577</v>
      </c>
      <c r="I29" s="448">
        <v>600</v>
      </c>
      <c r="J29" s="448" t="s">
        <v>856</v>
      </c>
      <c r="K29" s="466">
        <f t="shared" ref="K29:K30" si="10">H29-F29</f>
        <v>11</v>
      </c>
      <c r="L29" s="444">
        <f>(F29*-0.07)/100</f>
        <v>-0.39620000000000005</v>
      </c>
      <c r="M29" s="445">
        <f t="shared" ref="M29:M30" si="11">(K29+L29)/F29</f>
        <v>1.8734628975265018E-2</v>
      </c>
      <c r="N29" s="448" t="s">
        <v>557</v>
      </c>
      <c r="O29" s="472">
        <v>44228</v>
      </c>
      <c r="P29" s="4"/>
      <c r="Q29" s="4"/>
      <c r="R29" s="326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1" customFormat="1" ht="15" customHeight="1">
      <c r="A30" s="499">
        <v>2</v>
      </c>
      <c r="B30" s="500">
        <v>44229</v>
      </c>
      <c r="C30" s="501"/>
      <c r="D30" s="502" t="s">
        <v>80</v>
      </c>
      <c r="E30" s="470" t="s">
        <v>558</v>
      </c>
      <c r="F30" s="470">
        <v>627.5</v>
      </c>
      <c r="G30" s="503">
        <v>609</v>
      </c>
      <c r="H30" s="503">
        <v>608.5</v>
      </c>
      <c r="I30" s="470">
        <v>660</v>
      </c>
      <c r="J30" s="471" t="s">
        <v>878</v>
      </c>
      <c r="K30" s="504">
        <f t="shared" si="10"/>
        <v>-19</v>
      </c>
      <c r="L30" s="505">
        <f t="shared" ref="L30:L35" si="12">(F30*-0.7)/100</f>
        <v>-4.3925000000000001</v>
      </c>
      <c r="M30" s="506">
        <f t="shared" si="11"/>
        <v>-3.7278884462151392E-2</v>
      </c>
      <c r="N30" s="471" t="s">
        <v>621</v>
      </c>
      <c r="O30" s="507">
        <v>44235</v>
      </c>
      <c r="P30" s="4"/>
      <c r="Q30" s="4"/>
      <c r="R30" s="326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1" customFormat="1" ht="15" customHeight="1">
      <c r="A31" s="487">
        <v>3</v>
      </c>
      <c r="B31" s="488">
        <v>44229</v>
      </c>
      <c r="C31" s="451"/>
      <c r="D31" s="449" t="s">
        <v>141</v>
      </c>
      <c r="E31" s="450" t="s">
        <v>558</v>
      </c>
      <c r="F31" s="447">
        <v>576.5</v>
      </c>
      <c r="G31" s="447">
        <v>560</v>
      </c>
      <c r="H31" s="447">
        <v>590</v>
      </c>
      <c r="I31" s="448" t="s">
        <v>854</v>
      </c>
      <c r="J31" s="448" t="s">
        <v>857</v>
      </c>
      <c r="K31" s="466">
        <f t="shared" ref="K31" si="13">H31-F31</f>
        <v>13.5</v>
      </c>
      <c r="L31" s="444">
        <f t="shared" si="12"/>
        <v>-4.0354999999999999</v>
      </c>
      <c r="M31" s="445">
        <f t="shared" ref="M31" si="14">(K31+L31)/F31</f>
        <v>1.6417172593235042E-2</v>
      </c>
      <c r="N31" s="448" t="s">
        <v>557</v>
      </c>
      <c r="O31" s="446">
        <v>44231</v>
      </c>
      <c r="P31" s="4"/>
      <c r="Q31" s="4"/>
      <c r="R31" s="326" t="s">
        <v>794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1" customFormat="1" ht="15" customHeight="1">
      <c r="A32" s="494">
        <v>4</v>
      </c>
      <c r="B32" s="488">
        <v>44229</v>
      </c>
      <c r="C32" s="495"/>
      <c r="D32" s="496" t="s">
        <v>68</v>
      </c>
      <c r="E32" s="447" t="s">
        <v>558</v>
      </c>
      <c r="F32" s="447">
        <v>601.5</v>
      </c>
      <c r="G32" s="497">
        <v>585</v>
      </c>
      <c r="H32" s="497">
        <v>615.5</v>
      </c>
      <c r="I32" s="447">
        <v>630</v>
      </c>
      <c r="J32" s="448" t="s">
        <v>857</v>
      </c>
      <c r="K32" s="466">
        <f t="shared" ref="K32" si="15">H32-F32</f>
        <v>14</v>
      </c>
      <c r="L32" s="444">
        <f t="shared" si="12"/>
        <v>-4.2104999999999997</v>
      </c>
      <c r="M32" s="445">
        <f t="shared" ref="M32" si="16">(K32+L32)/F32</f>
        <v>1.6275145469659184E-2</v>
      </c>
      <c r="N32" s="448" t="s">
        <v>557</v>
      </c>
      <c r="O32" s="446">
        <v>44230</v>
      </c>
      <c r="P32" s="4"/>
      <c r="Q32" s="4"/>
      <c r="R32" s="326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71" customFormat="1" ht="15" customHeight="1">
      <c r="A33" s="487">
        <v>5</v>
      </c>
      <c r="B33" s="488">
        <v>44230</v>
      </c>
      <c r="C33" s="451"/>
      <c r="D33" s="449" t="s">
        <v>131</v>
      </c>
      <c r="E33" s="450" t="s">
        <v>558</v>
      </c>
      <c r="F33" s="447">
        <v>1844</v>
      </c>
      <c r="G33" s="447">
        <v>1790</v>
      </c>
      <c r="H33" s="447">
        <v>1887.5</v>
      </c>
      <c r="I33" s="448" t="s">
        <v>862</v>
      </c>
      <c r="J33" s="448" t="s">
        <v>870</v>
      </c>
      <c r="K33" s="466">
        <f t="shared" ref="K33" si="17">H33-F33</f>
        <v>43.5</v>
      </c>
      <c r="L33" s="444">
        <f t="shared" si="12"/>
        <v>-12.907999999999999</v>
      </c>
      <c r="M33" s="445">
        <f t="shared" ref="M33" si="18">(K33+L33)/F33</f>
        <v>1.6590021691973968E-2</v>
      </c>
      <c r="N33" s="448" t="s">
        <v>557</v>
      </c>
      <c r="O33" s="446">
        <v>44231</v>
      </c>
      <c r="P33" s="4"/>
      <c r="Q33" s="4"/>
      <c r="R33" s="326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71" customFormat="1" ht="15" customHeight="1">
      <c r="A34" s="499">
        <v>6</v>
      </c>
      <c r="B34" s="500">
        <v>44231</v>
      </c>
      <c r="C34" s="501"/>
      <c r="D34" s="502" t="s">
        <v>68</v>
      </c>
      <c r="E34" s="470" t="s">
        <v>558</v>
      </c>
      <c r="F34" s="470">
        <v>612.5</v>
      </c>
      <c r="G34" s="503">
        <v>598</v>
      </c>
      <c r="H34" s="503">
        <v>592.5</v>
      </c>
      <c r="I34" s="470" t="s">
        <v>871</v>
      </c>
      <c r="J34" s="471" t="s">
        <v>875</v>
      </c>
      <c r="K34" s="504">
        <f t="shared" ref="K34:K35" si="19">H34-F34</f>
        <v>-20</v>
      </c>
      <c r="L34" s="505">
        <f t="shared" si="12"/>
        <v>-4.2874999999999996</v>
      </c>
      <c r="M34" s="506">
        <f t="shared" ref="M34:M35" si="20">(K34+L34)/F34</f>
        <v>-3.9653061224489798E-2</v>
      </c>
      <c r="N34" s="471" t="s">
        <v>621</v>
      </c>
      <c r="O34" s="507">
        <v>44232</v>
      </c>
      <c r="P34" s="4"/>
      <c r="Q34" s="4"/>
      <c r="R34" s="326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71" customFormat="1" ht="15" customHeight="1">
      <c r="A35" s="487">
        <v>7</v>
      </c>
      <c r="B35" s="488">
        <v>44231</v>
      </c>
      <c r="C35" s="451"/>
      <c r="D35" s="449" t="s">
        <v>117</v>
      </c>
      <c r="E35" s="450" t="s">
        <v>558</v>
      </c>
      <c r="F35" s="447">
        <v>472</v>
      </c>
      <c r="G35" s="447">
        <v>457</v>
      </c>
      <c r="H35" s="447">
        <v>485</v>
      </c>
      <c r="I35" s="448" t="s">
        <v>872</v>
      </c>
      <c r="J35" s="448" t="s">
        <v>890</v>
      </c>
      <c r="K35" s="466">
        <f t="shared" si="19"/>
        <v>13</v>
      </c>
      <c r="L35" s="444">
        <f t="shared" si="12"/>
        <v>-3.3039999999999998</v>
      </c>
      <c r="M35" s="445">
        <f t="shared" si="20"/>
        <v>2.0542372881355932E-2</v>
      </c>
      <c r="N35" s="448" t="s">
        <v>557</v>
      </c>
      <c r="O35" s="446">
        <v>44238</v>
      </c>
      <c r="P35" s="4"/>
      <c r="Q35" s="4"/>
      <c r="R35" s="326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71" customFormat="1" ht="15" customHeight="1">
      <c r="A36" s="487">
        <v>8</v>
      </c>
      <c r="B36" s="488">
        <v>44232</v>
      </c>
      <c r="C36" s="451"/>
      <c r="D36" s="449" t="s">
        <v>773</v>
      </c>
      <c r="E36" s="450" t="s">
        <v>558</v>
      </c>
      <c r="F36" s="447">
        <v>1520</v>
      </c>
      <c r="G36" s="447">
        <v>1469</v>
      </c>
      <c r="H36" s="447">
        <v>1560</v>
      </c>
      <c r="I36" s="448" t="s">
        <v>859</v>
      </c>
      <c r="J36" s="448" t="s">
        <v>594</v>
      </c>
      <c r="K36" s="466">
        <f t="shared" ref="K36:K37" si="21">H36-F36</f>
        <v>40</v>
      </c>
      <c r="L36" s="444">
        <f>(F36*-0.07)/100</f>
        <v>-1.0640000000000001</v>
      </c>
      <c r="M36" s="445">
        <f t="shared" ref="M36:M37" si="22">(K36+L36)/F36</f>
        <v>2.561578947368421E-2</v>
      </c>
      <c r="N36" s="448" t="s">
        <v>557</v>
      </c>
      <c r="O36" s="472">
        <v>44232</v>
      </c>
      <c r="P36" s="4"/>
      <c r="Q36" s="4"/>
      <c r="R36" s="326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71" customFormat="1" ht="15" customHeight="1">
      <c r="A37" s="499">
        <v>9</v>
      </c>
      <c r="B37" s="500">
        <v>44235</v>
      </c>
      <c r="C37" s="501"/>
      <c r="D37" s="502" t="s">
        <v>879</v>
      </c>
      <c r="E37" s="470" t="s">
        <v>558</v>
      </c>
      <c r="F37" s="470">
        <v>221</v>
      </c>
      <c r="G37" s="503">
        <v>214.5</v>
      </c>
      <c r="H37" s="503">
        <v>214.5</v>
      </c>
      <c r="I37" s="470" t="s">
        <v>880</v>
      </c>
      <c r="J37" s="471" t="s">
        <v>899</v>
      </c>
      <c r="K37" s="504">
        <f t="shared" si="21"/>
        <v>-6.5</v>
      </c>
      <c r="L37" s="505">
        <f t="shared" ref="L37" si="23">(F37*-0.7)/100</f>
        <v>-1.5469999999999999</v>
      </c>
      <c r="M37" s="506">
        <f t="shared" si="22"/>
        <v>-3.6411764705882359E-2</v>
      </c>
      <c r="N37" s="471" t="s">
        <v>621</v>
      </c>
      <c r="O37" s="507">
        <v>44232</v>
      </c>
      <c r="P37" s="4"/>
      <c r="Q37" s="4"/>
      <c r="R37" s="326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71" customFormat="1" ht="15" customHeight="1">
      <c r="A38" s="487">
        <v>10</v>
      </c>
      <c r="B38" s="488">
        <v>44237</v>
      </c>
      <c r="C38" s="451"/>
      <c r="D38" s="449" t="s">
        <v>126</v>
      </c>
      <c r="E38" s="450" t="s">
        <v>558</v>
      </c>
      <c r="F38" s="447">
        <v>224.5</v>
      </c>
      <c r="G38" s="447">
        <v>218</v>
      </c>
      <c r="H38" s="447">
        <v>227.75</v>
      </c>
      <c r="I38" s="448">
        <v>235</v>
      </c>
      <c r="J38" s="448" t="s">
        <v>901</v>
      </c>
      <c r="K38" s="466">
        <f t="shared" ref="K38:K39" si="24">H38-F38</f>
        <v>3.25</v>
      </c>
      <c r="L38" s="444">
        <f>(F38*-0.07)/100</f>
        <v>-0.15715000000000001</v>
      </c>
      <c r="M38" s="445">
        <f t="shared" ref="M38:M39" si="25">(K38+L38)/F38</f>
        <v>1.3776614699331847E-2</v>
      </c>
      <c r="N38" s="448" t="s">
        <v>557</v>
      </c>
      <c r="O38" s="472">
        <v>44237</v>
      </c>
      <c r="P38" s="4"/>
      <c r="Q38" s="4"/>
      <c r="R38" s="326" t="s">
        <v>560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71" customFormat="1" ht="15" customHeight="1">
      <c r="A39" s="499">
        <v>11</v>
      </c>
      <c r="B39" s="500">
        <v>44239</v>
      </c>
      <c r="C39" s="501"/>
      <c r="D39" s="502" t="s">
        <v>97</v>
      </c>
      <c r="E39" s="470" t="s">
        <v>558</v>
      </c>
      <c r="F39" s="470">
        <v>213</v>
      </c>
      <c r="G39" s="503">
        <v>207</v>
      </c>
      <c r="H39" s="503">
        <v>207</v>
      </c>
      <c r="I39" s="470" t="s">
        <v>900</v>
      </c>
      <c r="J39" s="471" t="s">
        <v>935</v>
      </c>
      <c r="K39" s="504">
        <f t="shared" si="24"/>
        <v>-6</v>
      </c>
      <c r="L39" s="505">
        <f t="shared" ref="L39" si="26">(F39*-0.7)/100</f>
        <v>-1.4909999999999999</v>
      </c>
      <c r="M39" s="506">
        <f t="shared" si="25"/>
        <v>-3.5169014084507039E-2</v>
      </c>
      <c r="N39" s="471" t="s">
        <v>621</v>
      </c>
      <c r="O39" s="507">
        <v>44246</v>
      </c>
      <c r="P39" s="4"/>
      <c r="Q39" s="4"/>
      <c r="R39" s="326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71" customFormat="1" ht="15" customHeight="1">
      <c r="A40" s="494">
        <v>12</v>
      </c>
      <c r="B40" s="488">
        <v>44239</v>
      </c>
      <c r="C40" s="495"/>
      <c r="D40" s="496" t="s">
        <v>145</v>
      </c>
      <c r="E40" s="447" t="s">
        <v>558</v>
      </c>
      <c r="F40" s="447">
        <v>173</v>
      </c>
      <c r="G40" s="497">
        <v>168</v>
      </c>
      <c r="H40" s="497">
        <v>183.5</v>
      </c>
      <c r="I40" s="447">
        <v>185</v>
      </c>
      <c r="J40" s="448" t="s">
        <v>882</v>
      </c>
      <c r="K40" s="466">
        <f t="shared" ref="K40:K41" si="27">H40-F40</f>
        <v>10.5</v>
      </c>
      <c r="L40" s="444">
        <f>(F40*-0.07)/100</f>
        <v>-0.12110000000000001</v>
      </c>
      <c r="M40" s="445">
        <f t="shared" ref="M40:M41" si="28">(K40+L40)/F40</f>
        <v>5.9993641618497108E-2</v>
      </c>
      <c r="N40" s="448" t="s">
        <v>557</v>
      </c>
      <c r="O40" s="472">
        <v>44239</v>
      </c>
      <c r="P40" s="4"/>
      <c r="Q40" s="4"/>
      <c r="R40" s="326" t="s">
        <v>560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71" customFormat="1" ht="15" customHeight="1">
      <c r="A41" s="499">
        <v>13</v>
      </c>
      <c r="B41" s="500">
        <v>44242</v>
      </c>
      <c r="C41" s="501"/>
      <c r="D41" s="502" t="s">
        <v>151</v>
      </c>
      <c r="E41" s="470" t="s">
        <v>558</v>
      </c>
      <c r="F41" s="470">
        <v>17400</v>
      </c>
      <c r="G41" s="503">
        <v>16900</v>
      </c>
      <c r="H41" s="503">
        <v>16890</v>
      </c>
      <c r="I41" s="470" t="s">
        <v>904</v>
      </c>
      <c r="J41" s="471" t="s">
        <v>911</v>
      </c>
      <c r="K41" s="504">
        <f t="shared" si="27"/>
        <v>-510</v>
      </c>
      <c r="L41" s="505">
        <f t="shared" ref="L41" si="29">(F41*-0.7)/100</f>
        <v>-121.8</v>
      </c>
      <c r="M41" s="506">
        <f t="shared" si="28"/>
        <v>-3.6310344827586202E-2</v>
      </c>
      <c r="N41" s="471" t="s">
        <v>621</v>
      </c>
      <c r="O41" s="507">
        <v>44244</v>
      </c>
      <c r="P41" s="4"/>
      <c r="Q41" s="4"/>
      <c r="R41" s="326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71" customFormat="1" ht="15" customHeight="1">
      <c r="A42" s="499">
        <v>14</v>
      </c>
      <c r="B42" s="500">
        <v>44243</v>
      </c>
      <c r="C42" s="501"/>
      <c r="D42" s="502" t="s">
        <v>773</v>
      </c>
      <c r="E42" s="470" t="s">
        <v>558</v>
      </c>
      <c r="F42" s="470">
        <v>1685</v>
      </c>
      <c r="G42" s="503">
        <v>1635</v>
      </c>
      <c r="H42" s="503">
        <v>1635</v>
      </c>
      <c r="I42" s="470" t="s">
        <v>910</v>
      </c>
      <c r="J42" s="471" t="s">
        <v>944</v>
      </c>
      <c r="K42" s="504">
        <f t="shared" ref="K42" si="30">H42-F42</f>
        <v>-50</v>
      </c>
      <c r="L42" s="505">
        <f t="shared" ref="L42" si="31">(F42*-0.7)/100</f>
        <v>-11.795</v>
      </c>
      <c r="M42" s="506">
        <f t="shared" ref="M42" si="32">(K42+L42)/F42</f>
        <v>-3.6673590504451042E-2</v>
      </c>
      <c r="N42" s="471" t="s">
        <v>621</v>
      </c>
      <c r="O42" s="507">
        <v>44249</v>
      </c>
      <c r="P42" s="4"/>
      <c r="Q42" s="4"/>
      <c r="R42" s="326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71" customFormat="1" ht="15" customHeight="1">
      <c r="A43" s="541">
        <v>15</v>
      </c>
      <c r="B43" s="542">
        <v>44244</v>
      </c>
      <c r="C43" s="543"/>
      <c r="D43" s="544" t="s">
        <v>68</v>
      </c>
      <c r="E43" s="545" t="s">
        <v>558</v>
      </c>
      <c r="F43" s="545">
        <v>592.5</v>
      </c>
      <c r="G43" s="546">
        <v>577</v>
      </c>
      <c r="H43" s="546">
        <v>596.5</v>
      </c>
      <c r="I43" s="545" t="s">
        <v>913</v>
      </c>
      <c r="J43" s="547" t="s">
        <v>921</v>
      </c>
      <c r="K43" s="548">
        <f t="shared" ref="K43:K44" si="33">H43-F43</f>
        <v>4</v>
      </c>
      <c r="L43" s="549">
        <f t="shared" ref="L43:L44" si="34">(F43*-0.7)/100</f>
        <v>-4.1475</v>
      </c>
      <c r="M43" s="550">
        <f t="shared" ref="M43:M45" si="35">(K43+L43)/F43</f>
        <v>-2.4894514767932486E-4</v>
      </c>
      <c r="N43" s="547" t="s">
        <v>666</v>
      </c>
      <c r="O43" s="551">
        <v>44245</v>
      </c>
      <c r="P43" s="4"/>
      <c r="Q43" s="4"/>
      <c r="R43" s="326" t="s">
        <v>560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71" customFormat="1" ht="15" customHeight="1">
      <c r="A44" s="499">
        <v>16</v>
      </c>
      <c r="B44" s="500">
        <v>44245</v>
      </c>
      <c r="C44" s="501"/>
      <c r="D44" s="502" t="s">
        <v>182</v>
      </c>
      <c r="E44" s="470" t="s">
        <v>558</v>
      </c>
      <c r="F44" s="470">
        <v>92.5</v>
      </c>
      <c r="G44" s="503">
        <v>89.5</v>
      </c>
      <c r="H44" s="503">
        <v>89.5</v>
      </c>
      <c r="I44" s="470" t="s">
        <v>922</v>
      </c>
      <c r="J44" s="471" t="s">
        <v>943</v>
      </c>
      <c r="K44" s="504">
        <f t="shared" si="33"/>
        <v>-3</v>
      </c>
      <c r="L44" s="505">
        <f t="shared" si="34"/>
        <v>-0.64749999999999996</v>
      </c>
      <c r="M44" s="506">
        <f t="shared" si="35"/>
        <v>-3.9432432432432434E-2</v>
      </c>
      <c r="N44" s="471" t="s">
        <v>621</v>
      </c>
      <c r="O44" s="507">
        <v>44249</v>
      </c>
      <c r="P44" s="4"/>
      <c r="Q44" s="4"/>
      <c r="R44" s="326" t="s">
        <v>560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71" customFormat="1" ht="15" customHeight="1">
      <c r="A45" s="494">
        <v>17</v>
      </c>
      <c r="B45" s="488">
        <v>44249</v>
      </c>
      <c r="C45" s="495"/>
      <c r="D45" s="496" t="s">
        <v>112</v>
      </c>
      <c r="E45" s="447" t="s">
        <v>819</v>
      </c>
      <c r="F45" s="447">
        <v>323.5</v>
      </c>
      <c r="G45" s="497">
        <v>333</v>
      </c>
      <c r="H45" s="497">
        <v>317</v>
      </c>
      <c r="I45" s="447" t="s">
        <v>947</v>
      </c>
      <c r="J45" s="448" t="s">
        <v>948</v>
      </c>
      <c r="K45" s="448">
        <f>F45-H45</f>
        <v>6.5</v>
      </c>
      <c r="L45" s="570">
        <f>(F45*-0.07)/100</f>
        <v>-0.22645000000000004</v>
      </c>
      <c r="M45" s="445">
        <f t="shared" si="35"/>
        <v>1.9392735703245751E-2</v>
      </c>
      <c r="N45" s="448" t="s">
        <v>557</v>
      </c>
      <c r="O45" s="472">
        <v>44249</v>
      </c>
      <c r="P45" s="4"/>
      <c r="Q45" s="4"/>
      <c r="R45" s="326" t="s">
        <v>560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71" customFormat="1" ht="15" customHeight="1">
      <c r="A46" s="499">
        <v>18</v>
      </c>
      <c r="B46" s="500">
        <v>44249</v>
      </c>
      <c r="C46" s="501"/>
      <c r="D46" s="502" t="s">
        <v>155</v>
      </c>
      <c r="E46" s="470" t="s">
        <v>819</v>
      </c>
      <c r="F46" s="470">
        <v>107</v>
      </c>
      <c r="G46" s="503">
        <v>110.5</v>
      </c>
      <c r="H46" s="503">
        <v>110.5</v>
      </c>
      <c r="I46" s="470" t="s">
        <v>949</v>
      </c>
      <c r="J46" s="471" t="s">
        <v>979</v>
      </c>
      <c r="K46" s="504">
        <f>F46-H46</f>
        <v>-3.5</v>
      </c>
      <c r="L46" s="505">
        <f t="shared" ref="L46" si="36">(F46*-0.7)/100</f>
        <v>-0.74899999999999989</v>
      </c>
      <c r="M46" s="506">
        <f t="shared" ref="M46:M47" si="37">(K46+L46)/F46</f>
        <v>-3.9710280373831772E-2</v>
      </c>
      <c r="N46" s="471" t="s">
        <v>621</v>
      </c>
      <c r="O46" s="507">
        <v>44250</v>
      </c>
      <c r="P46" s="4"/>
      <c r="Q46" s="4"/>
      <c r="R46" s="326" t="s">
        <v>560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71" customFormat="1" ht="15" customHeight="1">
      <c r="A47" s="494">
        <v>19</v>
      </c>
      <c r="B47" s="488">
        <v>44250</v>
      </c>
      <c r="C47" s="495"/>
      <c r="D47" s="496" t="s">
        <v>745</v>
      </c>
      <c r="E47" s="447" t="s">
        <v>558</v>
      </c>
      <c r="F47" s="447">
        <v>4050</v>
      </c>
      <c r="G47" s="497">
        <v>3940</v>
      </c>
      <c r="H47" s="497">
        <v>4130</v>
      </c>
      <c r="I47" s="447" t="s">
        <v>980</v>
      </c>
      <c r="J47" s="448" t="s">
        <v>916</v>
      </c>
      <c r="K47" s="466">
        <f t="shared" ref="K47" si="38">H47-F47</f>
        <v>80</v>
      </c>
      <c r="L47" s="444">
        <f>(F47*-0.07)/100</f>
        <v>-2.835</v>
      </c>
      <c r="M47" s="445">
        <f t="shared" si="37"/>
        <v>1.9053086419753087E-2</v>
      </c>
      <c r="N47" s="448" t="s">
        <v>557</v>
      </c>
      <c r="O47" s="472">
        <v>44250</v>
      </c>
      <c r="P47" s="4"/>
      <c r="Q47" s="4"/>
      <c r="R47" s="326" t="s">
        <v>560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71" customFormat="1" ht="15" customHeight="1">
      <c r="A48" s="396">
        <v>20</v>
      </c>
      <c r="B48" s="420">
        <v>44250</v>
      </c>
      <c r="C48" s="423"/>
      <c r="D48" s="388" t="s">
        <v>186</v>
      </c>
      <c r="E48" s="389" t="s">
        <v>558</v>
      </c>
      <c r="F48" s="389" t="s">
        <v>983</v>
      </c>
      <c r="G48" s="424">
        <v>1370</v>
      </c>
      <c r="H48" s="424"/>
      <c r="I48" s="389" t="s">
        <v>984</v>
      </c>
      <c r="J48" s="396" t="s">
        <v>559</v>
      </c>
      <c r="K48" s="354"/>
      <c r="L48" s="406"/>
      <c r="M48" s="404"/>
      <c r="N48" s="382"/>
      <c r="O48" s="395"/>
      <c r="P48" s="4"/>
      <c r="Q48" s="4"/>
      <c r="R48" s="326" t="s">
        <v>560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71" customFormat="1" ht="15" customHeight="1">
      <c r="A49" s="396"/>
      <c r="B49" s="420"/>
      <c r="C49" s="423"/>
      <c r="D49" s="388"/>
      <c r="E49" s="389"/>
      <c r="F49" s="389"/>
      <c r="G49" s="424"/>
      <c r="H49" s="424"/>
      <c r="I49" s="389"/>
      <c r="J49" s="396"/>
      <c r="K49" s="354"/>
      <c r="L49" s="406"/>
      <c r="M49" s="404"/>
      <c r="N49" s="382"/>
      <c r="O49" s="395"/>
      <c r="P49" s="4"/>
      <c r="Q49" s="4"/>
      <c r="R49" s="326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71" customFormat="1" ht="15" customHeight="1">
      <c r="A50" s="396"/>
      <c r="B50" s="420"/>
      <c r="C50" s="423"/>
      <c r="D50" s="388"/>
      <c r="E50" s="389"/>
      <c r="F50" s="389"/>
      <c r="G50" s="424"/>
      <c r="H50" s="424"/>
      <c r="I50" s="389"/>
      <c r="J50" s="396"/>
      <c r="K50" s="354"/>
      <c r="L50" s="406"/>
      <c r="M50" s="404"/>
      <c r="N50" s="382"/>
      <c r="O50" s="395"/>
      <c r="P50" s="4"/>
      <c r="Q50" s="4"/>
      <c r="R50" s="326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71" customFormat="1" ht="15" customHeight="1">
      <c r="A51" s="396"/>
      <c r="B51" s="420"/>
      <c r="C51" s="423"/>
      <c r="D51" s="388"/>
      <c r="E51" s="389"/>
      <c r="F51" s="389"/>
      <c r="G51" s="424"/>
      <c r="H51" s="424"/>
      <c r="I51" s="389"/>
      <c r="J51" s="354"/>
      <c r="K51" s="354"/>
      <c r="L51" s="406"/>
      <c r="M51" s="404"/>
      <c r="N51" s="382"/>
      <c r="O51" s="395"/>
      <c r="P51" s="4"/>
      <c r="Q51" s="4"/>
      <c r="R51" s="326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561</v>
      </c>
      <c r="B52" s="36"/>
      <c r="C52" s="36"/>
      <c r="D52" s="37"/>
      <c r="E52" s="33"/>
      <c r="F52" s="33"/>
      <c r="G52" s="32"/>
      <c r="H52" s="32" t="s">
        <v>824</v>
      </c>
      <c r="I52" s="33"/>
      <c r="J52" s="14"/>
      <c r="K52" s="76"/>
      <c r="L52" s="77"/>
      <c r="M52" s="76"/>
      <c r="N52" s="78"/>
      <c r="O52" s="76"/>
      <c r="P52" s="4"/>
      <c r="Q52" s="412"/>
      <c r="R52" s="425"/>
      <c r="S52" s="412"/>
      <c r="T52" s="412"/>
      <c r="U52" s="412"/>
      <c r="V52" s="412"/>
      <c r="W52" s="412"/>
      <c r="X52" s="412"/>
      <c r="Y52" s="412"/>
      <c r="Z52" s="37"/>
      <c r="AA52" s="37"/>
      <c r="AB52" s="37"/>
    </row>
    <row r="53" spans="1:34" s="3" customFormat="1">
      <c r="A53" s="26" t="s">
        <v>562</v>
      </c>
      <c r="B53" s="20"/>
      <c r="C53" s="20"/>
      <c r="D53" s="20"/>
      <c r="E53" s="2"/>
      <c r="F53" s="27" t="s">
        <v>563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565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5">
      <c r="A56" s="40" t="s">
        <v>572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8.25">
      <c r="A57" s="18" t="s">
        <v>16</v>
      </c>
      <c r="B57" s="18" t="s">
        <v>535</v>
      </c>
      <c r="C57" s="18"/>
      <c r="D57" s="19" t="s">
        <v>546</v>
      </c>
      <c r="E57" s="18" t="s">
        <v>547</v>
      </c>
      <c r="F57" s="18" t="s">
        <v>548</v>
      </c>
      <c r="G57" s="18" t="s">
        <v>567</v>
      </c>
      <c r="H57" s="18" t="s">
        <v>550</v>
      </c>
      <c r="I57" s="18" t="s">
        <v>551</v>
      </c>
      <c r="J57" s="17" t="s">
        <v>552</v>
      </c>
      <c r="K57" s="74" t="s">
        <v>573</v>
      </c>
      <c r="L57" s="60" t="s">
        <v>822</v>
      </c>
      <c r="M57" s="74" t="s">
        <v>569</v>
      </c>
      <c r="N57" s="18" t="s">
        <v>570</v>
      </c>
      <c r="O57" s="17" t="s">
        <v>555</v>
      </c>
      <c r="P57" s="87" t="s">
        <v>556</v>
      </c>
      <c r="Q57" s="1"/>
      <c r="R57" s="14"/>
      <c r="S57" s="3"/>
      <c r="Y57" s="3"/>
      <c r="Z57" s="3"/>
    </row>
    <row r="58" spans="1:34" s="371" customFormat="1" ht="13.9" customHeight="1">
      <c r="A58" s="493">
        <v>1</v>
      </c>
      <c r="B58" s="488">
        <v>44229</v>
      </c>
      <c r="C58" s="451"/>
      <c r="D58" s="449" t="s">
        <v>851</v>
      </c>
      <c r="E58" s="450" t="s">
        <v>558</v>
      </c>
      <c r="F58" s="447">
        <v>925.5</v>
      </c>
      <c r="G58" s="447">
        <v>905</v>
      </c>
      <c r="H58" s="447">
        <v>941</v>
      </c>
      <c r="I58" s="448" t="s">
        <v>852</v>
      </c>
      <c r="J58" s="448" t="s">
        <v>868</v>
      </c>
      <c r="K58" s="489">
        <f t="shared" ref="K58" si="39">H58-F58</f>
        <v>15.5</v>
      </c>
      <c r="L58" s="490">
        <f t="shared" ref="L58" si="40">(H58*N58)*0.035%</f>
        <v>214.07750000000004</v>
      </c>
      <c r="M58" s="491">
        <f t="shared" ref="M58" si="41">(K58*N58)-L58</f>
        <v>9860.9225000000006</v>
      </c>
      <c r="N58" s="448">
        <v>650</v>
      </c>
      <c r="O58" s="492" t="s">
        <v>557</v>
      </c>
      <c r="P58" s="446">
        <v>44230</v>
      </c>
      <c r="Q58" s="365"/>
      <c r="R58" s="326" t="s">
        <v>794</v>
      </c>
      <c r="S58" s="37"/>
      <c r="Y58" s="37"/>
      <c r="Z58" s="37"/>
    </row>
    <row r="59" spans="1:34" s="371" customFormat="1" ht="13.9" customHeight="1">
      <c r="A59" s="493">
        <v>2</v>
      </c>
      <c r="B59" s="488">
        <v>44229</v>
      </c>
      <c r="C59" s="451"/>
      <c r="D59" s="449" t="s">
        <v>853</v>
      </c>
      <c r="E59" s="450" t="s">
        <v>558</v>
      </c>
      <c r="F59" s="447">
        <v>1930</v>
      </c>
      <c r="G59" s="447">
        <v>1885</v>
      </c>
      <c r="H59" s="447">
        <v>1964</v>
      </c>
      <c r="I59" s="448">
        <v>2000</v>
      </c>
      <c r="J59" s="448" t="s">
        <v>571</v>
      </c>
      <c r="K59" s="489">
        <f t="shared" ref="K59" si="42">H59-F59</f>
        <v>34</v>
      </c>
      <c r="L59" s="490">
        <f t="shared" ref="L59:L60" si="43">(H59*N59)*0.035%</f>
        <v>171.85000000000002</v>
      </c>
      <c r="M59" s="491">
        <f t="shared" ref="M59" si="44">(K59*N59)-L59</f>
        <v>8328.15</v>
      </c>
      <c r="N59" s="448">
        <v>250</v>
      </c>
      <c r="O59" s="492" t="s">
        <v>557</v>
      </c>
      <c r="P59" s="446">
        <v>44235</v>
      </c>
      <c r="Q59" s="365"/>
      <c r="R59" s="326" t="s">
        <v>560</v>
      </c>
      <c r="S59" s="37"/>
      <c r="Y59" s="37"/>
      <c r="Z59" s="37"/>
    </row>
    <row r="60" spans="1:34" s="37" customFormat="1" ht="14.25">
      <c r="A60" s="478">
        <v>3</v>
      </c>
      <c r="B60" s="479">
        <v>44230</v>
      </c>
      <c r="C60" s="479"/>
      <c r="D60" s="469" t="s">
        <v>855</v>
      </c>
      <c r="E60" s="470" t="s">
        <v>819</v>
      </c>
      <c r="F60" s="470">
        <v>14700</v>
      </c>
      <c r="G60" s="480">
        <v>14820</v>
      </c>
      <c r="H60" s="480">
        <v>14820</v>
      </c>
      <c r="I60" s="470">
        <v>14500</v>
      </c>
      <c r="J60" s="471" t="s">
        <v>863</v>
      </c>
      <c r="K60" s="471">
        <f>F60-H60</f>
        <v>-120</v>
      </c>
      <c r="L60" s="471">
        <f t="shared" si="43"/>
        <v>389.02500000000003</v>
      </c>
      <c r="M60" s="471">
        <f>(K60*N60)-L60</f>
        <v>-9389.0249999999996</v>
      </c>
      <c r="N60" s="471">
        <v>75</v>
      </c>
      <c r="O60" s="471" t="s">
        <v>621</v>
      </c>
      <c r="P60" s="498">
        <v>44230</v>
      </c>
      <c r="Q60" s="365"/>
      <c r="R60" s="326" t="s">
        <v>560</v>
      </c>
      <c r="Z60" s="371"/>
      <c r="AA60" s="371"/>
      <c r="AB60" s="371"/>
      <c r="AC60" s="371"/>
      <c r="AD60" s="371"/>
      <c r="AE60" s="371"/>
      <c r="AF60" s="371"/>
      <c r="AG60" s="371"/>
      <c r="AH60" s="371"/>
    </row>
    <row r="61" spans="1:34" s="371" customFormat="1" ht="13.9" customHeight="1">
      <c r="A61" s="493">
        <v>4</v>
      </c>
      <c r="B61" s="488">
        <v>44230</v>
      </c>
      <c r="C61" s="451"/>
      <c r="D61" s="449" t="s">
        <v>858</v>
      </c>
      <c r="E61" s="450" t="s">
        <v>558</v>
      </c>
      <c r="F61" s="447">
        <v>1569</v>
      </c>
      <c r="G61" s="447">
        <v>1545</v>
      </c>
      <c r="H61" s="447">
        <v>1586</v>
      </c>
      <c r="I61" s="448" t="s">
        <v>859</v>
      </c>
      <c r="J61" s="448" t="s">
        <v>860</v>
      </c>
      <c r="K61" s="489">
        <f>H61-F61</f>
        <v>17</v>
      </c>
      <c r="L61" s="490">
        <f t="shared" ref="L61:L62" si="45">(H61*N61)*0.035%</f>
        <v>305.30500000000006</v>
      </c>
      <c r="M61" s="491">
        <f t="shared" ref="M61:M62" si="46">(K61*N61)-L61</f>
        <v>9044.6949999999997</v>
      </c>
      <c r="N61" s="448">
        <v>550</v>
      </c>
      <c r="O61" s="492" t="s">
        <v>557</v>
      </c>
      <c r="P61" s="472">
        <v>44230</v>
      </c>
      <c r="Q61" s="365"/>
      <c r="R61" s="326" t="s">
        <v>794</v>
      </c>
      <c r="S61" s="37"/>
      <c r="Y61" s="37"/>
      <c r="Z61" s="37"/>
    </row>
    <row r="62" spans="1:34" s="371" customFormat="1" ht="13.9" customHeight="1">
      <c r="A62" s="493">
        <v>5</v>
      </c>
      <c r="B62" s="488">
        <v>44231</v>
      </c>
      <c r="C62" s="451"/>
      <c r="D62" s="449" t="s">
        <v>873</v>
      </c>
      <c r="E62" s="450" t="s">
        <v>558</v>
      </c>
      <c r="F62" s="447">
        <v>924</v>
      </c>
      <c r="G62" s="447">
        <v>903</v>
      </c>
      <c r="H62" s="447">
        <v>942</v>
      </c>
      <c r="I62" s="448" t="s">
        <v>852</v>
      </c>
      <c r="J62" s="448" t="s">
        <v>874</v>
      </c>
      <c r="K62" s="489">
        <f t="shared" ref="K62" si="47">H62-F62</f>
        <v>18</v>
      </c>
      <c r="L62" s="490">
        <f t="shared" si="45"/>
        <v>214.30500000000004</v>
      </c>
      <c r="M62" s="491">
        <f t="shared" si="46"/>
        <v>11485.695</v>
      </c>
      <c r="N62" s="448">
        <v>650</v>
      </c>
      <c r="O62" s="492" t="s">
        <v>557</v>
      </c>
      <c r="P62" s="446">
        <v>44232</v>
      </c>
      <c r="Q62" s="365"/>
      <c r="R62" s="326" t="s">
        <v>794</v>
      </c>
      <c r="S62" s="37"/>
      <c r="Y62" s="37"/>
      <c r="Z62" s="37"/>
    </row>
    <row r="63" spans="1:34" s="371" customFormat="1" ht="13.9" customHeight="1">
      <c r="A63" s="493">
        <v>6</v>
      </c>
      <c r="B63" s="488">
        <v>44232</v>
      </c>
      <c r="C63" s="451"/>
      <c r="D63" s="449" t="s">
        <v>855</v>
      </c>
      <c r="E63" s="450" t="s">
        <v>819</v>
      </c>
      <c r="F63" s="447">
        <v>14980</v>
      </c>
      <c r="G63" s="447">
        <v>15080</v>
      </c>
      <c r="H63" s="447">
        <v>14910</v>
      </c>
      <c r="I63" s="448">
        <v>14800</v>
      </c>
      <c r="J63" s="448" t="s">
        <v>732</v>
      </c>
      <c r="K63" s="489">
        <f>F63-H63</f>
        <v>70</v>
      </c>
      <c r="L63" s="490">
        <f t="shared" ref="L63:L64" si="48">(H63*N63)*0.035%</f>
        <v>391.38750000000005</v>
      </c>
      <c r="M63" s="491">
        <f t="shared" ref="M63:M64" si="49">(K63*N63)-L63</f>
        <v>4858.6125000000002</v>
      </c>
      <c r="N63" s="448">
        <v>75</v>
      </c>
      <c r="O63" s="492" t="s">
        <v>557</v>
      </c>
      <c r="P63" s="472">
        <v>44232</v>
      </c>
      <c r="Q63" s="365"/>
      <c r="R63" s="326" t="s">
        <v>560</v>
      </c>
      <c r="S63" s="37"/>
      <c r="Y63" s="37"/>
      <c r="Z63" s="37"/>
    </row>
    <row r="64" spans="1:34" s="371" customFormat="1" ht="13.9" customHeight="1">
      <c r="A64" s="493">
        <v>7</v>
      </c>
      <c r="B64" s="488">
        <v>44235</v>
      </c>
      <c r="C64" s="451"/>
      <c r="D64" s="449" t="s">
        <v>881</v>
      </c>
      <c r="E64" s="450" t="s">
        <v>558</v>
      </c>
      <c r="F64" s="447">
        <v>687</v>
      </c>
      <c r="G64" s="447">
        <v>675</v>
      </c>
      <c r="H64" s="447">
        <v>697.5</v>
      </c>
      <c r="I64" s="448">
        <v>710</v>
      </c>
      <c r="J64" s="448" t="s">
        <v>882</v>
      </c>
      <c r="K64" s="489">
        <f t="shared" ref="K64" si="50">H64-F64</f>
        <v>10.5</v>
      </c>
      <c r="L64" s="490">
        <f t="shared" si="48"/>
        <v>268.53750000000002</v>
      </c>
      <c r="M64" s="491">
        <f t="shared" si="49"/>
        <v>11281.4625</v>
      </c>
      <c r="N64" s="448">
        <v>1100</v>
      </c>
      <c r="O64" s="492" t="s">
        <v>557</v>
      </c>
      <c r="P64" s="446">
        <v>44236</v>
      </c>
      <c r="Q64" s="365"/>
      <c r="R64" s="326" t="s">
        <v>560</v>
      </c>
      <c r="S64" s="37"/>
      <c r="Y64" s="37"/>
      <c r="Z64" s="37"/>
    </row>
    <row r="65" spans="1:26" s="371" customFormat="1" ht="13.9" customHeight="1">
      <c r="A65" s="493">
        <v>8</v>
      </c>
      <c r="B65" s="488">
        <v>44242</v>
      </c>
      <c r="C65" s="451"/>
      <c r="D65" s="449" t="s">
        <v>881</v>
      </c>
      <c r="E65" s="450" t="s">
        <v>558</v>
      </c>
      <c r="F65" s="447">
        <v>701.5</v>
      </c>
      <c r="G65" s="447">
        <v>689</v>
      </c>
      <c r="H65" s="447">
        <v>708.25</v>
      </c>
      <c r="I65" s="448">
        <v>720</v>
      </c>
      <c r="J65" s="448" t="s">
        <v>912</v>
      </c>
      <c r="K65" s="489">
        <f t="shared" ref="K65" si="51">H65-F65</f>
        <v>6.75</v>
      </c>
      <c r="L65" s="490">
        <f t="shared" ref="L65" si="52">(H65*N65)*0.035%</f>
        <v>272.67625000000004</v>
      </c>
      <c r="M65" s="491">
        <f t="shared" ref="M65" si="53">(K65*N65)-L65</f>
        <v>7152.3237499999996</v>
      </c>
      <c r="N65" s="448">
        <v>1100</v>
      </c>
      <c r="O65" s="492" t="s">
        <v>557</v>
      </c>
      <c r="P65" s="446">
        <v>44244</v>
      </c>
      <c r="Q65" s="365"/>
      <c r="R65" s="326" t="s">
        <v>560</v>
      </c>
      <c r="S65" s="37"/>
      <c r="Y65" s="37"/>
      <c r="Z65" s="37"/>
    </row>
    <row r="66" spans="1:26" s="371" customFormat="1" ht="13.9" customHeight="1">
      <c r="A66" s="493">
        <v>9</v>
      </c>
      <c r="B66" s="488">
        <v>44243</v>
      </c>
      <c r="C66" s="451"/>
      <c r="D66" s="449" t="s">
        <v>909</v>
      </c>
      <c r="E66" s="450" t="s">
        <v>558</v>
      </c>
      <c r="F66" s="447">
        <v>5790</v>
      </c>
      <c r="G66" s="447">
        <v>5680</v>
      </c>
      <c r="H66" s="447">
        <v>5845</v>
      </c>
      <c r="I66" s="448">
        <v>6000</v>
      </c>
      <c r="J66" s="448" t="s">
        <v>681</v>
      </c>
      <c r="K66" s="489">
        <f t="shared" ref="K66" si="54">H66-F66</f>
        <v>55</v>
      </c>
      <c r="L66" s="490">
        <f t="shared" ref="L66" si="55">(H66*N66)*0.035%</f>
        <v>255.71875000000003</v>
      </c>
      <c r="M66" s="491">
        <f t="shared" ref="M66" si="56">(K66*N66)-L66</f>
        <v>6619.28125</v>
      </c>
      <c r="N66" s="448">
        <v>125</v>
      </c>
      <c r="O66" s="492" t="s">
        <v>557</v>
      </c>
      <c r="P66" s="446">
        <v>44244</v>
      </c>
      <c r="Q66" s="365"/>
      <c r="R66" s="326" t="s">
        <v>560</v>
      </c>
      <c r="S66" s="37"/>
      <c r="Y66" s="37"/>
      <c r="Z66" s="37"/>
    </row>
    <row r="67" spans="1:26" s="371" customFormat="1" ht="13.9" customHeight="1">
      <c r="A67" s="493">
        <v>10</v>
      </c>
      <c r="B67" s="488">
        <v>44244</v>
      </c>
      <c r="C67" s="451"/>
      <c r="D67" s="449" t="s">
        <v>914</v>
      </c>
      <c r="E67" s="450" t="s">
        <v>558</v>
      </c>
      <c r="F67" s="447">
        <v>2407.5</v>
      </c>
      <c r="G67" s="447">
        <v>2367</v>
      </c>
      <c r="H67" s="447">
        <v>2431</v>
      </c>
      <c r="I67" s="448" t="s">
        <v>915</v>
      </c>
      <c r="J67" s="448" t="s">
        <v>923</v>
      </c>
      <c r="K67" s="489">
        <f t="shared" ref="K67" si="57">H67-F67</f>
        <v>23.5</v>
      </c>
      <c r="L67" s="490">
        <f t="shared" ref="L67" si="58">(H67*N67)*0.035%</f>
        <v>255.25500000000002</v>
      </c>
      <c r="M67" s="491">
        <f t="shared" ref="M67" si="59">(K67*N67)-L67</f>
        <v>6794.7449999999999</v>
      </c>
      <c r="N67" s="448">
        <v>300</v>
      </c>
      <c r="O67" s="492" t="s">
        <v>557</v>
      </c>
      <c r="P67" s="446">
        <v>44245</v>
      </c>
      <c r="Q67" s="365"/>
      <c r="R67" s="326" t="s">
        <v>560</v>
      </c>
      <c r="S67" s="37"/>
      <c r="Y67" s="37"/>
      <c r="Z67" s="37"/>
    </row>
    <row r="68" spans="1:26" s="371" customFormat="1" ht="13.9" customHeight="1">
      <c r="A68" s="493">
        <v>11</v>
      </c>
      <c r="B68" s="488">
        <v>44244</v>
      </c>
      <c r="C68" s="451"/>
      <c r="D68" s="449" t="s">
        <v>855</v>
      </c>
      <c r="E68" s="450" t="s">
        <v>819</v>
      </c>
      <c r="F68" s="447">
        <v>15300</v>
      </c>
      <c r="G68" s="447">
        <v>15440</v>
      </c>
      <c r="H68" s="447">
        <v>15220</v>
      </c>
      <c r="I68" s="448">
        <v>15100</v>
      </c>
      <c r="J68" s="448" t="s">
        <v>916</v>
      </c>
      <c r="K68" s="489">
        <f>F68-H68</f>
        <v>80</v>
      </c>
      <c r="L68" s="490">
        <f t="shared" ref="L68:L71" si="60">(H68*N68)*0.035%</f>
        <v>399.52500000000003</v>
      </c>
      <c r="M68" s="491">
        <f t="shared" ref="M68:M70" si="61">(K68*N68)-L68</f>
        <v>5600.4750000000004</v>
      </c>
      <c r="N68" s="448">
        <v>75</v>
      </c>
      <c r="O68" s="492" t="s">
        <v>557</v>
      </c>
      <c r="P68" s="472">
        <v>44244</v>
      </c>
      <c r="Q68" s="365"/>
      <c r="R68" s="326" t="s">
        <v>560</v>
      </c>
      <c r="S68" s="37"/>
      <c r="Y68" s="37"/>
      <c r="Z68" s="37"/>
    </row>
    <row r="69" spans="1:26" s="371" customFormat="1" ht="13.9" customHeight="1">
      <c r="A69" s="493">
        <v>12</v>
      </c>
      <c r="B69" s="488">
        <v>44245</v>
      </c>
      <c r="C69" s="451"/>
      <c r="D69" s="449" t="s">
        <v>924</v>
      </c>
      <c r="E69" s="450" t="s">
        <v>819</v>
      </c>
      <c r="F69" s="447">
        <v>218.5</v>
      </c>
      <c r="G69" s="447">
        <v>221.5</v>
      </c>
      <c r="H69" s="447">
        <v>216.25</v>
      </c>
      <c r="I69" s="448" t="s">
        <v>925</v>
      </c>
      <c r="J69" s="448" t="s">
        <v>926</v>
      </c>
      <c r="K69" s="489">
        <f>F69-H69</f>
        <v>2.25</v>
      </c>
      <c r="L69" s="490">
        <f t="shared" si="60"/>
        <v>302.75000000000006</v>
      </c>
      <c r="M69" s="491">
        <f t="shared" si="61"/>
        <v>8697.25</v>
      </c>
      <c r="N69" s="448">
        <v>4000</v>
      </c>
      <c r="O69" s="492" t="s">
        <v>557</v>
      </c>
      <c r="P69" s="472">
        <v>44245</v>
      </c>
      <c r="Q69" s="365"/>
      <c r="R69" s="326" t="s">
        <v>560</v>
      </c>
      <c r="S69" s="37"/>
      <c r="Y69" s="37"/>
      <c r="Z69" s="37"/>
    </row>
    <row r="70" spans="1:26" s="371" customFormat="1" ht="13.9" customHeight="1">
      <c r="A70" s="568">
        <v>13</v>
      </c>
      <c r="B70" s="500">
        <v>44249</v>
      </c>
      <c r="C70" s="520"/>
      <c r="D70" s="469" t="s">
        <v>914</v>
      </c>
      <c r="E70" s="521" t="s">
        <v>558</v>
      </c>
      <c r="F70" s="470">
        <v>2422</v>
      </c>
      <c r="G70" s="470">
        <v>2385</v>
      </c>
      <c r="H70" s="470">
        <v>2385</v>
      </c>
      <c r="I70" s="471">
        <v>2480</v>
      </c>
      <c r="J70" s="471" t="s">
        <v>952</v>
      </c>
      <c r="K70" s="569">
        <f t="shared" ref="K70" si="62">H70-F70</f>
        <v>-37</v>
      </c>
      <c r="L70" s="571">
        <f t="shared" si="60"/>
        <v>250.42500000000004</v>
      </c>
      <c r="M70" s="572">
        <f t="shared" si="61"/>
        <v>-11350.424999999999</v>
      </c>
      <c r="N70" s="471">
        <v>300</v>
      </c>
      <c r="O70" s="573" t="s">
        <v>621</v>
      </c>
      <c r="P70" s="574">
        <v>44249</v>
      </c>
      <c r="Q70" s="365"/>
      <c r="R70" s="326" t="s">
        <v>560</v>
      </c>
      <c r="S70" s="37"/>
      <c r="Y70" s="37"/>
      <c r="Z70" s="37"/>
    </row>
    <row r="71" spans="1:26" s="371" customFormat="1" ht="13.9" customHeight="1">
      <c r="A71" s="602">
        <v>14</v>
      </c>
      <c r="B71" s="604">
        <v>44249</v>
      </c>
      <c r="C71" s="451"/>
      <c r="D71" s="449" t="s">
        <v>855</v>
      </c>
      <c r="E71" s="450" t="s">
        <v>558</v>
      </c>
      <c r="F71" s="447">
        <v>14750</v>
      </c>
      <c r="G71" s="447"/>
      <c r="H71" s="447">
        <v>14665</v>
      </c>
      <c r="I71" s="448"/>
      <c r="J71" s="606" t="s">
        <v>951</v>
      </c>
      <c r="K71" s="448">
        <f>F71-H71</f>
        <v>85</v>
      </c>
      <c r="L71" s="490">
        <f t="shared" si="60"/>
        <v>384.95625000000007</v>
      </c>
      <c r="M71" s="606">
        <f>(70*N71)-484.96</f>
        <v>4765.04</v>
      </c>
      <c r="N71" s="606">
        <v>75</v>
      </c>
      <c r="O71" s="598" t="s">
        <v>557</v>
      </c>
      <c r="P71" s="600">
        <v>44249</v>
      </c>
      <c r="Q71" s="365"/>
      <c r="R71" s="326" t="s">
        <v>560</v>
      </c>
      <c r="S71" s="37"/>
      <c r="Y71" s="37"/>
      <c r="Z71" s="37"/>
    </row>
    <row r="72" spans="1:26" s="371" customFormat="1" ht="13.9" customHeight="1">
      <c r="A72" s="603"/>
      <c r="B72" s="605"/>
      <c r="C72" s="451"/>
      <c r="D72" s="449" t="s">
        <v>950</v>
      </c>
      <c r="E72" s="450" t="s">
        <v>819</v>
      </c>
      <c r="F72" s="447">
        <v>47.5</v>
      </c>
      <c r="G72" s="447"/>
      <c r="H72" s="447">
        <v>62.5</v>
      </c>
      <c r="I72" s="448"/>
      <c r="J72" s="607"/>
      <c r="K72" s="448">
        <f>F72-H72</f>
        <v>-15</v>
      </c>
      <c r="L72" s="570">
        <v>100</v>
      </c>
      <c r="M72" s="607"/>
      <c r="N72" s="607"/>
      <c r="O72" s="599"/>
      <c r="P72" s="601"/>
      <c r="Q72" s="365"/>
      <c r="R72" s="326" t="s">
        <v>560</v>
      </c>
      <c r="S72" s="37"/>
      <c r="Y72" s="37"/>
      <c r="Z72" s="37"/>
    </row>
    <row r="73" spans="1:26" s="371" customFormat="1" ht="13.9" customHeight="1">
      <c r="A73" s="515">
        <v>15</v>
      </c>
      <c r="B73" s="420">
        <v>44250</v>
      </c>
      <c r="C73" s="421"/>
      <c r="D73" s="414" t="s">
        <v>972</v>
      </c>
      <c r="E73" s="415" t="s">
        <v>558</v>
      </c>
      <c r="F73" s="389" t="s">
        <v>973</v>
      </c>
      <c r="G73" s="389">
        <v>3290</v>
      </c>
      <c r="H73" s="389"/>
      <c r="I73" s="354">
        <v>3450</v>
      </c>
      <c r="J73" s="354" t="s">
        <v>559</v>
      </c>
      <c r="K73" s="523"/>
      <c r="L73" s="408"/>
      <c r="M73" s="552"/>
      <c r="N73" s="354"/>
      <c r="O73" s="382"/>
      <c r="P73" s="395"/>
      <c r="Q73" s="365"/>
      <c r="R73" s="326" t="s">
        <v>560</v>
      </c>
      <c r="S73" s="37"/>
      <c r="Y73" s="37"/>
      <c r="Z73" s="37"/>
    </row>
    <row r="74" spans="1:26" s="371" customFormat="1" ht="13.9" customHeight="1">
      <c r="A74" s="575">
        <v>16</v>
      </c>
      <c r="B74" s="542">
        <v>44250</v>
      </c>
      <c r="C74" s="576"/>
      <c r="D74" s="577" t="s">
        <v>974</v>
      </c>
      <c r="E74" s="578" t="s">
        <v>819</v>
      </c>
      <c r="F74" s="545">
        <v>14785</v>
      </c>
      <c r="G74" s="545">
        <v>14910</v>
      </c>
      <c r="H74" s="545">
        <v>14775</v>
      </c>
      <c r="I74" s="547">
        <v>14550</v>
      </c>
      <c r="J74" s="547" t="s">
        <v>975</v>
      </c>
      <c r="K74" s="579">
        <f>F74-H74</f>
        <v>10</v>
      </c>
      <c r="L74" s="580">
        <f t="shared" ref="L74:L75" si="63">(H74*N74)*0.035%</f>
        <v>387.84375000000006</v>
      </c>
      <c r="M74" s="581">
        <f t="shared" ref="M74" si="64">(K74*N74)-L74</f>
        <v>362.15624999999994</v>
      </c>
      <c r="N74" s="547">
        <v>75</v>
      </c>
      <c r="O74" s="582" t="s">
        <v>666</v>
      </c>
      <c r="P74" s="583">
        <v>44250</v>
      </c>
      <c r="Q74" s="365"/>
      <c r="R74" s="326" t="s">
        <v>560</v>
      </c>
      <c r="S74" s="37"/>
      <c r="Y74" s="37"/>
      <c r="Z74" s="37"/>
    </row>
    <row r="75" spans="1:26" s="371" customFormat="1" ht="13.9" customHeight="1">
      <c r="A75" s="602">
        <v>17</v>
      </c>
      <c r="B75" s="604">
        <v>44250</v>
      </c>
      <c r="C75" s="451"/>
      <c r="D75" s="449" t="s">
        <v>977</v>
      </c>
      <c r="E75" s="450" t="s">
        <v>558</v>
      </c>
      <c r="F75" s="447">
        <v>14910</v>
      </c>
      <c r="G75" s="447">
        <v>15075</v>
      </c>
      <c r="H75" s="447">
        <v>14805</v>
      </c>
      <c r="I75" s="448">
        <v>14600</v>
      </c>
      <c r="J75" s="606" t="s">
        <v>978</v>
      </c>
      <c r="K75" s="448">
        <f>F75-H75</f>
        <v>105</v>
      </c>
      <c r="L75" s="490">
        <f t="shared" si="63"/>
        <v>388.63125000000008</v>
      </c>
      <c r="M75" s="606">
        <f>(70*N75)-484.96</f>
        <v>4765.04</v>
      </c>
      <c r="N75" s="606">
        <v>75</v>
      </c>
      <c r="O75" s="598" t="s">
        <v>557</v>
      </c>
      <c r="P75" s="600">
        <v>44250</v>
      </c>
      <c r="Q75" s="365"/>
      <c r="R75" s="326" t="s">
        <v>560</v>
      </c>
      <c r="S75" s="37"/>
      <c r="Y75" s="37"/>
      <c r="Z75" s="37"/>
    </row>
    <row r="76" spans="1:26" s="371" customFormat="1" ht="13.9" customHeight="1">
      <c r="A76" s="603"/>
      <c r="B76" s="605"/>
      <c r="C76" s="451"/>
      <c r="D76" s="449" t="s">
        <v>976</v>
      </c>
      <c r="E76" s="450" t="s">
        <v>819</v>
      </c>
      <c r="F76" s="447">
        <v>95</v>
      </c>
      <c r="G76" s="447"/>
      <c r="H76" s="447">
        <v>125</v>
      </c>
      <c r="I76" s="448"/>
      <c r="J76" s="607"/>
      <c r="K76" s="448">
        <f>F76-H76</f>
        <v>-30</v>
      </c>
      <c r="L76" s="570">
        <v>100</v>
      </c>
      <c r="M76" s="607"/>
      <c r="N76" s="607"/>
      <c r="O76" s="599"/>
      <c r="P76" s="601"/>
      <c r="Q76" s="365"/>
      <c r="R76" s="326" t="s">
        <v>560</v>
      </c>
      <c r="S76" s="37"/>
      <c r="Y76" s="37"/>
      <c r="Z76" s="37"/>
    </row>
    <row r="77" spans="1:26" s="371" customFormat="1" ht="13.9" customHeight="1">
      <c r="A77" s="515">
        <v>18</v>
      </c>
      <c r="B77" s="420">
        <v>44250</v>
      </c>
      <c r="C77" s="421"/>
      <c r="D77" s="414" t="s">
        <v>981</v>
      </c>
      <c r="E77" s="415" t="s">
        <v>558</v>
      </c>
      <c r="F77" s="389" t="s">
        <v>982</v>
      </c>
      <c r="G77" s="389">
        <v>842</v>
      </c>
      <c r="H77" s="389"/>
      <c r="I77" s="354">
        <v>900</v>
      </c>
      <c r="J77" s="354" t="s">
        <v>559</v>
      </c>
      <c r="K77" s="523"/>
      <c r="L77" s="408"/>
      <c r="M77" s="552"/>
      <c r="N77" s="354"/>
      <c r="O77" s="382"/>
      <c r="P77" s="395"/>
      <c r="Q77" s="365"/>
      <c r="R77" s="326" t="s">
        <v>794</v>
      </c>
      <c r="S77" s="37"/>
      <c r="Y77" s="37"/>
      <c r="Z77" s="37"/>
    </row>
    <row r="78" spans="1:26" s="371" customFormat="1" ht="13.9" customHeight="1">
      <c r="A78" s="515"/>
      <c r="B78" s="420"/>
      <c r="C78" s="421"/>
      <c r="D78" s="414"/>
      <c r="E78" s="415"/>
      <c r="F78" s="389"/>
      <c r="G78" s="389"/>
      <c r="H78" s="389"/>
      <c r="I78" s="354"/>
      <c r="J78" s="354"/>
      <c r="K78" s="523"/>
      <c r="L78" s="408"/>
      <c r="M78" s="552"/>
      <c r="N78" s="354"/>
      <c r="O78" s="382"/>
      <c r="P78" s="395"/>
      <c r="Q78" s="365"/>
      <c r="R78" s="326"/>
      <c r="S78" s="37"/>
      <c r="Y78" s="37"/>
      <c r="Z78" s="37"/>
    </row>
    <row r="79" spans="1:26" s="371" customFormat="1" ht="13.9" customHeight="1">
      <c r="A79" s="515"/>
      <c r="B79" s="420"/>
      <c r="C79" s="421"/>
      <c r="D79" s="414"/>
      <c r="E79" s="415"/>
      <c r="F79" s="389"/>
      <c r="G79" s="389"/>
      <c r="H79" s="389"/>
      <c r="I79" s="354"/>
      <c r="J79" s="354"/>
      <c r="K79" s="523"/>
      <c r="L79" s="408"/>
      <c r="M79" s="552"/>
      <c r="N79" s="354"/>
      <c r="O79" s="382"/>
      <c r="P79" s="395"/>
      <c r="Q79" s="365"/>
      <c r="R79" s="326"/>
      <c r="S79" s="37"/>
      <c r="Y79" s="37"/>
      <c r="Z79" s="37"/>
    </row>
    <row r="80" spans="1:26" s="371" customFormat="1" ht="13.9" customHeight="1">
      <c r="A80" s="515"/>
      <c r="B80" s="420"/>
      <c r="C80" s="421"/>
      <c r="D80" s="414"/>
      <c r="E80" s="415"/>
      <c r="F80" s="389"/>
      <c r="G80" s="389"/>
      <c r="H80" s="389"/>
      <c r="I80" s="354"/>
      <c r="J80" s="354"/>
      <c r="K80" s="523"/>
      <c r="L80" s="408"/>
      <c r="M80" s="552"/>
      <c r="N80" s="354"/>
      <c r="O80" s="382"/>
      <c r="P80" s="395"/>
      <c r="Q80" s="365"/>
      <c r="R80" s="326"/>
      <c r="S80" s="37"/>
      <c r="Y80" s="37"/>
      <c r="Z80" s="37"/>
    </row>
    <row r="81" spans="1:34" s="371" customFormat="1" ht="13.9" customHeight="1">
      <c r="A81" s="515"/>
      <c r="B81" s="420"/>
      <c r="C81" s="421"/>
      <c r="D81" s="414"/>
      <c r="E81" s="415"/>
      <c r="F81" s="389"/>
      <c r="G81" s="389"/>
      <c r="H81" s="389"/>
      <c r="I81" s="354"/>
      <c r="J81" s="354"/>
      <c r="K81" s="523"/>
      <c r="L81" s="408"/>
      <c r="M81" s="552"/>
      <c r="N81" s="354"/>
      <c r="O81" s="382"/>
      <c r="P81" s="395"/>
      <c r="Q81" s="365"/>
      <c r="R81" s="326"/>
      <c r="S81" s="37"/>
      <c r="Y81" s="37"/>
      <c r="Z81" s="37"/>
    </row>
    <row r="82" spans="1:34" s="371" customFormat="1" ht="13.9" customHeight="1">
      <c r="A82" s="422"/>
      <c r="B82" s="420"/>
      <c r="C82" s="421"/>
      <c r="D82" s="414"/>
      <c r="E82" s="415"/>
      <c r="F82" s="389"/>
      <c r="G82" s="389"/>
      <c r="H82" s="389"/>
      <c r="I82" s="354"/>
      <c r="J82" s="354"/>
      <c r="K82" s="354"/>
      <c r="L82" s="354"/>
      <c r="M82" s="354"/>
      <c r="N82" s="354"/>
      <c r="O82" s="354"/>
      <c r="P82" s="354"/>
      <c r="Q82" s="365"/>
      <c r="R82" s="326"/>
      <c r="S82" s="37"/>
      <c r="Y82" s="37"/>
      <c r="Z82" s="37"/>
    </row>
    <row r="83" spans="1:34" s="371" customFormat="1" ht="13.9" customHeight="1">
      <c r="A83" s="432"/>
      <c r="B83" s="426"/>
      <c r="C83" s="433"/>
      <c r="D83" s="434"/>
      <c r="E83" s="355"/>
      <c r="F83" s="401"/>
      <c r="G83" s="401"/>
      <c r="H83" s="401"/>
      <c r="I83" s="397"/>
      <c r="J83" s="397"/>
      <c r="K83" s="397"/>
      <c r="L83" s="397"/>
      <c r="M83" s="397"/>
      <c r="N83" s="397"/>
      <c r="O83" s="397"/>
      <c r="P83" s="397"/>
      <c r="Q83" s="365"/>
      <c r="R83" s="326"/>
      <c r="S83" s="37"/>
      <c r="Y83" s="37"/>
      <c r="Z83" s="37"/>
    </row>
    <row r="84" spans="1:34" s="3" customFormat="1">
      <c r="A84" s="41"/>
      <c r="B84" s="42"/>
      <c r="C84" s="43"/>
      <c r="D84" s="44"/>
      <c r="E84" s="45"/>
      <c r="F84" s="46"/>
      <c r="G84" s="46"/>
      <c r="H84" s="46"/>
      <c r="I84" s="46"/>
      <c r="J84" s="14"/>
      <c r="K84" s="88"/>
      <c r="L84" s="88"/>
      <c r="M84" s="14"/>
      <c r="N84" s="13"/>
      <c r="O84" s="89"/>
      <c r="P84" s="2"/>
      <c r="Q84" s="1"/>
      <c r="R84" s="14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3" customFormat="1" ht="15">
      <c r="A85" s="47" t="s">
        <v>574</v>
      </c>
      <c r="B85" s="47"/>
      <c r="C85" s="47"/>
      <c r="D85" s="47"/>
      <c r="E85" s="48"/>
      <c r="F85" s="46"/>
      <c r="G85" s="46"/>
      <c r="H85" s="46"/>
      <c r="I85" s="46"/>
      <c r="J85" s="50"/>
      <c r="K85" s="9"/>
      <c r="L85" s="9"/>
      <c r="M85" s="9"/>
      <c r="N85" s="8"/>
      <c r="O85" s="50"/>
      <c r="P85" s="2"/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" customFormat="1" ht="38.25">
      <c r="A86" s="18" t="s">
        <v>16</v>
      </c>
      <c r="B86" s="18" t="s">
        <v>535</v>
      </c>
      <c r="C86" s="18"/>
      <c r="D86" s="19" t="s">
        <v>546</v>
      </c>
      <c r="E86" s="18" t="s">
        <v>547</v>
      </c>
      <c r="F86" s="18" t="s">
        <v>548</v>
      </c>
      <c r="G86" s="49" t="s">
        <v>567</v>
      </c>
      <c r="H86" s="18" t="s">
        <v>550</v>
      </c>
      <c r="I86" s="18" t="s">
        <v>551</v>
      </c>
      <c r="J86" s="17" t="s">
        <v>552</v>
      </c>
      <c r="K86" s="17" t="s">
        <v>575</v>
      </c>
      <c r="L86" s="60" t="s">
        <v>822</v>
      </c>
      <c r="M86" s="74" t="s">
        <v>569</v>
      </c>
      <c r="N86" s="18" t="s">
        <v>570</v>
      </c>
      <c r="O86" s="18" t="s">
        <v>555</v>
      </c>
      <c r="P86" s="19" t="s">
        <v>556</v>
      </c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7" customFormat="1" ht="14.25">
      <c r="A87" s="612">
        <v>1</v>
      </c>
      <c r="B87" s="614">
        <v>44225</v>
      </c>
      <c r="C87" s="520"/>
      <c r="D87" s="469" t="s">
        <v>843</v>
      </c>
      <c r="E87" s="521" t="s">
        <v>558</v>
      </c>
      <c r="F87" s="470">
        <v>215</v>
      </c>
      <c r="G87" s="470"/>
      <c r="H87" s="470">
        <v>0</v>
      </c>
      <c r="I87" s="471"/>
      <c r="J87" s="616" t="s">
        <v>895</v>
      </c>
      <c r="K87" s="471">
        <f>H87-F87</f>
        <v>-215</v>
      </c>
      <c r="L87" s="524">
        <v>100</v>
      </c>
      <c r="M87" s="616">
        <v>-8612.5</v>
      </c>
      <c r="N87" s="616">
        <v>75</v>
      </c>
      <c r="O87" s="608" t="s">
        <v>621</v>
      </c>
      <c r="P87" s="610">
        <v>44238</v>
      </c>
      <c r="Q87" s="365"/>
      <c r="R87" s="326" t="s">
        <v>794</v>
      </c>
      <c r="Z87" s="371"/>
      <c r="AA87" s="371"/>
      <c r="AB87" s="371"/>
      <c r="AC87" s="371"/>
      <c r="AD87" s="371"/>
      <c r="AE87" s="371"/>
      <c r="AF87" s="371"/>
      <c r="AG87" s="371"/>
      <c r="AH87" s="371"/>
    </row>
    <row r="88" spans="1:34" s="37" customFormat="1" ht="14.25">
      <c r="A88" s="613"/>
      <c r="B88" s="615"/>
      <c r="C88" s="520"/>
      <c r="D88" s="469" t="s">
        <v>844</v>
      </c>
      <c r="E88" s="521" t="s">
        <v>819</v>
      </c>
      <c r="F88" s="470">
        <v>97.5</v>
      </c>
      <c r="G88" s="470"/>
      <c r="H88" s="470">
        <v>0</v>
      </c>
      <c r="I88" s="471"/>
      <c r="J88" s="617"/>
      <c r="K88" s="471">
        <f>F88-H88</f>
        <v>97.5</v>
      </c>
      <c r="L88" s="524">
        <v>100</v>
      </c>
      <c r="M88" s="617"/>
      <c r="N88" s="617"/>
      <c r="O88" s="609"/>
      <c r="P88" s="611"/>
      <c r="Q88" s="365"/>
      <c r="R88" s="326" t="s">
        <v>794</v>
      </c>
      <c r="Z88" s="371"/>
      <c r="AA88" s="371"/>
      <c r="AB88" s="371"/>
      <c r="AC88" s="371"/>
      <c r="AD88" s="371"/>
      <c r="AE88" s="371"/>
      <c r="AF88" s="371"/>
      <c r="AG88" s="371"/>
      <c r="AH88" s="371"/>
    </row>
    <row r="89" spans="1:34" s="37" customFormat="1" ht="14.25">
      <c r="A89" s="478">
        <v>2</v>
      </c>
      <c r="B89" s="479">
        <v>44228</v>
      </c>
      <c r="C89" s="479"/>
      <c r="D89" s="469" t="s">
        <v>845</v>
      </c>
      <c r="E89" s="470" t="s">
        <v>558</v>
      </c>
      <c r="F89" s="470">
        <v>67.5</v>
      </c>
      <c r="G89" s="480">
        <v>35</v>
      </c>
      <c r="H89" s="480">
        <v>35</v>
      </c>
      <c r="I89" s="470">
        <v>150</v>
      </c>
      <c r="J89" s="471" t="s">
        <v>888</v>
      </c>
      <c r="K89" s="471">
        <f>H89-F89</f>
        <v>-32.5</v>
      </c>
      <c r="L89" s="471">
        <v>100</v>
      </c>
      <c r="M89" s="471">
        <f>(K89*N89)+L89</f>
        <v>-2337.5</v>
      </c>
      <c r="N89" s="471">
        <v>75</v>
      </c>
      <c r="O89" s="471" t="s">
        <v>621</v>
      </c>
      <c r="P89" s="481">
        <v>44228</v>
      </c>
      <c r="Q89" s="365"/>
      <c r="R89" s="326" t="s">
        <v>560</v>
      </c>
      <c r="Z89" s="371"/>
      <c r="AA89" s="371"/>
      <c r="AB89" s="371"/>
      <c r="AC89" s="371"/>
      <c r="AD89" s="371"/>
      <c r="AE89" s="371"/>
      <c r="AF89" s="371"/>
      <c r="AG89" s="371"/>
      <c r="AH89" s="371"/>
    </row>
    <row r="90" spans="1:34" s="371" customFormat="1" ht="13.9" customHeight="1">
      <c r="A90" s="493">
        <v>3</v>
      </c>
      <c r="B90" s="488">
        <v>44230</v>
      </c>
      <c r="C90" s="451"/>
      <c r="D90" s="449" t="s">
        <v>864</v>
      </c>
      <c r="E90" s="450" t="s">
        <v>558</v>
      </c>
      <c r="F90" s="447">
        <v>51</v>
      </c>
      <c r="G90" s="447">
        <v>18</v>
      </c>
      <c r="H90" s="447">
        <v>71.5</v>
      </c>
      <c r="I90" s="448" t="s">
        <v>865</v>
      </c>
      <c r="J90" s="448" t="s">
        <v>866</v>
      </c>
      <c r="K90" s="489">
        <f>H90-F90</f>
        <v>20.5</v>
      </c>
      <c r="L90" s="490">
        <v>100</v>
      </c>
      <c r="M90" s="491">
        <f t="shared" ref="M90:M91" si="65">(K90*N90)-L90</f>
        <v>1437.5</v>
      </c>
      <c r="N90" s="448">
        <v>75</v>
      </c>
      <c r="O90" s="492" t="s">
        <v>557</v>
      </c>
      <c r="P90" s="472">
        <v>44230</v>
      </c>
      <c r="Q90" s="365"/>
      <c r="R90" s="326" t="s">
        <v>560</v>
      </c>
      <c r="S90" s="37"/>
      <c r="Y90" s="37"/>
      <c r="Z90" s="37"/>
    </row>
    <row r="91" spans="1:34" s="371" customFormat="1" ht="13.9" customHeight="1">
      <c r="A91" s="493">
        <v>4</v>
      </c>
      <c r="B91" s="488">
        <v>44230</v>
      </c>
      <c r="C91" s="451"/>
      <c r="D91" s="449" t="s">
        <v>864</v>
      </c>
      <c r="E91" s="450" t="s">
        <v>558</v>
      </c>
      <c r="F91" s="447">
        <v>52.5</v>
      </c>
      <c r="G91" s="447">
        <v>19</v>
      </c>
      <c r="H91" s="447">
        <v>72</v>
      </c>
      <c r="I91" s="448" t="s">
        <v>865</v>
      </c>
      <c r="J91" s="448" t="s">
        <v>867</v>
      </c>
      <c r="K91" s="489">
        <f>H91-F91</f>
        <v>19.5</v>
      </c>
      <c r="L91" s="490">
        <v>100</v>
      </c>
      <c r="M91" s="491">
        <f t="shared" si="65"/>
        <v>1362.5</v>
      </c>
      <c r="N91" s="448">
        <v>75</v>
      </c>
      <c r="O91" s="492" t="s">
        <v>557</v>
      </c>
      <c r="P91" s="472">
        <v>44230</v>
      </c>
      <c r="Q91" s="365"/>
      <c r="R91" s="326" t="s">
        <v>560</v>
      </c>
      <c r="S91" s="37"/>
      <c r="Y91" s="37"/>
      <c r="Z91" s="37"/>
    </row>
    <row r="92" spans="1:34" s="371" customFormat="1" ht="13.9" customHeight="1">
      <c r="A92" s="519">
        <v>5</v>
      </c>
      <c r="B92" s="500">
        <v>44232</v>
      </c>
      <c r="C92" s="520"/>
      <c r="D92" s="469" t="s">
        <v>876</v>
      </c>
      <c r="E92" s="521" t="s">
        <v>819</v>
      </c>
      <c r="F92" s="470">
        <v>227</v>
      </c>
      <c r="G92" s="470">
        <v>325</v>
      </c>
      <c r="H92" s="470">
        <v>325</v>
      </c>
      <c r="I92" s="471" t="s">
        <v>877</v>
      </c>
      <c r="J92" s="471" t="s">
        <v>887</v>
      </c>
      <c r="K92" s="471">
        <f>F92-H92</f>
        <v>-98</v>
      </c>
      <c r="L92" s="471">
        <v>100</v>
      </c>
      <c r="M92" s="471">
        <f>(K92*N92)+L92</f>
        <v>-7250</v>
      </c>
      <c r="N92" s="471">
        <v>75</v>
      </c>
      <c r="O92" s="471" t="s">
        <v>621</v>
      </c>
      <c r="P92" s="481">
        <v>44236</v>
      </c>
      <c r="Q92" s="365"/>
      <c r="R92" s="326" t="s">
        <v>560</v>
      </c>
      <c r="S92" s="37"/>
      <c r="Y92" s="37"/>
      <c r="Z92" s="37"/>
    </row>
    <row r="93" spans="1:34" s="371" customFormat="1" ht="13.9" customHeight="1">
      <c r="A93" s="487">
        <v>6</v>
      </c>
      <c r="B93" s="488">
        <v>44237</v>
      </c>
      <c r="C93" s="451"/>
      <c r="D93" s="449" t="s">
        <v>889</v>
      </c>
      <c r="E93" s="450" t="s">
        <v>819</v>
      </c>
      <c r="F93" s="447">
        <v>227.5</v>
      </c>
      <c r="G93" s="447">
        <v>325</v>
      </c>
      <c r="H93" s="447">
        <v>175</v>
      </c>
      <c r="I93" s="448" t="s">
        <v>877</v>
      </c>
      <c r="J93" s="448" t="s">
        <v>902</v>
      </c>
      <c r="K93" s="448">
        <f>F93-H93</f>
        <v>52.5</v>
      </c>
      <c r="L93" s="448">
        <v>100</v>
      </c>
      <c r="M93" s="448">
        <f>(K93*N93)+L93</f>
        <v>4037.5</v>
      </c>
      <c r="N93" s="448">
        <v>75</v>
      </c>
      <c r="O93" s="492" t="s">
        <v>557</v>
      </c>
      <c r="P93" s="522">
        <v>44237</v>
      </c>
      <c r="Q93" s="365"/>
      <c r="R93" s="326" t="s">
        <v>560</v>
      </c>
      <c r="S93" s="37"/>
      <c r="Y93" s="37"/>
      <c r="Z93" s="37"/>
    </row>
    <row r="94" spans="1:34" s="371" customFormat="1" ht="13.9" customHeight="1">
      <c r="A94" s="519">
        <v>7</v>
      </c>
      <c r="B94" s="500">
        <v>44237</v>
      </c>
      <c r="C94" s="520"/>
      <c r="D94" s="469" t="s">
        <v>889</v>
      </c>
      <c r="E94" s="521" t="s">
        <v>819</v>
      </c>
      <c r="F94" s="470">
        <v>202.5</v>
      </c>
      <c r="G94" s="470">
        <v>302</v>
      </c>
      <c r="H94" s="470">
        <v>302</v>
      </c>
      <c r="I94" s="471" t="s">
        <v>877</v>
      </c>
      <c r="J94" s="471" t="s">
        <v>908</v>
      </c>
      <c r="K94" s="471">
        <f>F94-H94</f>
        <v>-99.5</v>
      </c>
      <c r="L94" s="471">
        <v>100</v>
      </c>
      <c r="M94" s="471">
        <f>(K94*N94)+L94</f>
        <v>-7362.5</v>
      </c>
      <c r="N94" s="471">
        <v>75</v>
      </c>
      <c r="O94" s="471" t="s">
        <v>621</v>
      </c>
      <c r="P94" s="481">
        <v>44243</v>
      </c>
      <c r="Q94" s="365"/>
      <c r="R94" s="326" t="s">
        <v>560</v>
      </c>
      <c r="S94" s="37"/>
      <c r="Y94" s="37"/>
      <c r="Z94" s="37"/>
    </row>
    <row r="95" spans="1:34" s="371" customFormat="1" ht="13.9" customHeight="1">
      <c r="A95" s="487">
        <v>8</v>
      </c>
      <c r="B95" s="488">
        <v>44238</v>
      </c>
      <c r="C95" s="451"/>
      <c r="D95" s="449" t="s">
        <v>893</v>
      </c>
      <c r="E95" s="450" t="s">
        <v>819</v>
      </c>
      <c r="F95" s="447">
        <v>470</v>
      </c>
      <c r="G95" s="447">
        <v>680</v>
      </c>
      <c r="H95" s="447">
        <v>375</v>
      </c>
      <c r="I95" s="448" t="s">
        <v>894</v>
      </c>
      <c r="J95" s="448" t="s">
        <v>903</v>
      </c>
      <c r="K95" s="448">
        <f>F95-H95</f>
        <v>95</v>
      </c>
      <c r="L95" s="448">
        <v>100</v>
      </c>
      <c r="M95" s="448">
        <f>(K95*N95)+L95</f>
        <v>2475</v>
      </c>
      <c r="N95" s="448">
        <v>25</v>
      </c>
      <c r="O95" s="492" t="s">
        <v>557</v>
      </c>
      <c r="P95" s="525">
        <v>44239</v>
      </c>
      <c r="Q95" s="365"/>
      <c r="R95" s="326" t="s">
        <v>560</v>
      </c>
      <c r="S95" s="37"/>
      <c r="Y95" s="37"/>
      <c r="Z95" s="37"/>
    </row>
    <row r="96" spans="1:34" s="371" customFormat="1" ht="13.9" customHeight="1">
      <c r="A96" s="519">
        <v>9</v>
      </c>
      <c r="B96" s="500">
        <v>44242</v>
      </c>
      <c r="C96" s="520"/>
      <c r="D96" s="469" t="s">
        <v>905</v>
      </c>
      <c r="E96" s="521" t="s">
        <v>819</v>
      </c>
      <c r="F96" s="470">
        <v>370</v>
      </c>
      <c r="G96" s="470">
        <v>522</v>
      </c>
      <c r="H96" s="470">
        <v>522</v>
      </c>
      <c r="I96" s="471" t="s">
        <v>877</v>
      </c>
      <c r="J96" s="471" t="s">
        <v>906</v>
      </c>
      <c r="K96" s="471">
        <f>F96-H96</f>
        <v>-152</v>
      </c>
      <c r="L96" s="471">
        <v>100</v>
      </c>
      <c r="M96" s="471">
        <f>(K96*N96)+L96</f>
        <v>-3700</v>
      </c>
      <c r="N96" s="471">
        <v>25</v>
      </c>
      <c r="O96" s="471" t="s">
        <v>621</v>
      </c>
      <c r="P96" s="481">
        <v>44242</v>
      </c>
      <c r="Q96" s="365"/>
      <c r="R96" s="326" t="s">
        <v>560</v>
      </c>
      <c r="S96" s="37"/>
      <c r="Y96" s="37"/>
      <c r="Z96" s="37"/>
    </row>
    <row r="97" spans="1:34" s="371" customFormat="1" ht="13.9" customHeight="1">
      <c r="A97" s="493">
        <v>10</v>
      </c>
      <c r="B97" s="488">
        <v>44243</v>
      </c>
      <c r="C97" s="451"/>
      <c r="D97" s="449" t="s">
        <v>927</v>
      </c>
      <c r="E97" s="450" t="s">
        <v>558</v>
      </c>
      <c r="F97" s="447">
        <v>66</v>
      </c>
      <c r="G97" s="447">
        <v>19</v>
      </c>
      <c r="H97" s="447">
        <v>79</v>
      </c>
      <c r="I97" s="448" t="s">
        <v>865</v>
      </c>
      <c r="J97" s="448" t="s">
        <v>890</v>
      </c>
      <c r="K97" s="489">
        <f>H97-F97</f>
        <v>13</v>
      </c>
      <c r="L97" s="448">
        <v>100</v>
      </c>
      <c r="M97" s="491">
        <f t="shared" ref="M97" si="66">(K97*N97)-L97</f>
        <v>875</v>
      </c>
      <c r="N97" s="448">
        <v>75</v>
      </c>
      <c r="O97" s="492" t="s">
        <v>557</v>
      </c>
      <c r="P97" s="472">
        <v>44243</v>
      </c>
      <c r="Q97" s="365"/>
      <c r="R97" s="326" t="s">
        <v>560</v>
      </c>
      <c r="S97" s="37"/>
      <c r="Y97" s="37"/>
      <c r="Z97" s="37"/>
    </row>
    <row r="98" spans="1:34" s="371" customFormat="1" ht="13.9" customHeight="1">
      <c r="A98" s="493">
        <v>11</v>
      </c>
      <c r="B98" s="488">
        <v>44244</v>
      </c>
      <c r="C98" s="421"/>
      <c r="D98" s="449" t="s">
        <v>917</v>
      </c>
      <c r="E98" s="450" t="s">
        <v>558</v>
      </c>
      <c r="F98" s="447">
        <v>365</v>
      </c>
      <c r="G98" s="447">
        <v>175</v>
      </c>
      <c r="H98" s="447">
        <v>470</v>
      </c>
      <c r="I98" s="448" t="s">
        <v>918</v>
      </c>
      <c r="J98" s="448" t="s">
        <v>898</v>
      </c>
      <c r="K98" s="489">
        <f>H98-F98</f>
        <v>105</v>
      </c>
      <c r="L98" s="448">
        <v>100</v>
      </c>
      <c r="M98" s="491">
        <f t="shared" ref="M98:M99" si="67">(K98*N98)-L98</f>
        <v>2525</v>
      </c>
      <c r="N98" s="448">
        <v>25</v>
      </c>
      <c r="O98" s="492" t="s">
        <v>557</v>
      </c>
      <c r="P98" s="472">
        <v>44244</v>
      </c>
      <c r="Q98" s="365"/>
      <c r="R98" s="326" t="s">
        <v>560</v>
      </c>
      <c r="S98" s="37"/>
      <c r="Y98" s="37"/>
      <c r="Z98" s="37"/>
    </row>
    <row r="99" spans="1:34" s="371" customFormat="1" ht="13.9" customHeight="1">
      <c r="A99" s="493">
        <v>12</v>
      </c>
      <c r="B99" s="488">
        <v>44245</v>
      </c>
      <c r="C99" s="421"/>
      <c r="D99" s="449" t="s">
        <v>928</v>
      </c>
      <c r="E99" s="450" t="s">
        <v>558</v>
      </c>
      <c r="F99" s="447">
        <v>45.5</v>
      </c>
      <c r="G99" s="447"/>
      <c r="H99" s="447">
        <v>65.5</v>
      </c>
      <c r="I99" s="448" t="s">
        <v>865</v>
      </c>
      <c r="J99" s="448" t="s">
        <v>932</v>
      </c>
      <c r="K99" s="489">
        <f>H99-F99</f>
        <v>20</v>
      </c>
      <c r="L99" s="448">
        <v>100</v>
      </c>
      <c r="M99" s="491">
        <f t="shared" si="67"/>
        <v>1400</v>
      </c>
      <c r="N99" s="448">
        <v>75</v>
      </c>
      <c r="O99" s="492" t="s">
        <v>557</v>
      </c>
      <c r="P99" s="472">
        <v>44245</v>
      </c>
      <c r="Q99" s="365"/>
      <c r="R99" s="326" t="s">
        <v>560</v>
      </c>
      <c r="S99" s="37"/>
      <c r="Y99" s="37"/>
      <c r="Z99" s="37"/>
    </row>
    <row r="100" spans="1:34" s="371" customFormat="1" ht="13.9" customHeight="1">
      <c r="A100" s="493">
        <v>13</v>
      </c>
      <c r="B100" s="488">
        <v>44246</v>
      </c>
      <c r="C100" s="421"/>
      <c r="D100" s="449" t="s">
        <v>933</v>
      </c>
      <c r="E100" s="450" t="s">
        <v>558</v>
      </c>
      <c r="F100" s="447">
        <v>29</v>
      </c>
      <c r="G100" s="447">
        <v>15</v>
      </c>
      <c r="H100" s="447">
        <v>34</v>
      </c>
      <c r="I100" s="448" t="s">
        <v>934</v>
      </c>
      <c r="J100" s="448" t="s">
        <v>945</v>
      </c>
      <c r="K100" s="489">
        <f>H100-F100</f>
        <v>5</v>
      </c>
      <c r="L100" s="448">
        <v>100</v>
      </c>
      <c r="M100" s="491">
        <f t="shared" ref="M100" si="68">(K100*N100)-L100</f>
        <v>1400</v>
      </c>
      <c r="N100" s="448">
        <v>300</v>
      </c>
      <c r="O100" s="492" t="s">
        <v>557</v>
      </c>
      <c r="P100" s="446">
        <v>44249</v>
      </c>
      <c r="Q100" s="365"/>
      <c r="R100" s="326" t="s">
        <v>560</v>
      </c>
      <c r="S100" s="37"/>
      <c r="Y100" s="37"/>
      <c r="Z100" s="37"/>
    </row>
    <row r="101" spans="1:34" s="371" customFormat="1" ht="13.9" customHeight="1">
      <c r="A101" s="519">
        <v>14</v>
      </c>
      <c r="B101" s="500">
        <v>44249</v>
      </c>
      <c r="C101" s="520"/>
      <c r="D101" s="469" t="s">
        <v>933</v>
      </c>
      <c r="E101" s="521" t="s">
        <v>558</v>
      </c>
      <c r="F101" s="470">
        <v>24</v>
      </c>
      <c r="G101" s="470">
        <v>8</v>
      </c>
      <c r="H101" s="470">
        <v>7</v>
      </c>
      <c r="I101" s="471">
        <v>50</v>
      </c>
      <c r="J101" s="471" t="s">
        <v>971</v>
      </c>
      <c r="K101" s="471">
        <f>H101-F101</f>
        <v>-17</v>
      </c>
      <c r="L101" s="471">
        <v>100</v>
      </c>
      <c r="M101" s="471">
        <f>(K101*N101)+L101</f>
        <v>-5000</v>
      </c>
      <c r="N101" s="471">
        <v>300</v>
      </c>
      <c r="O101" s="471" t="s">
        <v>621</v>
      </c>
      <c r="P101" s="481">
        <v>44250</v>
      </c>
      <c r="Q101" s="365"/>
      <c r="R101" s="326" t="s">
        <v>794</v>
      </c>
      <c r="S101" s="37"/>
      <c r="Y101" s="37"/>
      <c r="Z101" s="37"/>
    </row>
    <row r="102" spans="1:34" s="371" customFormat="1" ht="13.9" customHeight="1">
      <c r="A102" s="515"/>
      <c r="B102" s="420"/>
      <c r="C102" s="421"/>
      <c r="D102" s="414"/>
      <c r="E102" s="415"/>
      <c r="F102" s="389"/>
      <c r="G102" s="389"/>
      <c r="H102" s="389"/>
      <c r="I102" s="354"/>
      <c r="J102" s="354"/>
      <c r="K102" s="523"/>
      <c r="L102" s="354"/>
      <c r="M102" s="552"/>
      <c r="N102" s="354"/>
      <c r="O102" s="382"/>
      <c r="P102" s="395"/>
      <c r="Q102" s="365"/>
      <c r="R102" s="326"/>
      <c r="S102" s="37"/>
      <c r="Y102" s="37"/>
      <c r="Z102" s="37"/>
    </row>
    <row r="103" spans="1:34" s="371" customFormat="1" ht="13.9" customHeight="1">
      <c r="A103" s="422"/>
      <c r="B103" s="420"/>
      <c r="C103" s="421"/>
      <c r="D103" s="414"/>
      <c r="E103" s="415"/>
      <c r="F103" s="389"/>
      <c r="G103" s="389"/>
      <c r="H103" s="389"/>
      <c r="I103" s="354"/>
      <c r="J103" s="354"/>
      <c r="K103" s="354"/>
      <c r="L103" s="354"/>
      <c r="M103" s="354"/>
      <c r="N103" s="354"/>
      <c r="O103" s="354"/>
      <c r="P103" s="354"/>
      <c r="Q103" s="365"/>
      <c r="R103" s="326"/>
      <c r="S103" s="37"/>
      <c r="Y103" s="37"/>
      <c r="Z103" s="37"/>
    </row>
    <row r="104" spans="1:34" s="37" customFormat="1" ht="14.25">
      <c r="A104" s="33"/>
      <c r="B104" s="399"/>
      <c r="C104" s="399"/>
      <c r="D104" s="400"/>
      <c r="E104" s="401"/>
      <c r="F104" s="401"/>
      <c r="G104" s="402"/>
      <c r="H104" s="402"/>
      <c r="I104" s="401"/>
      <c r="J104" s="397"/>
      <c r="K104" s="397"/>
      <c r="L104" s="397"/>
      <c r="M104" s="397"/>
      <c r="N104" s="397"/>
      <c r="O104" s="397"/>
      <c r="P104" s="397"/>
      <c r="Q104" s="365"/>
      <c r="R104" s="326"/>
      <c r="Z104" s="371"/>
      <c r="AA104" s="371"/>
      <c r="AB104" s="371"/>
      <c r="AC104" s="371"/>
      <c r="AD104" s="371"/>
      <c r="AE104" s="371"/>
      <c r="AF104" s="371"/>
      <c r="AG104" s="371"/>
      <c r="AH104" s="371"/>
    </row>
    <row r="105" spans="1:34" s="37" customFormat="1" ht="14.25">
      <c r="A105" s="33"/>
      <c r="B105" s="399"/>
      <c r="C105" s="399"/>
      <c r="D105" s="400"/>
      <c r="E105" s="401"/>
      <c r="F105" s="401"/>
      <c r="G105" s="402"/>
      <c r="H105" s="402"/>
      <c r="I105" s="401"/>
      <c r="J105" s="397"/>
      <c r="K105" s="397"/>
      <c r="L105" s="397"/>
      <c r="M105" s="397"/>
      <c r="N105" s="397"/>
      <c r="O105" s="397"/>
      <c r="P105" s="397"/>
      <c r="Q105" s="365"/>
      <c r="R105" s="326"/>
      <c r="Z105" s="371"/>
      <c r="AA105" s="371"/>
      <c r="AB105" s="371"/>
      <c r="AC105" s="371"/>
      <c r="AD105" s="371"/>
      <c r="AE105" s="371"/>
      <c r="AF105" s="371"/>
      <c r="AG105" s="371"/>
      <c r="AH105" s="371"/>
    </row>
    <row r="106" spans="1:34" s="37" customFormat="1" ht="14.25">
      <c r="A106" s="33"/>
      <c r="B106" s="399"/>
      <c r="C106" s="399"/>
      <c r="D106" s="400"/>
      <c r="E106" s="401"/>
      <c r="F106" s="401"/>
      <c r="G106" s="402"/>
      <c r="H106" s="402"/>
      <c r="I106" s="401"/>
      <c r="J106" s="397"/>
      <c r="K106" s="397"/>
      <c r="L106" s="397"/>
      <c r="M106" s="397"/>
      <c r="N106" s="397"/>
      <c r="O106" s="397"/>
      <c r="P106" s="397"/>
      <c r="Q106" s="365"/>
      <c r="R106" s="326"/>
      <c r="Z106" s="371"/>
      <c r="AA106" s="371"/>
      <c r="AB106" s="371"/>
      <c r="AC106" s="371"/>
      <c r="AD106" s="371"/>
      <c r="AE106" s="371"/>
      <c r="AF106" s="371"/>
      <c r="AG106" s="371"/>
      <c r="AH106" s="371"/>
    </row>
    <row r="107" spans="1:34" s="37" customFormat="1" ht="14.25">
      <c r="A107" s="33"/>
      <c r="B107" s="399"/>
      <c r="C107" s="399"/>
      <c r="D107" s="400"/>
      <c r="E107" s="401"/>
      <c r="F107" s="401"/>
      <c r="G107" s="402"/>
      <c r="H107" s="402"/>
      <c r="I107" s="401"/>
      <c r="J107" s="397"/>
      <c r="K107" s="397"/>
      <c r="L107" s="397"/>
      <c r="M107" s="397"/>
      <c r="N107" s="397"/>
      <c r="O107" s="397"/>
      <c r="P107" s="397"/>
      <c r="Q107" s="365"/>
      <c r="R107" s="326"/>
      <c r="Z107" s="371"/>
      <c r="AA107" s="371"/>
      <c r="AB107" s="371"/>
      <c r="AC107" s="371"/>
      <c r="AD107" s="371"/>
      <c r="AE107" s="371"/>
      <c r="AF107" s="371"/>
      <c r="AG107" s="371"/>
      <c r="AH107" s="371"/>
    </row>
    <row r="108" spans="1:34" s="37" customFormat="1" ht="14.25">
      <c r="A108" s="33"/>
      <c r="B108" s="399"/>
      <c r="C108" s="399"/>
      <c r="D108" s="400"/>
      <c r="E108" s="401"/>
      <c r="F108" s="401"/>
      <c r="G108" s="402"/>
      <c r="H108" s="402"/>
      <c r="I108" s="401"/>
      <c r="J108" s="397"/>
      <c r="K108" s="397"/>
      <c r="L108" s="397"/>
      <c r="M108" s="397"/>
      <c r="N108" s="397"/>
      <c r="O108" s="403"/>
      <c r="P108" s="397"/>
      <c r="Q108" s="365"/>
      <c r="R108" s="326"/>
      <c r="Z108" s="371"/>
      <c r="AA108" s="371"/>
      <c r="AB108" s="371"/>
      <c r="AC108" s="371"/>
      <c r="AD108" s="371"/>
      <c r="AE108" s="371"/>
      <c r="AF108" s="371"/>
      <c r="AG108" s="371"/>
      <c r="AH108" s="371"/>
    </row>
    <row r="109" spans="1:34" s="37" customFormat="1" ht="14.25">
      <c r="A109" s="355"/>
      <c r="B109" s="356"/>
      <c r="C109" s="356"/>
      <c r="D109" s="357"/>
      <c r="E109" s="355"/>
      <c r="F109" s="372"/>
      <c r="G109" s="355"/>
      <c r="H109" s="355"/>
      <c r="I109" s="355"/>
      <c r="J109" s="356"/>
      <c r="K109" s="373"/>
      <c r="L109" s="355"/>
      <c r="M109" s="355"/>
      <c r="N109" s="355"/>
      <c r="O109" s="374"/>
      <c r="P109" s="365"/>
      <c r="Q109" s="365"/>
      <c r="R109" s="326"/>
      <c r="Z109" s="371"/>
      <c r="AA109" s="371"/>
      <c r="AB109" s="371"/>
      <c r="AC109" s="371"/>
      <c r="AD109" s="371"/>
      <c r="AE109" s="371"/>
      <c r="AF109" s="371"/>
      <c r="AG109" s="371"/>
      <c r="AH109" s="371"/>
    </row>
    <row r="110" spans="1:34" ht="15">
      <c r="A110" s="96" t="s">
        <v>576</v>
      </c>
      <c r="B110" s="97"/>
      <c r="C110" s="97"/>
      <c r="D110" s="98"/>
      <c r="E110" s="31"/>
      <c r="F110" s="29"/>
      <c r="G110" s="29"/>
      <c r="H110" s="70"/>
      <c r="I110" s="116"/>
      <c r="J110" s="117"/>
      <c r="K110" s="14"/>
      <c r="L110" s="14"/>
      <c r="M110" s="14"/>
      <c r="N110" s="8"/>
      <c r="O110" s="50"/>
      <c r="Q110" s="92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34" ht="38.25">
      <c r="A111" s="17" t="s">
        <v>16</v>
      </c>
      <c r="B111" s="18" t="s">
        <v>535</v>
      </c>
      <c r="C111" s="18"/>
      <c r="D111" s="19" t="s">
        <v>546</v>
      </c>
      <c r="E111" s="18" t="s">
        <v>547</v>
      </c>
      <c r="F111" s="18" t="s">
        <v>548</v>
      </c>
      <c r="G111" s="18" t="s">
        <v>549</v>
      </c>
      <c r="H111" s="18" t="s">
        <v>550</v>
      </c>
      <c r="I111" s="18" t="s">
        <v>551</v>
      </c>
      <c r="J111" s="17" t="s">
        <v>552</v>
      </c>
      <c r="K111" s="59" t="s">
        <v>568</v>
      </c>
      <c r="L111" s="394" t="s">
        <v>822</v>
      </c>
      <c r="M111" s="60" t="s">
        <v>821</v>
      </c>
      <c r="N111" s="18" t="s">
        <v>555</v>
      </c>
      <c r="O111" s="75" t="s">
        <v>556</v>
      </c>
      <c r="P111" s="94"/>
      <c r="Q111" s="8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34" s="371" customFormat="1" ht="14.25">
      <c r="A112" s="526">
        <v>1</v>
      </c>
      <c r="B112" s="527">
        <v>44203</v>
      </c>
      <c r="C112" s="528"/>
      <c r="D112" s="529" t="s">
        <v>481</v>
      </c>
      <c r="E112" s="530" t="s">
        <v>558</v>
      </c>
      <c r="F112" s="531">
        <v>424</v>
      </c>
      <c r="G112" s="532">
        <v>385</v>
      </c>
      <c r="H112" s="531">
        <v>455</v>
      </c>
      <c r="I112" s="533" t="s">
        <v>835</v>
      </c>
      <c r="J112" s="534" t="s">
        <v>907</v>
      </c>
      <c r="K112" s="534">
        <f t="shared" ref="K112" si="69">H112-F112</f>
        <v>31</v>
      </c>
      <c r="L112" s="535">
        <f>(F112*-0.8)/100</f>
        <v>-3.3920000000000003</v>
      </c>
      <c r="M112" s="536">
        <f t="shared" ref="M112" si="70">(K112+L112)/F112</f>
        <v>6.5113207547169816E-2</v>
      </c>
      <c r="N112" s="537" t="s">
        <v>557</v>
      </c>
      <c r="O112" s="538">
        <v>43877</v>
      </c>
      <c r="P112" s="95"/>
      <c r="Q112" s="418"/>
      <c r="R112" s="458" t="s">
        <v>560</v>
      </c>
      <c r="S112" s="412"/>
      <c r="T112" s="412"/>
      <c r="U112" s="412"/>
      <c r="V112" s="412"/>
      <c r="W112" s="412"/>
      <c r="X112" s="412"/>
      <c r="Y112" s="412"/>
      <c r="Z112" s="412"/>
    </row>
    <row r="113" spans="1:29" s="371" customFormat="1" ht="14.25">
      <c r="A113" s="435">
        <v>2</v>
      </c>
      <c r="B113" s="375">
        <v>44238</v>
      </c>
      <c r="C113" s="437"/>
      <c r="D113" s="387" t="s">
        <v>446</v>
      </c>
      <c r="E113" s="380" t="s">
        <v>558</v>
      </c>
      <c r="F113" s="389" t="s">
        <v>891</v>
      </c>
      <c r="G113" s="385">
        <v>1390</v>
      </c>
      <c r="H113" s="389"/>
      <c r="I113" s="377" t="s">
        <v>892</v>
      </c>
      <c r="J113" s="523" t="s">
        <v>559</v>
      </c>
      <c r="K113" s="523"/>
      <c r="L113" s="408"/>
      <c r="M113" s="404"/>
      <c r="N113" s="409"/>
      <c r="O113" s="411"/>
      <c r="P113" s="95"/>
      <c r="Q113" s="418"/>
      <c r="R113" s="458" t="s">
        <v>560</v>
      </c>
      <c r="S113" s="412"/>
      <c r="T113" s="412"/>
      <c r="U113" s="412"/>
      <c r="V113" s="412"/>
      <c r="W113" s="412"/>
      <c r="X113" s="412"/>
      <c r="Y113" s="412"/>
      <c r="Z113" s="412"/>
    </row>
    <row r="114" spans="1:29" s="5" customFormat="1">
      <c r="A114" s="366"/>
      <c r="B114" s="367"/>
      <c r="C114" s="368"/>
      <c r="D114" s="369"/>
      <c r="E114" s="398"/>
      <c r="F114" s="398"/>
      <c r="G114" s="456"/>
      <c r="H114" s="456"/>
      <c r="I114" s="398"/>
      <c r="J114" s="457"/>
      <c r="K114" s="452"/>
      <c r="L114" s="453"/>
      <c r="M114" s="454"/>
      <c r="N114" s="455"/>
      <c r="O114" s="370"/>
      <c r="P114" s="120"/>
      <c r="Q114"/>
      <c r="R114" s="91"/>
      <c r="T114" s="54"/>
      <c r="U114" s="54"/>
      <c r="V114" s="54"/>
      <c r="W114" s="54"/>
      <c r="X114" s="54"/>
      <c r="Y114" s="54"/>
      <c r="Z114" s="54"/>
    </row>
    <row r="115" spans="1:29">
      <c r="A115" s="20" t="s">
        <v>561</v>
      </c>
      <c r="B115" s="20"/>
      <c r="C115" s="20"/>
      <c r="D115" s="20"/>
      <c r="E115" s="2"/>
      <c r="F115" s="27" t="s">
        <v>563</v>
      </c>
      <c r="G115" s="79"/>
      <c r="H115" s="79"/>
      <c r="I115" s="35"/>
      <c r="J115" s="82"/>
      <c r="K115" s="80"/>
      <c r="L115" s="81"/>
      <c r="M115" s="82"/>
      <c r="N115" s="83"/>
      <c r="O115" s="121"/>
      <c r="P115" s="8"/>
      <c r="Q115" s="13"/>
      <c r="R115" s="93"/>
      <c r="S115" s="13"/>
      <c r="T115" s="13"/>
      <c r="U115" s="13"/>
      <c r="V115" s="13"/>
      <c r="W115" s="13"/>
      <c r="X115" s="13"/>
      <c r="Y115" s="13"/>
    </row>
    <row r="116" spans="1:29">
      <c r="A116" s="26" t="s">
        <v>562</v>
      </c>
      <c r="B116" s="20"/>
      <c r="C116" s="20"/>
      <c r="D116" s="20"/>
      <c r="E116" s="29"/>
      <c r="F116" s="27" t="s">
        <v>565</v>
      </c>
      <c r="G116" s="9"/>
      <c r="H116" s="9"/>
      <c r="I116" s="9"/>
      <c r="J116" s="50"/>
      <c r="K116" s="9"/>
      <c r="L116" s="9"/>
      <c r="M116" s="9"/>
      <c r="N116" s="8"/>
      <c r="O116" s="50"/>
      <c r="Q116" s="4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9">
      <c r="A117" s="26"/>
      <c r="B117" s="20"/>
      <c r="C117" s="20"/>
      <c r="D117" s="20"/>
      <c r="E117" s="29"/>
      <c r="F117" s="27"/>
      <c r="G117" s="9"/>
      <c r="H117" s="9"/>
      <c r="I117" s="9"/>
      <c r="J117" s="50"/>
      <c r="K117" s="9"/>
      <c r="L117" s="9"/>
      <c r="M117" s="9"/>
      <c r="N117" s="8"/>
      <c r="O117" s="50"/>
      <c r="Q117" s="4"/>
      <c r="R117" s="79"/>
      <c r="S117" s="13"/>
      <c r="T117" s="13"/>
      <c r="U117" s="13"/>
      <c r="V117" s="13"/>
      <c r="W117" s="13"/>
      <c r="X117" s="13"/>
      <c r="Y117" s="13"/>
      <c r="Z117" s="13"/>
    </row>
    <row r="118" spans="1:29" ht="15">
      <c r="A118" s="8"/>
      <c r="B118" s="30" t="s">
        <v>826</v>
      </c>
      <c r="C118" s="30"/>
      <c r="D118" s="30"/>
      <c r="E118" s="30"/>
      <c r="F118" s="31"/>
      <c r="G118" s="29"/>
      <c r="H118" s="29"/>
      <c r="I118" s="70"/>
      <c r="J118" s="71"/>
      <c r="K118" s="72"/>
      <c r="L118" s="393"/>
      <c r="M118" s="9"/>
      <c r="N118" s="8"/>
      <c r="O118" s="50"/>
      <c r="Q118" s="4"/>
      <c r="R118" s="79"/>
      <c r="S118" s="13"/>
      <c r="T118" s="13"/>
      <c r="U118" s="13"/>
      <c r="V118" s="13"/>
      <c r="W118" s="13"/>
      <c r="X118" s="13"/>
      <c r="Y118" s="13"/>
      <c r="Z118" s="13"/>
    </row>
    <row r="119" spans="1:29" ht="38.25">
      <c r="A119" s="17" t="s">
        <v>16</v>
      </c>
      <c r="B119" s="18" t="s">
        <v>535</v>
      </c>
      <c r="C119" s="18"/>
      <c r="D119" s="19" t="s">
        <v>546</v>
      </c>
      <c r="E119" s="18" t="s">
        <v>547</v>
      </c>
      <c r="F119" s="18" t="s">
        <v>548</v>
      </c>
      <c r="G119" s="18" t="s">
        <v>567</v>
      </c>
      <c r="H119" s="18" t="s">
        <v>550</v>
      </c>
      <c r="I119" s="18" t="s">
        <v>551</v>
      </c>
      <c r="J119" s="73" t="s">
        <v>552</v>
      </c>
      <c r="K119" s="59" t="s">
        <v>568</v>
      </c>
      <c r="L119" s="74" t="s">
        <v>569</v>
      </c>
      <c r="M119" s="18" t="s">
        <v>570</v>
      </c>
      <c r="N119" s="394" t="s">
        <v>822</v>
      </c>
      <c r="O119" s="60" t="s">
        <v>821</v>
      </c>
      <c r="P119" s="18" t="s">
        <v>555</v>
      </c>
      <c r="Q119" s="75" t="s">
        <v>556</v>
      </c>
      <c r="R119" s="79"/>
      <c r="S119" s="13"/>
      <c r="T119" s="13"/>
      <c r="U119" s="13"/>
      <c r="V119" s="13"/>
      <c r="W119" s="13"/>
      <c r="X119" s="13"/>
      <c r="Y119" s="13"/>
      <c r="Z119" s="13"/>
    </row>
    <row r="120" spans="1:29" ht="14.25">
      <c r="A120" s="360"/>
      <c r="B120" s="375"/>
      <c r="C120" s="379"/>
      <c r="D120" s="387"/>
      <c r="E120" s="380"/>
      <c r="F120" s="405"/>
      <c r="G120" s="385"/>
      <c r="H120" s="380"/>
      <c r="I120" s="377"/>
      <c r="J120" s="416"/>
      <c r="K120" s="416"/>
      <c r="L120" s="417"/>
      <c r="M120" s="415"/>
      <c r="N120" s="417"/>
      <c r="O120" s="404"/>
      <c r="P120" s="381"/>
      <c r="Q120" s="395"/>
      <c r="R120" s="413"/>
      <c r="S120" s="403"/>
      <c r="T120" s="13"/>
      <c r="U120" s="412"/>
      <c r="V120" s="412"/>
      <c r="W120" s="412"/>
      <c r="X120" s="412"/>
      <c r="Y120" s="412"/>
      <c r="Z120" s="412"/>
      <c r="AA120" s="371"/>
      <c r="AB120" s="371"/>
      <c r="AC120" s="371"/>
    </row>
    <row r="121" spans="1:29" ht="14.25">
      <c r="A121" s="360"/>
      <c r="B121" s="375"/>
      <c r="C121" s="379"/>
      <c r="D121" s="387"/>
      <c r="E121" s="380"/>
      <c r="F121" s="405"/>
      <c r="G121" s="385"/>
      <c r="H121" s="380"/>
      <c r="I121" s="377"/>
      <c r="J121" s="416"/>
      <c r="K121" s="416"/>
      <c r="L121" s="417"/>
      <c r="M121" s="415"/>
      <c r="N121" s="417"/>
      <c r="O121" s="404"/>
      <c r="P121" s="381"/>
      <c r="Q121" s="395"/>
      <c r="R121" s="413"/>
      <c r="S121" s="403"/>
      <c r="T121" s="13"/>
      <c r="U121" s="412"/>
      <c r="V121" s="412"/>
      <c r="W121" s="412"/>
      <c r="X121" s="412"/>
      <c r="Y121" s="412"/>
      <c r="Z121" s="412"/>
      <c r="AA121" s="371"/>
      <c r="AB121" s="371"/>
      <c r="AC121" s="371"/>
    </row>
    <row r="122" spans="1:29" s="371" customFormat="1" ht="14.25">
      <c r="A122" s="360"/>
      <c r="B122" s="375"/>
      <c r="C122" s="379"/>
      <c r="D122" s="387"/>
      <c r="E122" s="380"/>
      <c r="F122" s="405"/>
      <c r="G122" s="385"/>
      <c r="H122" s="380"/>
      <c r="I122" s="377"/>
      <c r="J122" s="416"/>
      <c r="K122" s="416"/>
      <c r="L122" s="417"/>
      <c r="M122" s="415"/>
      <c r="N122" s="417"/>
      <c r="O122" s="404"/>
      <c r="P122" s="381"/>
      <c r="Q122" s="395"/>
      <c r="R122" s="410"/>
      <c r="S122" s="412"/>
      <c r="T122" s="412"/>
      <c r="U122" s="412"/>
      <c r="V122" s="412"/>
      <c r="W122" s="412"/>
      <c r="X122" s="412"/>
      <c r="Y122" s="412"/>
      <c r="Z122" s="412"/>
    </row>
    <row r="123" spans="1:29" s="371" customFormat="1" ht="14.25">
      <c r="A123" s="360"/>
      <c r="B123" s="375"/>
      <c r="C123" s="379"/>
      <c r="D123" s="387"/>
      <c r="E123" s="380"/>
      <c r="F123" s="416"/>
      <c r="G123" s="389"/>
      <c r="H123" s="380"/>
      <c r="I123" s="377"/>
      <c r="J123" s="416"/>
      <c r="K123" s="416"/>
      <c r="L123" s="417"/>
      <c r="M123" s="415"/>
      <c r="N123" s="417"/>
      <c r="O123" s="404"/>
      <c r="P123" s="381"/>
      <c r="Q123" s="395"/>
      <c r="R123" s="410"/>
      <c r="S123" s="412"/>
      <c r="T123" s="412"/>
      <c r="U123" s="412"/>
      <c r="V123" s="412"/>
      <c r="W123" s="412"/>
      <c r="X123" s="412"/>
      <c r="Y123" s="412"/>
      <c r="Z123" s="412"/>
    </row>
    <row r="124" spans="1:29" s="371" customFormat="1" ht="14.25">
      <c r="A124" s="360"/>
      <c r="B124" s="375"/>
      <c r="C124" s="379"/>
      <c r="D124" s="387"/>
      <c r="E124" s="380"/>
      <c r="F124" s="416"/>
      <c r="G124" s="389"/>
      <c r="H124" s="380"/>
      <c r="I124" s="377"/>
      <c r="J124" s="416"/>
      <c r="K124" s="416"/>
      <c r="L124" s="417"/>
      <c r="M124" s="415"/>
      <c r="N124" s="417"/>
      <c r="O124" s="404"/>
      <c r="P124" s="381"/>
      <c r="Q124" s="395"/>
      <c r="R124" s="410"/>
      <c r="S124" s="412"/>
      <c r="T124" s="412"/>
      <c r="U124" s="412"/>
      <c r="V124" s="412"/>
      <c r="W124" s="412"/>
      <c r="X124" s="412"/>
      <c r="Y124" s="412"/>
      <c r="Z124" s="412"/>
    </row>
    <row r="125" spans="1:29" s="371" customFormat="1" ht="14.25">
      <c r="A125" s="360"/>
      <c r="B125" s="375"/>
      <c r="C125" s="379"/>
      <c r="D125" s="387"/>
      <c r="E125" s="380"/>
      <c r="F125" s="405"/>
      <c r="G125" s="385"/>
      <c r="H125" s="380"/>
      <c r="I125" s="377"/>
      <c r="J125" s="416"/>
      <c r="K125" s="407"/>
      <c r="L125" s="417"/>
      <c r="M125" s="415"/>
      <c r="N125" s="417"/>
      <c r="O125" s="404"/>
      <c r="P125" s="409"/>
      <c r="Q125" s="395"/>
      <c r="R125" s="410"/>
      <c r="S125" s="412"/>
      <c r="T125" s="412"/>
      <c r="U125" s="412"/>
      <c r="V125" s="412"/>
      <c r="W125" s="412"/>
      <c r="X125" s="412"/>
      <c r="Y125" s="412"/>
      <c r="Z125" s="412"/>
    </row>
    <row r="126" spans="1:29" s="371" customFormat="1" ht="14.25">
      <c r="A126" s="360"/>
      <c r="B126" s="375"/>
      <c r="C126" s="379"/>
      <c r="D126" s="387"/>
      <c r="E126" s="380"/>
      <c r="F126" s="405"/>
      <c r="G126" s="385"/>
      <c r="H126" s="380"/>
      <c r="I126" s="377"/>
      <c r="J126" s="407"/>
      <c r="K126" s="407"/>
      <c r="L126" s="407"/>
      <c r="M126" s="407"/>
      <c r="N126" s="408"/>
      <c r="O126" s="419"/>
      <c r="P126" s="409"/>
      <c r="Q126" s="395"/>
      <c r="R126" s="410"/>
      <c r="S126" s="412"/>
      <c r="T126" s="412"/>
      <c r="U126" s="412"/>
      <c r="V126" s="412"/>
      <c r="W126" s="412"/>
      <c r="X126" s="412"/>
      <c r="Y126" s="412"/>
      <c r="Z126" s="412"/>
    </row>
    <row r="127" spans="1:29" s="371" customFormat="1" ht="14.25">
      <c r="A127" s="360"/>
      <c r="B127" s="375"/>
      <c r="C127" s="379"/>
      <c r="D127" s="387"/>
      <c r="E127" s="380"/>
      <c r="F127" s="416"/>
      <c r="G127" s="389"/>
      <c r="H127" s="380"/>
      <c r="I127" s="377"/>
      <c r="J127" s="416"/>
      <c r="K127" s="416"/>
      <c r="L127" s="417"/>
      <c r="M127" s="415"/>
      <c r="N127" s="417"/>
      <c r="O127" s="404"/>
      <c r="P127" s="381"/>
      <c r="Q127" s="395"/>
      <c r="R127" s="413"/>
      <c r="S127" s="403"/>
      <c r="T127" s="412"/>
      <c r="U127" s="412"/>
      <c r="V127" s="412"/>
      <c r="W127" s="412"/>
      <c r="X127" s="412"/>
      <c r="Y127" s="412"/>
      <c r="Z127" s="412"/>
    </row>
    <row r="128" spans="1:29" s="371" customFormat="1" ht="14.25">
      <c r="A128" s="360"/>
      <c r="B128" s="375"/>
      <c r="C128" s="379"/>
      <c r="D128" s="387"/>
      <c r="E128" s="380"/>
      <c r="F128" s="405"/>
      <c r="G128" s="385"/>
      <c r="H128" s="380"/>
      <c r="I128" s="377"/>
      <c r="J128" s="354"/>
      <c r="K128" s="354"/>
      <c r="L128" s="354"/>
      <c r="M128" s="354"/>
      <c r="N128" s="406"/>
      <c r="O128" s="404"/>
      <c r="P128" s="382"/>
      <c r="Q128" s="395"/>
      <c r="R128" s="413"/>
      <c r="S128" s="403"/>
      <c r="T128" s="412"/>
      <c r="U128" s="412"/>
      <c r="V128" s="412"/>
      <c r="W128" s="412"/>
      <c r="X128" s="412"/>
      <c r="Y128" s="412"/>
      <c r="Z128" s="412"/>
    </row>
    <row r="129" spans="1:26">
      <c r="A129" s="26"/>
      <c r="B129" s="20"/>
      <c r="C129" s="20"/>
      <c r="D129" s="20"/>
      <c r="E129" s="29"/>
      <c r="F129" s="27"/>
      <c r="G129" s="9"/>
      <c r="H129" s="9"/>
      <c r="I129" s="9"/>
      <c r="J129" s="50"/>
      <c r="K129" s="9"/>
      <c r="L129" s="9"/>
      <c r="M129" s="9"/>
      <c r="N129" s="8"/>
      <c r="O129" s="50"/>
      <c r="P129" s="4"/>
      <c r="Q129" s="8"/>
      <c r="R129" s="138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26"/>
      <c r="B130" s="20"/>
      <c r="C130" s="20"/>
      <c r="D130" s="20"/>
      <c r="E130" s="29"/>
      <c r="F130" s="27"/>
      <c r="G130" s="38"/>
      <c r="H130" s="39"/>
      <c r="I130" s="79"/>
      <c r="J130" s="14"/>
      <c r="K130" s="80"/>
      <c r="L130" s="81"/>
      <c r="M130" s="82"/>
      <c r="N130" s="83"/>
      <c r="O130" s="84"/>
      <c r="P130" s="8"/>
      <c r="Q130" s="13"/>
      <c r="R130" s="138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34"/>
      <c r="B131" s="42"/>
      <c r="C131" s="99"/>
      <c r="D131" s="3"/>
      <c r="E131" s="35"/>
      <c r="F131" s="79"/>
      <c r="G131" s="38"/>
      <c r="H131" s="39"/>
      <c r="I131" s="79"/>
      <c r="J131" s="14"/>
      <c r="K131" s="80"/>
      <c r="L131" s="81"/>
      <c r="M131" s="82"/>
      <c r="N131" s="83"/>
      <c r="O131" s="84"/>
      <c r="P131" s="8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 ht="15">
      <c r="A132" s="2"/>
      <c r="B132" s="100" t="s">
        <v>577</v>
      </c>
      <c r="C132" s="100"/>
      <c r="D132" s="100"/>
      <c r="E132" s="100"/>
      <c r="F132" s="14"/>
      <c r="G132" s="14"/>
      <c r="H132" s="101"/>
      <c r="I132" s="14"/>
      <c r="J132" s="71"/>
      <c r="K132" s="72"/>
      <c r="L132" s="14"/>
      <c r="M132" s="14"/>
      <c r="N132" s="13"/>
      <c r="O132" s="95"/>
      <c r="P132" s="8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 ht="38.25">
      <c r="A133" s="17" t="s">
        <v>16</v>
      </c>
      <c r="B133" s="18" t="s">
        <v>535</v>
      </c>
      <c r="C133" s="18"/>
      <c r="D133" s="19" t="s">
        <v>546</v>
      </c>
      <c r="E133" s="18" t="s">
        <v>547</v>
      </c>
      <c r="F133" s="18" t="s">
        <v>548</v>
      </c>
      <c r="G133" s="18" t="s">
        <v>578</v>
      </c>
      <c r="H133" s="18" t="s">
        <v>579</v>
      </c>
      <c r="I133" s="18" t="s">
        <v>551</v>
      </c>
      <c r="J133" s="58" t="s">
        <v>552</v>
      </c>
      <c r="K133" s="18" t="s">
        <v>553</v>
      </c>
      <c r="L133" s="18" t="s">
        <v>554</v>
      </c>
      <c r="M133" s="18" t="s">
        <v>555</v>
      </c>
      <c r="N133" s="19" t="s">
        <v>556</v>
      </c>
      <c r="O133" s="95"/>
      <c r="P133" s="8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1</v>
      </c>
      <c r="B134" s="102">
        <v>41579</v>
      </c>
      <c r="C134" s="102"/>
      <c r="D134" s="103" t="s">
        <v>580</v>
      </c>
      <c r="E134" s="104" t="s">
        <v>581</v>
      </c>
      <c r="F134" s="105">
        <v>82</v>
      </c>
      <c r="G134" s="104" t="s">
        <v>582</v>
      </c>
      <c r="H134" s="104">
        <v>100</v>
      </c>
      <c r="I134" s="122">
        <v>100</v>
      </c>
      <c r="J134" s="123" t="s">
        <v>583</v>
      </c>
      <c r="K134" s="124">
        <f t="shared" ref="K134:K165" si="71">H134-F134</f>
        <v>18</v>
      </c>
      <c r="L134" s="125">
        <f t="shared" ref="L134:L165" si="72">K134/F134</f>
        <v>0.21951219512195122</v>
      </c>
      <c r="M134" s="126" t="s">
        <v>557</v>
      </c>
      <c r="N134" s="127">
        <v>42657</v>
      </c>
      <c r="O134" s="50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2</v>
      </c>
      <c r="B135" s="102">
        <v>41794</v>
      </c>
      <c r="C135" s="102"/>
      <c r="D135" s="103" t="s">
        <v>584</v>
      </c>
      <c r="E135" s="104" t="s">
        <v>558</v>
      </c>
      <c r="F135" s="105">
        <v>257</v>
      </c>
      <c r="G135" s="104" t="s">
        <v>582</v>
      </c>
      <c r="H135" s="104">
        <v>300</v>
      </c>
      <c r="I135" s="122">
        <v>300</v>
      </c>
      <c r="J135" s="123" t="s">
        <v>583</v>
      </c>
      <c r="K135" s="124">
        <f t="shared" si="71"/>
        <v>43</v>
      </c>
      <c r="L135" s="125">
        <f t="shared" si="72"/>
        <v>0.16731517509727625</v>
      </c>
      <c r="M135" s="126" t="s">
        <v>557</v>
      </c>
      <c r="N135" s="127">
        <v>41822</v>
      </c>
      <c r="O135" s="50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3</v>
      </c>
      <c r="B136" s="102">
        <v>41828</v>
      </c>
      <c r="C136" s="102"/>
      <c r="D136" s="103" t="s">
        <v>585</v>
      </c>
      <c r="E136" s="104" t="s">
        <v>558</v>
      </c>
      <c r="F136" s="105">
        <v>393</v>
      </c>
      <c r="G136" s="104" t="s">
        <v>582</v>
      </c>
      <c r="H136" s="104">
        <v>468</v>
      </c>
      <c r="I136" s="122">
        <v>468</v>
      </c>
      <c r="J136" s="123" t="s">
        <v>583</v>
      </c>
      <c r="K136" s="124">
        <f t="shared" si="71"/>
        <v>75</v>
      </c>
      <c r="L136" s="125">
        <f t="shared" si="72"/>
        <v>0.19083969465648856</v>
      </c>
      <c r="M136" s="126" t="s">
        <v>557</v>
      </c>
      <c r="N136" s="127">
        <v>41863</v>
      </c>
      <c r="O136" s="50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4</v>
      </c>
      <c r="B137" s="102">
        <v>41857</v>
      </c>
      <c r="C137" s="102"/>
      <c r="D137" s="103" t="s">
        <v>586</v>
      </c>
      <c r="E137" s="104" t="s">
        <v>558</v>
      </c>
      <c r="F137" s="105">
        <v>205</v>
      </c>
      <c r="G137" s="104" t="s">
        <v>582</v>
      </c>
      <c r="H137" s="104">
        <v>275</v>
      </c>
      <c r="I137" s="122">
        <v>250</v>
      </c>
      <c r="J137" s="123" t="s">
        <v>583</v>
      </c>
      <c r="K137" s="124">
        <f t="shared" si="71"/>
        <v>70</v>
      </c>
      <c r="L137" s="125">
        <f t="shared" si="72"/>
        <v>0.34146341463414637</v>
      </c>
      <c r="M137" s="126" t="s">
        <v>557</v>
      </c>
      <c r="N137" s="127">
        <v>41962</v>
      </c>
      <c r="O137" s="50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5</v>
      </c>
      <c r="B138" s="102">
        <v>41886</v>
      </c>
      <c r="C138" s="102"/>
      <c r="D138" s="103" t="s">
        <v>587</v>
      </c>
      <c r="E138" s="104" t="s">
        <v>558</v>
      </c>
      <c r="F138" s="105">
        <v>162</v>
      </c>
      <c r="G138" s="104" t="s">
        <v>582</v>
      </c>
      <c r="H138" s="104">
        <v>190</v>
      </c>
      <c r="I138" s="122">
        <v>190</v>
      </c>
      <c r="J138" s="123" t="s">
        <v>583</v>
      </c>
      <c r="K138" s="124">
        <f t="shared" si="71"/>
        <v>28</v>
      </c>
      <c r="L138" s="125">
        <f t="shared" si="72"/>
        <v>0.1728395061728395</v>
      </c>
      <c r="M138" s="126" t="s">
        <v>557</v>
      </c>
      <c r="N138" s="127">
        <v>42006</v>
      </c>
      <c r="O138" s="50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6</v>
      </c>
      <c r="B139" s="102">
        <v>41886</v>
      </c>
      <c r="C139" s="102"/>
      <c r="D139" s="103" t="s">
        <v>588</v>
      </c>
      <c r="E139" s="104" t="s">
        <v>558</v>
      </c>
      <c r="F139" s="105">
        <v>75</v>
      </c>
      <c r="G139" s="104" t="s">
        <v>582</v>
      </c>
      <c r="H139" s="104">
        <v>91.5</v>
      </c>
      <c r="I139" s="122" t="s">
        <v>589</v>
      </c>
      <c r="J139" s="123" t="s">
        <v>590</v>
      </c>
      <c r="K139" s="124">
        <f t="shared" si="71"/>
        <v>16.5</v>
      </c>
      <c r="L139" s="125">
        <f t="shared" si="72"/>
        <v>0.22</v>
      </c>
      <c r="M139" s="126" t="s">
        <v>557</v>
      </c>
      <c r="N139" s="127">
        <v>41954</v>
      </c>
      <c r="O139" s="50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7</v>
      </c>
      <c r="B140" s="102">
        <v>41913</v>
      </c>
      <c r="C140" s="102"/>
      <c r="D140" s="103" t="s">
        <v>591</v>
      </c>
      <c r="E140" s="104" t="s">
        <v>558</v>
      </c>
      <c r="F140" s="105">
        <v>850</v>
      </c>
      <c r="G140" s="104" t="s">
        <v>582</v>
      </c>
      <c r="H140" s="104">
        <v>982.5</v>
      </c>
      <c r="I140" s="122">
        <v>1050</v>
      </c>
      <c r="J140" s="123" t="s">
        <v>592</v>
      </c>
      <c r="K140" s="124">
        <f t="shared" si="71"/>
        <v>132.5</v>
      </c>
      <c r="L140" s="125">
        <f t="shared" si="72"/>
        <v>0.15588235294117647</v>
      </c>
      <c r="M140" s="126" t="s">
        <v>557</v>
      </c>
      <c r="N140" s="127">
        <v>42039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8</v>
      </c>
      <c r="B141" s="102">
        <v>41913</v>
      </c>
      <c r="C141" s="102"/>
      <c r="D141" s="103" t="s">
        <v>593</v>
      </c>
      <c r="E141" s="104" t="s">
        <v>558</v>
      </c>
      <c r="F141" s="105">
        <v>475</v>
      </c>
      <c r="G141" s="104" t="s">
        <v>582</v>
      </c>
      <c r="H141" s="104">
        <v>515</v>
      </c>
      <c r="I141" s="122">
        <v>600</v>
      </c>
      <c r="J141" s="123" t="s">
        <v>594</v>
      </c>
      <c r="K141" s="124">
        <f t="shared" si="71"/>
        <v>40</v>
      </c>
      <c r="L141" s="125">
        <f t="shared" si="72"/>
        <v>8.4210526315789472E-2</v>
      </c>
      <c r="M141" s="126" t="s">
        <v>557</v>
      </c>
      <c r="N141" s="127">
        <v>41939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9</v>
      </c>
      <c r="B142" s="102">
        <v>41913</v>
      </c>
      <c r="C142" s="102"/>
      <c r="D142" s="103" t="s">
        <v>595</v>
      </c>
      <c r="E142" s="104" t="s">
        <v>558</v>
      </c>
      <c r="F142" s="105">
        <v>86</v>
      </c>
      <c r="G142" s="104" t="s">
        <v>582</v>
      </c>
      <c r="H142" s="104">
        <v>99</v>
      </c>
      <c r="I142" s="122">
        <v>140</v>
      </c>
      <c r="J142" s="123" t="s">
        <v>596</v>
      </c>
      <c r="K142" s="124">
        <f t="shared" si="71"/>
        <v>13</v>
      </c>
      <c r="L142" s="125">
        <f t="shared" si="72"/>
        <v>0.15116279069767441</v>
      </c>
      <c r="M142" s="126" t="s">
        <v>557</v>
      </c>
      <c r="N142" s="127">
        <v>41939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10</v>
      </c>
      <c r="B143" s="102">
        <v>41926</v>
      </c>
      <c r="C143" s="102"/>
      <c r="D143" s="103" t="s">
        <v>597</v>
      </c>
      <c r="E143" s="104" t="s">
        <v>558</v>
      </c>
      <c r="F143" s="105">
        <v>496.6</v>
      </c>
      <c r="G143" s="104" t="s">
        <v>582</v>
      </c>
      <c r="H143" s="104">
        <v>621</v>
      </c>
      <c r="I143" s="122">
        <v>580</v>
      </c>
      <c r="J143" s="123" t="s">
        <v>583</v>
      </c>
      <c r="K143" s="124">
        <f t="shared" si="71"/>
        <v>124.39999999999998</v>
      </c>
      <c r="L143" s="125">
        <f t="shared" si="72"/>
        <v>0.25050342327829234</v>
      </c>
      <c r="M143" s="126" t="s">
        <v>557</v>
      </c>
      <c r="N143" s="127">
        <v>42605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11</v>
      </c>
      <c r="B144" s="102">
        <v>41926</v>
      </c>
      <c r="C144" s="102"/>
      <c r="D144" s="103" t="s">
        <v>598</v>
      </c>
      <c r="E144" s="104" t="s">
        <v>558</v>
      </c>
      <c r="F144" s="105">
        <v>2481.9</v>
      </c>
      <c r="G144" s="104" t="s">
        <v>582</v>
      </c>
      <c r="H144" s="104">
        <v>2840</v>
      </c>
      <c r="I144" s="122">
        <v>2870</v>
      </c>
      <c r="J144" s="123" t="s">
        <v>599</v>
      </c>
      <c r="K144" s="124">
        <f t="shared" si="71"/>
        <v>358.09999999999991</v>
      </c>
      <c r="L144" s="125">
        <f t="shared" si="72"/>
        <v>0.14428462065353154</v>
      </c>
      <c r="M144" s="126" t="s">
        <v>557</v>
      </c>
      <c r="N144" s="127">
        <v>42017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12</v>
      </c>
      <c r="B145" s="102">
        <v>41928</v>
      </c>
      <c r="C145" s="102"/>
      <c r="D145" s="103" t="s">
        <v>600</v>
      </c>
      <c r="E145" s="104" t="s">
        <v>558</v>
      </c>
      <c r="F145" s="105">
        <v>84.5</v>
      </c>
      <c r="G145" s="104" t="s">
        <v>582</v>
      </c>
      <c r="H145" s="104">
        <v>93</v>
      </c>
      <c r="I145" s="122">
        <v>110</v>
      </c>
      <c r="J145" s="123" t="s">
        <v>601</v>
      </c>
      <c r="K145" s="124">
        <f t="shared" si="71"/>
        <v>8.5</v>
      </c>
      <c r="L145" s="125">
        <f t="shared" si="72"/>
        <v>0.10059171597633136</v>
      </c>
      <c r="M145" s="126" t="s">
        <v>557</v>
      </c>
      <c r="N145" s="127">
        <v>41939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13</v>
      </c>
      <c r="B146" s="102">
        <v>41928</v>
      </c>
      <c r="C146" s="102"/>
      <c r="D146" s="103" t="s">
        <v>602</v>
      </c>
      <c r="E146" s="104" t="s">
        <v>558</v>
      </c>
      <c r="F146" s="105">
        <v>401</v>
      </c>
      <c r="G146" s="104" t="s">
        <v>582</v>
      </c>
      <c r="H146" s="104">
        <v>428</v>
      </c>
      <c r="I146" s="122">
        <v>450</v>
      </c>
      <c r="J146" s="123" t="s">
        <v>603</v>
      </c>
      <c r="K146" s="124">
        <f t="shared" si="71"/>
        <v>27</v>
      </c>
      <c r="L146" s="125">
        <f t="shared" si="72"/>
        <v>6.7331670822942641E-2</v>
      </c>
      <c r="M146" s="126" t="s">
        <v>557</v>
      </c>
      <c r="N146" s="127">
        <v>42020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14</v>
      </c>
      <c r="B147" s="102">
        <v>41928</v>
      </c>
      <c r="C147" s="102"/>
      <c r="D147" s="103" t="s">
        <v>604</v>
      </c>
      <c r="E147" s="104" t="s">
        <v>558</v>
      </c>
      <c r="F147" s="105">
        <v>101</v>
      </c>
      <c r="G147" s="104" t="s">
        <v>582</v>
      </c>
      <c r="H147" s="104">
        <v>112</v>
      </c>
      <c r="I147" s="122">
        <v>120</v>
      </c>
      <c r="J147" s="123" t="s">
        <v>605</v>
      </c>
      <c r="K147" s="124">
        <f t="shared" si="71"/>
        <v>11</v>
      </c>
      <c r="L147" s="125">
        <f t="shared" si="72"/>
        <v>0.10891089108910891</v>
      </c>
      <c r="M147" s="126" t="s">
        <v>557</v>
      </c>
      <c r="N147" s="127">
        <v>41939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15</v>
      </c>
      <c r="B148" s="102">
        <v>41954</v>
      </c>
      <c r="C148" s="102"/>
      <c r="D148" s="103" t="s">
        <v>606</v>
      </c>
      <c r="E148" s="104" t="s">
        <v>558</v>
      </c>
      <c r="F148" s="105">
        <v>59</v>
      </c>
      <c r="G148" s="104" t="s">
        <v>582</v>
      </c>
      <c r="H148" s="104">
        <v>76</v>
      </c>
      <c r="I148" s="122">
        <v>76</v>
      </c>
      <c r="J148" s="123" t="s">
        <v>583</v>
      </c>
      <c r="K148" s="124">
        <f t="shared" si="71"/>
        <v>17</v>
      </c>
      <c r="L148" s="125">
        <f t="shared" si="72"/>
        <v>0.28813559322033899</v>
      </c>
      <c r="M148" s="126" t="s">
        <v>557</v>
      </c>
      <c r="N148" s="127">
        <v>43032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16</v>
      </c>
      <c r="B149" s="102">
        <v>41954</v>
      </c>
      <c r="C149" s="102"/>
      <c r="D149" s="103" t="s">
        <v>595</v>
      </c>
      <c r="E149" s="104" t="s">
        <v>558</v>
      </c>
      <c r="F149" s="105">
        <v>99</v>
      </c>
      <c r="G149" s="104" t="s">
        <v>582</v>
      </c>
      <c r="H149" s="104">
        <v>120</v>
      </c>
      <c r="I149" s="122">
        <v>120</v>
      </c>
      <c r="J149" s="123" t="s">
        <v>607</v>
      </c>
      <c r="K149" s="124">
        <f t="shared" si="71"/>
        <v>21</v>
      </c>
      <c r="L149" s="125">
        <f t="shared" si="72"/>
        <v>0.21212121212121213</v>
      </c>
      <c r="M149" s="126" t="s">
        <v>557</v>
      </c>
      <c r="N149" s="127">
        <v>41960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17</v>
      </c>
      <c r="B150" s="102">
        <v>41956</v>
      </c>
      <c r="C150" s="102"/>
      <c r="D150" s="103" t="s">
        <v>608</v>
      </c>
      <c r="E150" s="104" t="s">
        <v>558</v>
      </c>
      <c r="F150" s="105">
        <v>22</v>
      </c>
      <c r="G150" s="104" t="s">
        <v>582</v>
      </c>
      <c r="H150" s="104">
        <v>33.549999999999997</v>
      </c>
      <c r="I150" s="122">
        <v>32</v>
      </c>
      <c r="J150" s="123" t="s">
        <v>609</v>
      </c>
      <c r="K150" s="124">
        <f t="shared" si="71"/>
        <v>11.549999999999997</v>
      </c>
      <c r="L150" s="125">
        <f t="shared" si="72"/>
        <v>0.52499999999999991</v>
      </c>
      <c r="M150" s="126" t="s">
        <v>557</v>
      </c>
      <c r="N150" s="127">
        <v>42188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18</v>
      </c>
      <c r="B151" s="102">
        <v>41976</v>
      </c>
      <c r="C151" s="102"/>
      <c r="D151" s="103" t="s">
        <v>610</v>
      </c>
      <c r="E151" s="104" t="s">
        <v>558</v>
      </c>
      <c r="F151" s="105">
        <v>440</v>
      </c>
      <c r="G151" s="104" t="s">
        <v>582</v>
      </c>
      <c r="H151" s="104">
        <v>520</v>
      </c>
      <c r="I151" s="122">
        <v>520</v>
      </c>
      <c r="J151" s="123" t="s">
        <v>611</v>
      </c>
      <c r="K151" s="124">
        <f t="shared" si="71"/>
        <v>80</v>
      </c>
      <c r="L151" s="125">
        <f t="shared" si="72"/>
        <v>0.18181818181818182</v>
      </c>
      <c r="M151" s="126" t="s">
        <v>557</v>
      </c>
      <c r="N151" s="127">
        <v>42208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19</v>
      </c>
      <c r="B152" s="102">
        <v>41976</v>
      </c>
      <c r="C152" s="102"/>
      <c r="D152" s="103" t="s">
        <v>612</v>
      </c>
      <c r="E152" s="104" t="s">
        <v>558</v>
      </c>
      <c r="F152" s="105">
        <v>360</v>
      </c>
      <c r="G152" s="104" t="s">
        <v>582</v>
      </c>
      <c r="H152" s="104">
        <v>427</v>
      </c>
      <c r="I152" s="122">
        <v>425</v>
      </c>
      <c r="J152" s="123" t="s">
        <v>613</v>
      </c>
      <c r="K152" s="124">
        <f t="shared" si="71"/>
        <v>67</v>
      </c>
      <c r="L152" s="125">
        <f t="shared" si="72"/>
        <v>0.18611111111111112</v>
      </c>
      <c r="M152" s="126" t="s">
        <v>557</v>
      </c>
      <c r="N152" s="127">
        <v>42058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20</v>
      </c>
      <c r="B153" s="102">
        <v>42012</v>
      </c>
      <c r="C153" s="102"/>
      <c r="D153" s="103" t="s">
        <v>614</v>
      </c>
      <c r="E153" s="104" t="s">
        <v>558</v>
      </c>
      <c r="F153" s="105">
        <v>360</v>
      </c>
      <c r="G153" s="104" t="s">
        <v>582</v>
      </c>
      <c r="H153" s="104">
        <v>455</v>
      </c>
      <c r="I153" s="122">
        <v>420</v>
      </c>
      <c r="J153" s="123" t="s">
        <v>615</v>
      </c>
      <c r="K153" s="124">
        <f t="shared" si="71"/>
        <v>95</v>
      </c>
      <c r="L153" s="125">
        <f t="shared" si="72"/>
        <v>0.2638888888888889</v>
      </c>
      <c r="M153" s="126" t="s">
        <v>557</v>
      </c>
      <c r="N153" s="127">
        <v>42024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21</v>
      </c>
      <c r="B154" s="102">
        <v>42012</v>
      </c>
      <c r="C154" s="102"/>
      <c r="D154" s="103" t="s">
        <v>616</v>
      </c>
      <c r="E154" s="104" t="s">
        <v>558</v>
      </c>
      <c r="F154" s="105">
        <v>130</v>
      </c>
      <c r="G154" s="104"/>
      <c r="H154" s="104">
        <v>175.5</v>
      </c>
      <c r="I154" s="122">
        <v>165</v>
      </c>
      <c r="J154" s="123" t="s">
        <v>617</v>
      </c>
      <c r="K154" s="124">
        <f t="shared" si="71"/>
        <v>45.5</v>
      </c>
      <c r="L154" s="125">
        <f t="shared" si="72"/>
        <v>0.35</v>
      </c>
      <c r="M154" s="126" t="s">
        <v>557</v>
      </c>
      <c r="N154" s="127">
        <v>43088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22</v>
      </c>
      <c r="B155" s="102">
        <v>42040</v>
      </c>
      <c r="C155" s="102"/>
      <c r="D155" s="103" t="s">
        <v>377</v>
      </c>
      <c r="E155" s="104" t="s">
        <v>581</v>
      </c>
      <c r="F155" s="105">
        <v>98</v>
      </c>
      <c r="G155" s="104"/>
      <c r="H155" s="104">
        <v>120</v>
      </c>
      <c r="I155" s="122">
        <v>120</v>
      </c>
      <c r="J155" s="123" t="s">
        <v>583</v>
      </c>
      <c r="K155" s="124">
        <f t="shared" si="71"/>
        <v>22</v>
      </c>
      <c r="L155" s="125">
        <f t="shared" si="72"/>
        <v>0.22448979591836735</v>
      </c>
      <c r="M155" s="126" t="s">
        <v>557</v>
      </c>
      <c r="N155" s="127">
        <v>42753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23</v>
      </c>
      <c r="B156" s="102">
        <v>42040</v>
      </c>
      <c r="C156" s="102"/>
      <c r="D156" s="103" t="s">
        <v>618</v>
      </c>
      <c r="E156" s="104" t="s">
        <v>581</v>
      </c>
      <c r="F156" s="105">
        <v>196</v>
      </c>
      <c r="G156" s="104"/>
      <c r="H156" s="104">
        <v>262</v>
      </c>
      <c r="I156" s="122">
        <v>255</v>
      </c>
      <c r="J156" s="123" t="s">
        <v>583</v>
      </c>
      <c r="K156" s="124">
        <f t="shared" si="71"/>
        <v>66</v>
      </c>
      <c r="L156" s="125">
        <f t="shared" si="72"/>
        <v>0.33673469387755101</v>
      </c>
      <c r="M156" s="126" t="s">
        <v>557</v>
      </c>
      <c r="N156" s="127">
        <v>42599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5">
        <v>24</v>
      </c>
      <c r="B157" s="106">
        <v>42067</v>
      </c>
      <c r="C157" s="106"/>
      <c r="D157" s="107" t="s">
        <v>376</v>
      </c>
      <c r="E157" s="108" t="s">
        <v>581</v>
      </c>
      <c r="F157" s="109">
        <v>235</v>
      </c>
      <c r="G157" s="109"/>
      <c r="H157" s="110">
        <v>77</v>
      </c>
      <c r="I157" s="128" t="s">
        <v>619</v>
      </c>
      <c r="J157" s="129" t="s">
        <v>620</v>
      </c>
      <c r="K157" s="130">
        <f t="shared" si="71"/>
        <v>-158</v>
      </c>
      <c r="L157" s="131">
        <f t="shared" si="72"/>
        <v>-0.67234042553191486</v>
      </c>
      <c r="M157" s="132" t="s">
        <v>621</v>
      </c>
      <c r="N157" s="133">
        <v>43522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25</v>
      </c>
      <c r="B158" s="102">
        <v>42067</v>
      </c>
      <c r="C158" s="102"/>
      <c r="D158" s="103" t="s">
        <v>454</v>
      </c>
      <c r="E158" s="104" t="s">
        <v>581</v>
      </c>
      <c r="F158" s="105">
        <v>185</v>
      </c>
      <c r="G158" s="104"/>
      <c r="H158" s="104">
        <v>224</v>
      </c>
      <c r="I158" s="122" t="s">
        <v>622</v>
      </c>
      <c r="J158" s="123" t="s">
        <v>583</v>
      </c>
      <c r="K158" s="124">
        <f t="shared" si="71"/>
        <v>39</v>
      </c>
      <c r="L158" s="125">
        <f t="shared" si="72"/>
        <v>0.21081081081081082</v>
      </c>
      <c r="M158" s="126" t="s">
        <v>557</v>
      </c>
      <c r="N158" s="127">
        <v>42647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341">
        <v>26</v>
      </c>
      <c r="B159" s="111">
        <v>42090</v>
      </c>
      <c r="C159" s="111"/>
      <c r="D159" s="112" t="s">
        <v>623</v>
      </c>
      <c r="E159" s="113" t="s">
        <v>581</v>
      </c>
      <c r="F159" s="114">
        <v>49.5</v>
      </c>
      <c r="G159" s="115"/>
      <c r="H159" s="115">
        <v>15.85</v>
      </c>
      <c r="I159" s="115">
        <v>67</v>
      </c>
      <c r="J159" s="134" t="s">
        <v>624</v>
      </c>
      <c r="K159" s="115">
        <f t="shared" si="71"/>
        <v>-33.65</v>
      </c>
      <c r="L159" s="135">
        <f t="shared" si="72"/>
        <v>-0.67979797979797973</v>
      </c>
      <c r="M159" s="132" t="s">
        <v>621</v>
      </c>
      <c r="N159" s="136">
        <v>43627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27</v>
      </c>
      <c r="B160" s="102">
        <v>42093</v>
      </c>
      <c r="C160" s="102"/>
      <c r="D160" s="103" t="s">
        <v>625</v>
      </c>
      <c r="E160" s="104" t="s">
        <v>581</v>
      </c>
      <c r="F160" s="105">
        <v>183.5</v>
      </c>
      <c r="G160" s="104"/>
      <c r="H160" s="104">
        <v>219</v>
      </c>
      <c r="I160" s="122">
        <v>218</v>
      </c>
      <c r="J160" s="123" t="s">
        <v>626</v>
      </c>
      <c r="K160" s="124">
        <f t="shared" si="71"/>
        <v>35.5</v>
      </c>
      <c r="L160" s="125">
        <f t="shared" si="72"/>
        <v>0.19346049046321526</v>
      </c>
      <c r="M160" s="126" t="s">
        <v>557</v>
      </c>
      <c r="N160" s="127">
        <v>42103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28</v>
      </c>
      <c r="B161" s="102">
        <v>42114</v>
      </c>
      <c r="C161" s="102"/>
      <c r="D161" s="103" t="s">
        <v>627</v>
      </c>
      <c r="E161" s="104" t="s">
        <v>581</v>
      </c>
      <c r="F161" s="105">
        <f>(227+237)/2</f>
        <v>232</v>
      </c>
      <c r="G161" s="104"/>
      <c r="H161" s="104">
        <v>298</v>
      </c>
      <c r="I161" s="122">
        <v>298</v>
      </c>
      <c r="J161" s="123" t="s">
        <v>583</v>
      </c>
      <c r="K161" s="124">
        <f t="shared" si="71"/>
        <v>66</v>
      </c>
      <c r="L161" s="125">
        <f t="shared" si="72"/>
        <v>0.28448275862068967</v>
      </c>
      <c r="M161" s="126" t="s">
        <v>557</v>
      </c>
      <c r="N161" s="127">
        <v>42823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29</v>
      </c>
      <c r="B162" s="102">
        <v>42128</v>
      </c>
      <c r="C162" s="102"/>
      <c r="D162" s="103" t="s">
        <v>628</v>
      </c>
      <c r="E162" s="104" t="s">
        <v>558</v>
      </c>
      <c r="F162" s="105">
        <v>385</v>
      </c>
      <c r="G162" s="104"/>
      <c r="H162" s="104">
        <f>212.5+331</f>
        <v>543.5</v>
      </c>
      <c r="I162" s="122">
        <v>510</v>
      </c>
      <c r="J162" s="123" t="s">
        <v>629</v>
      </c>
      <c r="K162" s="124">
        <f t="shared" si="71"/>
        <v>158.5</v>
      </c>
      <c r="L162" s="125">
        <f t="shared" si="72"/>
        <v>0.41168831168831171</v>
      </c>
      <c r="M162" s="126" t="s">
        <v>557</v>
      </c>
      <c r="N162" s="127">
        <v>42235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30</v>
      </c>
      <c r="B163" s="102">
        <v>42128</v>
      </c>
      <c r="C163" s="102"/>
      <c r="D163" s="103" t="s">
        <v>630</v>
      </c>
      <c r="E163" s="104" t="s">
        <v>558</v>
      </c>
      <c r="F163" s="105">
        <v>115.5</v>
      </c>
      <c r="G163" s="104"/>
      <c r="H163" s="104">
        <v>146</v>
      </c>
      <c r="I163" s="122">
        <v>142</v>
      </c>
      <c r="J163" s="123" t="s">
        <v>631</v>
      </c>
      <c r="K163" s="124">
        <f t="shared" si="71"/>
        <v>30.5</v>
      </c>
      <c r="L163" s="125">
        <f t="shared" si="72"/>
        <v>0.26406926406926406</v>
      </c>
      <c r="M163" s="126" t="s">
        <v>557</v>
      </c>
      <c r="N163" s="127">
        <v>42202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31</v>
      </c>
      <c r="B164" s="102">
        <v>42151</v>
      </c>
      <c r="C164" s="102"/>
      <c r="D164" s="103" t="s">
        <v>632</v>
      </c>
      <c r="E164" s="104" t="s">
        <v>558</v>
      </c>
      <c r="F164" s="105">
        <v>237.5</v>
      </c>
      <c r="G164" s="104"/>
      <c r="H164" s="104">
        <v>279.5</v>
      </c>
      <c r="I164" s="122">
        <v>278</v>
      </c>
      <c r="J164" s="123" t="s">
        <v>583</v>
      </c>
      <c r="K164" s="124">
        <f t="shared" si="71"/>
        <v>42</v>
      </c>
      <c r="L164" s="125">
        <f t="shared" si="72"/>
        <v>0.17684210526315788</v>
      </c>
      <c r="M164" s="126" t="s">
        <v>557</v>
      </c>
      <c r="N164" s="127">
        <v>42222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32</v>
      </c>
      <c r="B165" s="102">
        <v>42174</v>
      </c>
      <c r="C165" s="102"/>
      <c r="D165" s="103" t="s">
        <v>602</v>
      </c>
      <c r="E165" s="104" t="s">
        <v>581</v>
      </c>
      <c r="F165" s="105">
        <v>340</v>
      </c>
      <c r="G165" s="104"/>
      <c r="H165" s="104">
        <v>448</v>
      </c>
      <c r="I165" s="122">
        <v>448</v>
      </c>
      <c r="J165" s="123" t="s">
        <v>583</v>
      </c>
      <c r="K165" s="124">
        <f t="shared" si="71"/>
        <v>108</v>
      </c>
      <c r="L165" s="125">
        <f t="shared" si="72"/>
        <v>0.31764705882352939</v>
      </c>
      <c r="M165" s="126" t="s">
        <v>557</v>
      </c>
      <c r="N165" s="127">
        <v>43018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33</v>
      </c>
      <c r="B166" s="102">
        <v>42191</v>
      </c>
      <c r="C166" s="102"/>
      <c r="D166" s="103" t="s">
        <v>633</v>
      </c>
      <c r="E166" s="104" t="s">
        <v>581</v>
      </c>
      <c r="F166" s="105">
        <v>390</v>
      </c>
      <c r="G166" s="104"/>
      <c r="H166" s="104">
        <v>460</v>
      </c>
      <c r="I166" s="122">
        <v>460</v>
      </c>
      <c r="J166" s="123" t="s">
        <v>583</v>
      </c>
      <c r="K166" s="124">
        <f t="shared" ref="K166:K186" si="73">H166-F166</f>
        <v>70</v>
      </c>
      <c r="L166" s="125">
        <f t="shared" ref="L166:L186" si="74">K166/F166</f>
        <v>0.17948717948717949</v>
      </c>
      <c r="M166" s="126" t="s">
        <v>557</v>
      </c>
      <c r="N166" s="127">
        <v>42478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5">
        <v>34</v>
      </c>
      <c r="B167" s="106">
        <v>42195</v>
      </c>
      <c r="C167" s="106"/>
      <c r="D167" s="107" t="s">
        <v>634</v>
      </c>
      <c r="E167" s="108" t="s">
        <v>581</v>
      </c>
      <c r="F167" s="109">
        <v>122.5</v>
      </c>
      <c r="G167" s="109"/>
      <c r="H167" s="110">
        <v>61</v>
      </c>
      <c r="I167" s="128">
        <v>172</v>
      </c>
      <c r="J167" s="129" t="s">
        <v>635</v>
      </c>
      <c r="K167" s="130">
        <f t="shared" si="73"/>
        <v>-61.5</v>
      </c>
      <c r="L167" s="131">
        <f t="shared" si="74"/>
        <v>-0.50204081632653064</v>
      </c>
      <c r="M167" s="132" t="s">
        <v>621</v>
      </c>
      <c r="N167" s="133">
        <v>43333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35</v>
      </c>
      <c r="B168" s="102">
        <v>42219</v>
      </c>
      <c r="C168" s="102"/>
      <c r="D168" s="103" t="s">
        <v>636</v>
      </c>
      <c r="E168" s="104" t="s">
        <v>581</v>
      </c>
      <c r="F168" s="105">
        <v>297.5</v>
      </c>
      <c r="G168" s="104"/>
      <c r="H168" s="104">
        <v>350</v>
      </c>
      <c r="I168" s="122">
        <v>360</v>
      </c>
      <c r="J168" s="123" t="s">
        <v>637</v>
      </c>
      <c r="K168" s="124">
        <f t="shared" si="73"/>
        <v>52.5</v>
      </c>
      <c r="L168" s="125">
        <f t="shared" si="74"/>
        <v>0.17647058823529413</v>
      </c>
      <c r="M168" s="126" t="s">
        <v>557</v>
      </c>
      <c r="N168" s="127">
        <v>42232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36</v>
      </c>
      <c r="B169" s="102">
        <v>42219</v>
      </c>
      <c r="C169" s="102"/>
      <c r="D169" s="103" t="s">
        <v>638</v>
      </c>
      <c r="E169" s="104" t="s">
        <v>581</v>
      </c>
      <c r="F169" s="105">
        <v>115.5</v>
      </c>
      <c r="G169" s="104"/>
      <c r="H169" s="104">
        <v>149</v>
      </c>
      <c r="I169" s="122">
        <v>140</v>
      </c>
      <c r="J169" s="137" t="s">
        <v>639</v>
      </c>
      <c r="K169" s="124">
        <f t="shared" si="73"/>
        <v>33.5</v>
      </c>
      <c r="L169" s="125">
        <f t="shared" si="74"/>
        <v>0.29004329004329005</v>
      </c>
      <c r="M169" s="126" t="s">
        <v>557</v>
      </c>
      <c r="N169" s="127">
        <v>42740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37</v>
      </c>
      <c r="B170" s="102">
        <v>42251</v>
      </c>
      <c r="C170" s="102"/>
      <c r="D170" s="103" t="s">
        <v>632</v>
      </c>
      <c r="E170" s="104" t="s">
        <v>581</v>
      </c>
      <c r="F170" s="105">
        <v>226</v>
      </c>
      <c r="G170" s="104"/>
      <c r="H170" s="104">
        <v>292</v>
      </c>
      <c r="I170" s="122">
        <v>292</v>
      </c>
      <c r="J170" s="123" t="s">
        <v>640</v>
      </c>
      <c r="K170" s="124">
        <f t="shared" si="73"/>
        <v>66</v>
      </c>
      <c r="L170" s="125">
        <f t="shared" si="74"/>
        <v>0.29203539823008851</v>
      </c>
      <c r="M170" s="126" t="s">
        <v>557</v>
      </c>
      <c r="N170" s="127">
        <v>42286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38</v>
      </c>
      <c r="B171" s="102">
        <v>42254</v>
      </c>
      <c r="C171" s="102"/>
      <c r="D171" s="103" t="s">
        <v>627</v>
      </c>
      <c r="E171" s="104" t="s">
        <v>581</v>
      </c>
      <c r="F171" s="105">
        <v>232.5</v>
      </c>
      <c r="G171" s="104"/>
      <c r="H171" s="104">
        <v>312.5</v>
      </c>
      <c r="I171" s="122">
        <v>310</v>
      </c>
      <c r="J171" s="123" t="s">
        <v>583</v>
      </c>
      <c r="K171" s="124">
        <f t="shared" si="73"/>
        <v>80</v>
      </c>
      <c r="L171" s="125">
        <f t="shared" si="74"/>
        <v>0.34408602150537637</v>
      </c>
      <c r="M171" s="126" t="s">
        <v>557</v>
      </c>
      <c r="N171" s="127">
        <v>42823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39</v>
      </c>
      <c r="B172" s="102">
        <v>42268</v>
      </c>
      <c r="C172" s="102"/>
      <c r="D172" s="103" t="s">
        <v>641</v>
      </c>
      <c r="E172" s="104" t="s">
        <v>581</v>
      </c>
      <c r="F172" s="105">
        <v>196.5</v>
      </c>
      <c r="G172" s="104"/>
      <c r="H172" s="104">
        <v>238</v>
      </c>
      <c r="I172" s="122">
        <v>238</v>
      </c>
      <c r="J172" s="123" t="s">
        <v>640</v>
      </c>
      <c r="K172" s="124">
        <f t="shared" si="73"/>
        <v>41.5</v>
      </c>
      <c r="L172" s="125">
        <f t="shared" si="74"/>
        <v>0.21119592875318066</v>
      </c>
      <c r="M172" s="126" t="s">
        <v>557</v>
      </c>
      <c r="N172" s="127">
        <v>42291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40</v>
      </c>
      <c r="B173" s="102">
        <v>42271</v>
      </c>
      <c r="C173" s="102"/>
      <c r="D173" s="103" t="s">
        <v>580</v>
      </c>
      <c r="E173" s="104" t="s">
        <v>581</v>
      </c>
      <c r="F173" s="105">
        <v>65</v>
      </c>
      <c r="G173" s="104"/>
      <c r="H173" s="104">
        <v>82</v>
      </c>
      <c r="I173" s="122">
        <v>82</v>
      </c>
      <c r="J173" s="123" t="s">
        <v>640</v>
      </c>
      <c r="K173" s="124">
        <f t="shared" si="73"/>
        <v>17</v>
      </c>
      <c r="L173" s="125">
        <f t="shared" si="74"/>
        <v>0.26153846153846155</v>
      </c>
      <c r="M173" s="126" t="s">
        <v>557</v>
      </c>
      <c r="N173" s="127">
        <v>42578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41</v>
      </c>
      <c r="B174" s="102">
        <v>42291</v>
      </c>
      <c r="C174" s="102"/>
      <c r="D174" s="103" t="s">
        <v>642</v>
      </c>
      <c r="E174" s="104" t="s">
        <v>581</v>
      </c>
      <c r="F174" s="105">
        <v>144</v>
      </c>
      <c r="G174" s="104"/>
      <c r="H174" s="104">
        <v>182.5</v>
      </c>
      <c r="I174" s="122">
        <v>181</v>
      </c>
      <c r="J174" s="123" t="s">
        <v>640</v>
      </c>
      <c r="K174" s="124">
        <f t="shared" si="73"/>
        <v>38.5</v>
      </c>
      <c r="L174" s="125">
        <f t="shared" si="74"/>
        <v>0.2673611111111111</v>
      </c>
      <c r="M174" s="126" t="s">
        <v>557</v>
      </c>
      <c r="N174" s="127">
        <v>42817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42</v>
      </c>
      <c r="B175" s="102">
        <v>42291</v>
      </c>
      <c r="C175" s="102"/>
      <c r="D175" s="103" t="s">
        <v>643</v>
      </c>
      <c r="E175" s="104" t="s">
        <v>581</v>
      </c>
      <c r="F175" s="105">
        <v>264</v>
      </c>
      <c r="G175" s="104"/>
      <c r="H175" s="104">
        <v>311</v>
      </c>
      <c r="I175" s="122">
        <v>311</v>
      </c>
      <c r="J175" s="123" t="s">
        <v>640</v>
      </c>
      <c r="K175" s="124">
        <f t="shared" si="73"/>
        <v>47</v>
      </c>
      <c r="L175" s="125">
        <f t="shared" si="74"/>
        <v>0.17803030303030304</v>
      </c>
      <c r="M175" s="126" t="s">
        <v>557</v>
      </c>
      <c r="N175" s="127">
        <v>42604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43</v>
      </c>
      <c r="B176" s="102">
        <v>42318</v>
      </c>
      <c r="C176" s="102"/>
      <c r="D176" s="103" t="s">
        <v>644</v>
      </c>
      <c r="E176" s="104" t="s">
        <v>558</v>
      </c>
      <c r="F176" s="105">
        <v>549.5</v>
      </c>
      <c r="G176" s="104"/>
      <c r="H176" s="104">
        <v>630</v>
      </c>
      <c r="I176" s="122">
        <v>630</v>
      </c>
      <c r="J176" s="123" t="s">
        <v>640</v>
      </c>
      <c r="K176" s="124">
        <f t="shared" si="73"/>
        <v>80.5</v>
      </c>
      <c r="L176" s="125">
        <f t="shared" si="74"/>
        <v>0.1464968152866242</v>
      </c>
      <c r="M176" s="126" t="s">
        <v>557</v>
      </c>
      <c r="N176" s="127">
        <v>42419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44</v>
      </c>
      <c r="B177" s="102">
        <v>42342</v>
      </c>
      <c r="C177" s="102"/>
      <c r="D177" s="103" t="s">
        <v>645</v>
      </c>
      <c r="E177" s="104" t="s">
        <v>581</v>
      </c>
      <c r="F177" s="105">
        <v>1027.5</v>
      </c>
      <c r="G177" s="104"/>
      <c r="H177" s="104">
        <v>1315</v>
      </c>
      <c r="I177" s="122">
        <v>1250</v>
      </c>
      <c r="J177" s="123" t="s">
        <v>640</v>
      </c>
      <c r="K177" s="124">
        <f t="shared" si="73"/>
        <v>287.5</v>
      </c>
      <c r="L177" s="125">
        <f t="shared" si="74"/>
        <v>0.27980535279805352</v>
      </c>
      <c r="M177" s="126" t="s">
        <v>557</v>
      </c>
      <c r="N177" s="127">
        <v>43244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45</v>
      </c>
      <c r="B178" s="102">
        <v>42367</v>
      </c>
      <c r="C178" s="102"/>
      <c r="D178" s="103" t="s">
        <v>646</v>
      </c>
      <c r="E178" s="104" t="s">
        <v>581</v>
      </c>
      <c r="F178" s="105">
        <v>465</v>
      </c>
      <c r="G178" s="104"/>
      <c r="H178" s="104">
        <v>540</v>
      </c>
      <c r="I178" s="122">
        <v>540</v>
      </c>
      <c r="J178" s="123" t="s">
        <v>640</v>
      </c>
      <c r="K178" s="124">
        <f t="shared" si="73"/>
        <v>75</v>
      </c>
      <c r="L178" s="125">
        <f t="shared" si="74"/>
        <v>0.16129032258064516</v>
      </c>
      <c r="M178" s="126" t="s">
        <v>557</v>
      </c>
      <c r="N178" s="127">
        <v>42530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46</v>
      </c>
      <c r="B179" s="102">
        <v>42380</v>
      </c>
      <c r="C179" s="102"/>
      <c r="D179" s="103" t="s">
        <v>377</v>
      </c>
      <c r="E179" s="104" t="s">
        <v>558</v>
      </c>
      <c r="F179" s="105">
        <v>81</v>
      </c>
      <c r="G179" s="104"/>
      <c r="H179" s="104">
        <v>110</v>
      </c>
      <c r="I179" s="122">
        <v>110</v>
      </c>
      <c r="J179" s="123" t="s">
        <v>640</v>
      </c>
      <c r="K179" s="124">
        <f t="shared" si="73"/>
        <v>29</v>
      </c>
      <c r="L179" s="125">
        <f t="shared" si="74"/>
        <v>0.35802469135802467</v>
      </c>
      <c r="M179" s="126" t="s">
        <v>557</v>
      </c>
      <c r="N179" s="127">
        <v>42745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47</v>
      </c>
      <c r="B180" s="102">
        <v>42382</v>
      </c>
      <c r="C180" s="102"/>
      <c r="D180" s="103" t="s">
        <v>647</v>
      </c>
      <c r="E180" s="104" t="s">
        <v>558</v>
      </c>
      <c r="F180" s="105">
        <v>417.5</v>
      </c>
      <c r="G180" s="104"/>
      <c r="H180" s="104">
        <v>547</v>
      </c>
      <c r="I180" s="122">
        <v>535</v>
      </c>
      <c r="J180" s="123" t="s">
        <v>640</v>
      </c>
      <c r="K180" s="124">
        <f t="shared" si="73"/>
        <v>129.5</v>
      </c>
      <c r="L180" s="125">
        <f t="shared" si="74"/>
        <v>0.31017964071856285</v>
      </c>
      <c r="M180" s="126" t="s">
        <v>557</v>
      </c>
      <c r="N180" s="127">
        <v>42578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48</v>
      </c>
      <c r="B181" s="102">
        <v>42408</v>
      </c>
      <c r="C181" s="102"/>
      <c r="D181" s="103" t="s">
        <v>648</v>
      </c>
      <c r="E181" s="104" t="s">
        <v>581</v>
      </c>
      <c r="F181" s="105">
        <v>650</v>
      </c>
      <c r="G181" s="104"/>
      <c r="H181" s="104">
        <v>800</v>
      </c>
      <c r="I181" s="122">
        <v>800</v>
      </c>
      <c r="J181" s="123" t="s">
        <v>640</v>
      </c>
      <c r="K181" s="124">
        <f t="shared" si="73"/>
        <v>150</v>
      </c>
      <c r="L181" s="125">
        <f t="shared" si="74"/>
        <v>0.23076923076923078</v>
      </c>
      <c r="M181" s="126" t="s">
        <v>557</v>
      </c>
      <c r="N181" s="127">
        <v>43154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49</v>
      </c>
      <c r="B182" s="102">
        <v>42433</v>
      </c>
      <c r="C182" s="102"/>
      <c r="D182" s="103" t="s">
        <v>194</v>
      </c>
      <c r="E182" s="104" t="s">
        <v>581</v>
      </c>
      <c r="F182" s="105">
        <v>437.5</v>
      </c>
      <c r="G182" s="104"/>
      <c r="H182" s="104">
        <v>504.5</v>
      </c>
      <c r="I182" s="122">
        <v>522</v>
      </c>
      <c r="J182" s="123" t="s">
        <v>649</v>
      </c>
      <c r="K182" s="124">
        <f t="shared" si="73"/>
        <v>67</v>
      </c>
      <c r="L182" s="125">
        <f t="shared" si="74"/>
        <v>0.15314285714285714</v>
      </c>
      <c r="M182" s="126" t="s">
        <v>557</v>
      </c>
      <c r="N182" s="127">
        <v>42480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50</v>
      </c>
      <c r="B183" s="102">
        <v>42438</v>
      </c>
      <c r="C183" s="102"/>
      <c r="D183" s="103" t="s">
        <v>650</v>
      </c>
      <c r="E183" s="104" t="s">
        <v>581</v>
      </c>
      <c r="F183" s="105">
        <v>189.5</v>
      </c>
      <c r="G183" s="104"/>
      <c r="H183" s="104">
        <v>218</v>
      </c>
      <c r="I183" s="122">
        <v>218</v>
      </c>
      <c r="J183" s="123" t="s">
        <v>640</v>
      </c>
      <c r="K183" s="124">
        <f t="shared" si="73"/>
        <v>28.5</v>
      </c>
      <c r="L183" s="125">
        <f t="shared" si="74"/>
        <v>0.15039577836411611</v>
      </c>
      <c r="M183" s="126" t="s">
        <v>557</v>
      </c>
      <c r="N183" s="127">
        <v>43034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341">
        <v>51</v>
      </c>
      <c r="B184" s="111">
        <v>42471</v>
      </c>
      <c r="C184" s="111"/>
      <c r="D184" s="112" t="s">
        <v>651</v>
      </c>
      <c r="E184" s="113" t="s">
        <v>581</v>
      </c>
      <c r="F184" s="114">
        <v>36.5</v>
      </c>
      <c r="G184" s="115"/>
      <c r="H184" s="115">
        <v>15.85</v>
      </c>
      <c r="I184" s="115">
        <v>60</v>
      </c>
      <c r="J184" s="134" t="s">
        <v>652</v>
      </c>
      <c r="K184" s="130">
        <f t="shared" si="73"/>
        <v>-20.65</v>
      </c>
      <c r="L184" s="164">
        <f t="shared" si="74"/>
        <v>-0.5657534246575342</v>
      </c>
      <c r="M184" s="132" t="s">
        <v>621</v>
      </c>
      <c r="N184" s="165">
        <v>43627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52</v>
      </c>
      <c r="B185" s="102">
        <v>42472</v>
      </c>
      <c r="C185" s="102"/>
      <c r="D185" s="103" t="s">
        <v>653</v>
      </c>
      <c r="E185" s="104" t="s">
        <v>581</v>
      </c>
      <c r="F185" s="105">
        <v>93</v>
      </c>
      <c r="G185" s="104"/>
      <c r="H185" s="104">
        <v>149</v>
      </c>
      <c r="I185" s="122">
        <v>140</v>
      </c>
      <c r="J185" s="137" t="s">
        <v>654</v>
      </c>
      <c r="K185" s="124">
        <f t="shared" si="73"/>
        <v>56</v>
      </c>
      <c r="L185" s="125">
        <f t="shared" si="74"/>
        <v>0.60215053763440862</v>
      </c>
      <c r="M185" s="126" t="s">
        <v>557</v>
      </c>
      <c r="N185" s="127">
        <v>42740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53</v>
      </c>
      <c r="B186" s="102">
        <v>42472</v>
      </c>
      <c r="C186" s="102"/>
      <c r="D186" s="103" t="s">
        <v>655</v>
      </c>
      <c r="E186" s="104" t="s">
        <v>581</v>
      </c>
      <c r="F186" s="105">
        <v>130</v>
      </c>
      <c r="G186" s="104"/>
      <c r="H186" s="104">
        <v>150</v>
      </c>
      <c r="I186" s="122" t="s">
        <v>656</v>
      </c>
      <c r="J186" s="123" t="s">
        <v>640</v>
      </c>
      <c r="K186" s="124">
        <f t="shared" si="73"/>
        <v>20</v>
      </c>
      <c r="L186" s="125">
        <f t="shared" si="74"/>
        <v>0.15384615384615385</v>
      </c>
      <c r="M186" s="126" t="s">
        <v>557</v>
      </c>
      <c r="N186" s="127">
        <v>42564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54</v>
      </c>
      <c r="B187" s="102">
        <v>42473</v>
      </c>
      <c r="C187" s="102"/>
      <c r="D187" s="103" t="s">
        <v>345</v>
      </c>
      <c r="E187" s="104" t="s">
        <v>581</v>
      </c>
      <c r="F187" s="105">
        <v>196</v>
      </c>
      <c r="G187" s="104"/>
      <c r="H187" s="104">
        <v>299</v>
      </c>
      <c r="I187" s="122">
        <v>299</v>
      </c>
      <c r="J187" s="123" t="s">
        <v>640</v>
      </c>
      <c r="K187" s="124">
        <v>103</v>
      </c>
      <c r="L187" s="125">
        <v>0.52551020408163296</v>
      </c>
      <c r="M187" s="126" t="s">
        <v>557</v>
      </c>
      <c r="N187" s="127">
        <v>42620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55</v>
      </c>
      <c r="B188" s="102">
        <v>42473</v>
      </c>
      <c r="C188" s="102"/>
      <c r="D188" s="103" t="s">
        <v>714</v>
      </c>
      <c r="E188" s="104" t="s">
        <v>581</v>
      </c>
      <c r="F188" s="105">
        <v>88</v>
      </c>
      <c r="G188" s="104"/>
      <c r="H188" s="104">
        <v>103</v>
      </c>
      <c r="I188" s="122">
        <v>103</v>
      </c>
      <c r="J188" s="123" t="s">
        <v>640</v>
      </c>
      <c r="K188" s="124">
        <v>15</v>
      </c>
      <c r="L188" s="125">
        <v>0.170454545454545</v>
      </c>
      <c r="M188" s="126" t="s">
        <v>557</v>
      </c>
      <c r="N188" s="127">
        <v>42530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56</v>
      </c>
      <c r="B189" s="102">
        <v>42492</v>
      </c>
      <c r="C189" s="102"/>
      <c r="D189" s="103" t="s">
        <v>657</v>
      </c>
      <c r="E189" s="104" t="s">
        <v>581</v>
      </c>
      <c r="F189" s="105">
        <v>127.5</v>
      </c>
      <c r="G189" s="104"/>
      <c r="H189" s="104">
        <v>148</v>
      </c>
      <c r="I189" s="122" t="s">
        <v>658</v>
      </c>
      <c r="J189" s="123" t="s">
        <v>640</v>
      </c>
      <c r="K189" s="124">
        <f>H189-F189</f>
        <v>20.5</v>
      </c>
      <c r="L189" s="125">
        <f>K189/F189</f>
        <v>0.16078431372549021</v>
      </c>
      <c r="M189" s="126" t="s">
        <v>557</v>
      </c>
      <c r="N189" s="127">
        <v>42564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57</v>
      </c>
      <c r="B190" s="102">
        <v>42493</v>
      </c>
      <c r="C190" s="102"/>
      <c r="D190" s="103" t="s">
        <v>659</v>
      </c>
      <c r="E190" s="104" t="s">
        <v>581</v>
      </c>
      <c r="F190" s="105">
        <v>675</v>
      </c>
      <c r="G190" s="104"/>
      <c r="H190" s="104">
        <v>815</v>
      </c>
      <c r="I190" s="122" t="s">
        <v>660</v>
      </c>
      <c r="J190" s="123" t="s">
        <v>640</v>
      </c>
      <c r="K190" s="124">
        <f>H190-F190</f>
        <v>140</v>
      </c>
      <c r="L190" s="125">
        <f>K190/F190</f>
        <v>0.2074074074074074</v>
      </c>
      <c r="M190" s="126" t="s">
        <v>557</v>
      </c>
      <c r="N190" s="127">
        <v>43154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5">
        <v>58</v>
      </c>
      <c r="B191" s="106">
        <v>42522</v>
      </c>
      <c r="C191" s="106"/>
      <c r="D191" s="107" t="s">
        <v>715</v>
      </c>
      <c r="E191" s="108" t="s">
        <v>581</v>
      </c>
      <c r="F191" s="109">
        <v>500</v>
      </c>
      <c r="G191" s="109"/>
      <c r="H191" s="110">
        <v>232.5</v>
      </c>
      <c r="I191" s="128" t="s">
        <v>716</v>
      </c>
      <c r="J191" s="129" t="s">
        <v>717</v>
      </c>
      <c r="K191" s="130">
        <f>H191-F191</f>
        <v>-267.5</v>
      </c>
      <c r="L191" s="131">
        <f>K191/F191</f>
        <v>-0.53500000000000003</v>
      </c>
      <c r="M191" s="132" t="s">
        <v>621</v>
      </c>
      <c r="N191" s="133">
        <v>43735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59</v>
      </c>
      <c r="B192" s="102">
        <v>42527</v>
      </c>
      <c r="C192" s="102"/>
      <c r="D192" s="103" t="s">
        <v>661</v>
      </c>
      <c r="E192" s="104" t="s">
        <v>581</v>
      </c>
      <c r="F192" s="105">
        <v>110</v>
      </c>
      <c r="G192" s="104"/>
      <c r="H192" s="104">
        <v>126.5</v>
      </c>
      <c r="I192" s="122">
        <v>125</v>
      </c>
      <c r="J192" s="123" t="s">
        <v>590</v>
      </c>
      <c r="K192" s="124">
        <f>H192-F192</f>
        <v>16.5</v>
      </c>
      <c r="L192" s="125">
        <f>K192/F192</f>
        <v>0.15</v>
      </c>
      <c r="M192" s="126" t="s">
        <v>557</v>
      </c>
      <c r="N192" s="127">
        <v>42552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60</v>
      </c>
      <c r="B193" s="102">
        <v>42538</v>
      </c>
      <c r="C193" s="102"/>
      <c r="D193" s="103" t="s">
        <v>662</v>
      </c>
      <c r="E193" s="104" t="s">
        <v>581</v>
      </c>
      <c r="F193" s="105">
        <v>44</v>
      </c>
      <c r="G193" s="104"/>
      <c r="H193" s="104">
        <v>69.5</v>
      </c>
      <c r="I193" s="122">
        <v>69.5</v>
      </c>
      <c r="J193" s="123" t="s">
        <v>663</v>
      </c>
      <c r="K193" s="124">
        <f>H193-F193</f>
        <v>25.5</v>
      </c>
      <c r="L193" s="125">
        <f>K193/F193</f>
        <v>0.57954545454545459</v>
      </c>
      <c r="M193" s="126" t="s">
        <v>557</v>
      </c>
      <c r="N193" s="127">
        <v>42977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61</v>
      </c>
      <c r="B194" s="102">
        <v>42549</v>
      </c>
      <c r="C194" s="102"/>
      <c r="D194" s="144" t="s">
        <v>718</v>
      </c>
      <c r="E194" s="104" t="s">
        <v>581</v>
      </c>
      <c r="F194" s="105">
        <v>262.5</v>
      </c>
      <c r="G194" s="104"/>
      <c r="H194" s="104">
        <v>340</v>
      </c>
      <c r="I194" s="122">
        <v>333</v>
      </c>
      <c r="J194" s="123" t="s">
        <v>719</v>
      </c>
      <c r="K194" s="124">
        <v>77.5</v>
      </c>
      <c r="L194" s="125">
        <v>0.29523809523809502</v>
      </c>
      <c r="M194" s="126" t="s">
        <v>557</v>
      </c>
      <c r="N194" s="127">
        <v>43017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62</v>
      </c>
      <c r="B195" s="102">
        <v>42549</v>
      </c>
      <c r="C195" s="102"/>
      <c r="D195" s="144" t="s">
        <v>720</v>
      </c>
      <c r="E195" s="104" t="s">
        <v>581</v>
      </c>
      <c r="F195" s="105">
        <v>840</v>
      </c>
      <c r="G195" s="104"/>
      <c r="H195" s="104">
        <v>1230</v>
      </c>
      <c r="I195" s="122">
        <v>1230</v>
      </c>
      <c r="J195" s="123" t="s">
        <v>640</v>
      </c>
      <c r="K195" s="124">
        <v>390</v>
      </c>
      <c r="L195" s="125">
        <v>0.46428571428571402</v>
      </c>
      <c r="M195" s="126" t="s">
        <v>557</v>
      </c>
      <c r="N195" s="127">
        <v>42649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342">
        <v>63</v>
      </c>
      <c r="B196" s="139">
        <v>42556</v>
      </c>
      <c r="C196" s="139"/>
      <c r="D196" s="140" t="s">
        <v>664</v>
      </c>
      <c r="E196" s="141" t="s">
        <v>581</v>
      </c>
      <c r="F196" s="142">
        <v>395</v>
      </c>
      <c r="G196" s="143"/>
      <c r="H196" s="143">
        <f>(468.5+342.5)/2</f>
        <v>405.5</v>
      </c>
      <c r="I196" s="143">
        <v>510</v>
      </c>
      <c r="J196" s="166" t="s">
        <v>665</v>
      </c>
      <c r="K196" s="167">
        <f t="shared" ref="K196:K202" si="75">H196-F196</f>
        <v>10.5</v>
      </c>
      <c r="L196" s="168">
        <f t="shared" ref="L196:L202" si="76">K196/F196</f>
        <v>2.6582278481012658E-2</v>
      </c>
      <c r="M196" s="169" t="s">
        <v>666</v>
      </c>
      <c r="N196" s="170">
        <v>43606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5">
        <v>64</v>
      </c>
      <c r="B197" s="106">
        <v>42584</v>
      </c>
      <c r="C197" s="106"/>
      <c r="D197" s="107" t="s">
        <v>667</v>
      </c>
      <c r="E197" s="108" t="s">
        <v>558</v>
      </c>
      <c r="F197" s="109">
        <f>169.5-12.8</f>
        <v>156.69999999999999</v>
      </c>
      <c r="G197" s="109"/>
      <c r="H197" s="110">
        <v>77</v>
      </c>
      <c r="I197" s="128" t="s">
        <v>668</v>
      </c>
      <c r="J197" s="361" t="s">
        <v>797</v>
      </c>
      <c r="K197" s="130">
        <f t="shared" si="75"/>
        <v>-79.699999999999989</v>
      </c>
      <c r="L197" s="131">
        <f t="shared" si="76"/>
        <v>-0.50861518825781749</v>
      </c>
      <c r="M197" s="132" t="s">
        <v>621</v>
      </c>
      <c r="N197" s="133">
        <v>43522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5">
        <v>65</v>
      </c>
      <c r="B198" s="106">
        <v>42586</v>
      </c>
      <c r="C198" s="106"/>
      <c r="D198" s="107" t="s">
        <v>669</v>
      </c>
      <c r="E198" s="108" t="s">
        <v>581</v>
      </c>
      <c r="F198" s="109">
        <v>400</v>
      </c>
      <c r="G198" s="109"/>
      <c r="H198" s="110">
        <v>305</v>
      </c>
      <c r="I198" s="128">
        <v>475</v>
      </c>
      <c r="J198" s="129" t="s">
        <v>670</v>
      </c>
      <c r="K198" s="130">
        <f t="shared" si="75"/>
        <v>-95</v>
      </c>
      <c r="L198" s="131">
        <f t="shared" si="76"/>
        <v>-0.23749999999999999</v>
      </c>
      <c r="M198" s="132" t="s">
        <v>621</v>
      </c>
      <c r="N198" s="133">
        <v>43606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66</v>
      </c>
      <c r="B199" s="102">
        <v>42593</v>
      </c>
      <c r="C199" s="102"/>
      <c r="D199" s="103" t="s">
        <v>671</v>
      </c>
      <c r="E199" s="104" t="s">
        <v>581</v>
      </c>
      <c r="F199" s="105">
        <v>86.5</v>
      </c>
      <c r="G199" s="104"/>
      <c r="H199" s="104">
        <v>130</v>
      </c>
      <c r="I199" s="122">
        <v>130</v>
      </c>
      <c r="J199" s="137" t="s">
        <v>672</v>
      </c>
      <c r="K199" s="124">
        <f t="shared" si="75"/>
        <v>43.5</v>
      </c>
      <c r="L199" s="125">
        <f t="shared" si="76"/>
        <v>0.50289017341040465</v>
      </c>
      <c r="M199" s="126" t="s">
        <v>557</v>
      </c>
      <c r="N199" s="127">
        <v>43091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5">
        <v>67</v>
      </c>
      <c r="B200" s="106">
        <v>42600</v>
      </c>
      <c r="C200" s="106"/>
      <c r="D200" s="107" t="s">
        <v>368</v>
      </c>
      <c r="E200" s="108" t="s">
        <v>581</v>
      </c>
      <c r="F200" s="109">
        <v>133.5</v>
      </c>
      <c r="G200" s="109"/>
      <c r="H200" s="110">
        <v>126.5</v>
      </c>
      <c r="I200" s="128">
        <v>178</v>
      </c>
      <c r="J200" s="129" t="s">
        <v>673</v>
      </c>
      <c r="K200" s="130">
        <f t="shared" si="75"/>
        <v>-7</v>
      </c>
      <c r="L200" s="131">
        <f t="shared" si="76"/>
        <v>-5.2434456928838954E-2</v>
      </c>
      <c r="M200" s="132" t="s">
        <v>621</v>
      </c>
      <c r="N200" s="133">
        <v>42615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68</v>
      </c>
      <c r="B201" s="102">
        <v>42613</v>
      </c>
      <c r="C201" s="102"/>
      <c r="D201" s="103" t="s">
        <v>674</v>
      </c>
      <c r="E201" s="104" t="s">
        <v>581</v>
      </c>
      <c r="F201" s="105">
        <v>560</v>
      </c>
      <c r="G201" s="104"/>
      <c r="H201" s="104">
        <v>725</v>
      </c>
      <c r="I201" s="122">
        <v>725</v>
      </c>
      <c r="J201" s="123" t="s">
        <v>583</v>
      </c>
      <c r="K201" s="124">
        <f t="shared" si="75"/>
        <v>165</v>
      </c>
      <c r="L201" s="125">
        <f t="shared" si="76"/>
        <v>0.29464285714285715</v>
      </c>
      <c r="M201" s="126" t="s">
        <v>557</v>
      </c>
      <c r="N201" s="127">
        <v>42456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69</v>
      </c>
      <c r="B202" s="102">
        <v>42614</v>
      </c>
      <c r="C202" s="102"/>
      <c r="D202" s="103" t="s">
        <v>675</v>
      </c>
      <c r="E202" s="104" t="s">
        <v>581</v>
      </c>
      <c r="F202" s="105">
        <v>160.5</v>
      </c>
      <c r="G202" s="104"/>
      <c r="H202" s="104">
        <v>210</v>
      </c>
      <c r="I202" s="122">
        <v>210</v>
      </c>
      <c r="J202" s="123" t="s">
        <v>583</v>
      </c>
      <c r="K202" s="124">
        <f t="shared" si="75"/>
        <v>49.5</v>
      </c>
      <c r="L202" s="125">
        <f t="shared" si="76"/>
        <v>0.30841121495327101</v>
      </c>
      <c r="M202" s="126" t="s">
        <v>557</v>
      </c>
      <c r="N202" s="127">
        <v>42871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70</v>
      </c>
      <c r="B203" s="102">
        <v>42646</v>
      </c>
      <c r="C203" s="102"/>
      <c r="D203" s="144" t="s">
        <v>391</v>
      </c>
      <c r="E203" s="104" t="s">
        <v>581</v>
      </c>
      <c r="F203" s="105">
        <v>430</v>
      </c>
      <c r="G203" s="104"/>
      <c r="H203" s="104">
        <v>596</v>
      </c>
      <c r="I203" s="122">
        <v>575</v>
      </c>
      <c r="J203" s="123" t="s">
        <v>721</v>
      </c>
      <c r="K203" s="124">
        <v>166</v>
      </c>
      <c r="L203" s="125">
        <v>0.38604651162790699</v>
      </c>
      <c r="M203" s="126" t="s">
        <v>557</v>
      </c>
      <c r="N203" s="127">
        <v>42769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71</v>
      </c>
      <c r="B204" s="102">
        <v>42657</v>
      </c>
      <c r="C204" s="102"/>
      <c r="D204" s="103" t="s">
        <v>676</v>
      </c>
      <c r="E204" s="104" t="s">
        <v>581</v>
      </c>
      <c r="F204" s="105">
        <v>280</v>
      </c>
      <c r="G204" s="104"/>
      <c r="H204" s="104">
        <v>345</v>
      </c>
      <c r="I204" s="122">
        <v>345</v>
      </c>
      <c r="J204" s="123" t="s">
        <v>583</v>
      </c>
      <c r="K204" s="124">
        <f t="shared" ref="K204:K209" si="77">H204-F204</f>
        <v>65</v>
      </c>
      <c r="L204" s="125">
        <f>K204/F204</f>
        <v>0.23214285714285715</v>
      </c>
      <c r="M204" s="126" t="s">
        <v>557</v>
      </c>
      <c r="N204" s="127">
        <v>42814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72</v>
      </c>
      <c r="B205" s="102">
        <v>42657</v>
      </c>
      <c r="C205" s="102"/>
      <c r="D205" s="103" t="s">
        <v>677</v>
      </c>
      <c r="E205" s="104" t="s">
        <v>581</v>
      </c>
      <c r="F205" s="105">
        <v>245</v>
      </c>
      <c r="G205" s="104"/>
      <c r="H205" s="104">
        <v>325.5</v>
      </c>
      <c r="I205" s="122">
        <v>330</v>
      </c>
      <c r="J205" s="123" t="s">
        <v>678</v>
      </c>
      <c r="K205" s="124">
        <f t="shared" si="77"/>
        <v>80.5</v>
      </c>
      <c r="L205" s="125">
        <f>K205/F205</f>
        <v>0.32857142857142857</v>
      </c>
      <c r="M205" s="126" t="s">
        <v>557</v>
      </c>
      <c r="N205" s="127">
        <v>42769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73</v>
      </c>
      <c r="B206" s="102">
        <v>42660</v>
      </c>
      <c r="C206" s="102"/>
      <c r="D206" s="103" t="s">
        <v>341</v>
      </c>
      <c r="E206" s="104" t="s">
        <v>581</v>
      </c>
      <c r="F206" s="105">
        <v>125</v>
      </c>
      <c r="G206" s="104"/>
      <c r="H206" s="104">
        <v>160</v>
      </c>
      <c r="I206" s="122">
        <v>160</v>
      </c>
      <c r="J206" s="123" t="s">
        <v>640</v>
      </c>
      <c r="K206" s="124">
        <f t="shared" si="77"/>
        <v>35</v>
      </c>
      <c r="L206" s="125">
        <v>0.28000000000000003</v>
      </c>
      <c r="M206" s="126" t="s">
        <v>557</v>
      </c>
      <c r="N206" s="127">
        <v>42803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74</v>
      </c>
      <c r="B207" s="102">
        <v>42660</v>
      </c>
      <c r="C207" s="102"/>
      <c r="D207" s="103" t="s">
        <v>456</v>
      </c>
      <c r="E207" s="104" t="s">
        <v>581</v>
      </c>
      <c r="F207" s="105">
        <v>114</v>
      </c>
      <c r="G207" s="104"/>
      <c r="H207" s="104">
        <v>145</v>
      </c>
      <c r="I207" s="122">
        <v>145</v>
      </c>
      <c r="J207" s="123" t="s">
        <v>640</v>
      </c>
      <c r="K207" s="124">
        <f t="shared" si="77"/>
        <v>31</v>
      </c>
      <c r="L207" s="125">
        <f>K207/F207</f>
        <v>0.27192982456140352</v>
      </c>
      <c r="M207" s="126" t="s">
        <v>557</v>
      </c>
      <c r="N207" s="127">
        <v>42859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75</v>
      </c>
      <c r="B208" s="102">
        <v>42660</v>
      </c>
      <c r="C208" s="102"/>
      <c r="D208" s="103" t="s">
        <v>679</v>
      </c>
      <c r="E208" s="104" t="s">
        <v>581</v>
      </c>
      <c r="F208" s="105">
        <v>212</v>
      </c>
      <c r="G208" s="104"/>
      <c r="H208" s="104">
        <v>280</v>
      </c>
      <c r="I208" s="122">
        <v>276</v>
      </c>
      <c r="J208" s="123" t="s">
        <v>680</v>
      </c>
      <c r="K208" s="124">
        <f t="shared" si="77"/>
        <v>68</v>
      </c>
      <c r="L208" s="125">
        <f>K208/F208</f>
        <v>0.32075471698113206</v>
      </c>
      <c r="M208" s="126" t="s">
        <v>557</v>
      </c>
      <c r="N208" s="127">
        <v>42858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76</v>
      </c>
      <c r="B209" s="102">
        <v>42678</v>
      </c>
      <c r="C209" s="102"/>
      <c r="D209" s="103" t="s">
        <v>149</v>
      </c>
      <c r="E209" s="104" t="s">
        <v>581</v>
      </c>
      <c r="F209" s="105">
        <v>155</v>
      </c>
      <c r="G209" s="104"/>
      <c r="H209" s="104">
        <v>210</v>
      </c>
      <c r="I209" s="122">
        <v>210</v>
      </c>
      <c r="J209" s="123" t="s">
        <v>681</v>
      </c>
      <c r="K209" s="124">
        <f t="shared" si="77"/>
        <v>55</v>
      </c>
      <c r="L209" s="125">
        <f>K209/F209</f>
        <v>0.35483870967741937</v>
      </c>
      <c r="M209" s="126" t="s">
        <v>557</v>
      </c>
      <c r="N209" s="127">
        <v>42944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5">
        <v>77</v>
      </c>
      <c r="B210" s="106">
        <v>42710</v>
      </c>
      <c r="C210" s="106"/>
      <c r="D210" s="107" t="s">
        <v>722</v>
      </c>
      <c r="E210" s="108" t="s">
        <v>581</v>
      </c>
      <c r="F210" s="109">
        <v>150.5</v>
      </c>
      <c r="G210" s="109"/>
      <c r="H210" s="110">
        <v>72.5</v>
      </c>
      <c r="I210" s="128">
        <v>174</v>
      </c>
      <c r="J210" s="129" t="s">
        <v>723</v>
      </c>
      <c r="K210" s="130">
        <v>-78</v>
      </c>
      <c r="L210" s="131">
        <v>-0.51827242524916906</v>
      </c>
      <c r="M210" s="132" t="s">
        <v>621</v>
      </c>
      <c r="N210" s="133">
        <v>43333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78</v>
      </c>
      <c r="B211" s="102">
        <v>42712</v>
      </c>
      <c r="C211" s="102"/>
      <c r="D211" s="103" t="s">
        <v>123</v>
      </c>
      <c r="E211" s="104" t="s">
        <v>581</v>
      </c>
      <c r="F211" s="105">
        <v>380</v>
      </c>
      <c r="G211" s="104"/>
      <c r="H211" s="104">
        <v>478</v>
      </c>
      <c r="I211" s="122">
        <v>468</v>
      </c>
      <c r="J211" s="123" t="s">
        <v>640</v>
      </c>
      <c r="K211" s="124">
        <f>H211-F211</f>
        <v>98</v>
      </c>
      <c r="L211" s="125">
        <f>K211/F211</f>
        <v>0.25789473684210529</v>
      </c>
      <c r="M211" s="126" t="s">
        <v>557</v>
      </c>
      <c r="N211" s="127">
        <v>43025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79</v>
      </c>
      <c r="B212" s="102">
        <v>42734</v>
      </c>
      <c r="C212" s="102"/>
      <c r="D212" s="103" t="s">
        <v>245</v>
      </c>
      <c r="E212" s="104" t="s">
        <v>581</v>
      </c>
      <c r="F212" s="105">
        <v>305</v>
      </c>
      <c r="G212" s="104"/>
      <c r="H212" s="104">
        <v>375</v>
      </c>
      <c r="I212" s="122">
        <v>375</v>
      </c>
      <c r="J212" s="123" t="s">
        <v>640</v>
      </c>
      <c r="K212" s="124">
        <f>H212-F212</f>
        <v>70</v>
      </c>
      <c r="L212" s="125">
        <f>K212/F212</f>
        <v>0.22950819672131148</v>
      </c>
      <c r="M212" s="126" t="s">
        <v>557</v>
      </c>
      <c r="N212" s="127">
        <v>42768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80</v>
      </c>
      <c r="B213" s="102">
        <v>42739</v>
      </c>
      <c r="C213" s="102"/>
      <c r="D213" s="103" t="s">
        <v>343</v>
      </c>
      <c r="E213" s="104" t="s">
        <v>581</v>
      </c>
      <c r="F213" s="105">
        <v>99.5</v>
      </c>
      <c r="G213" s="104"/>
      <c r="H213" s="104">
        <v>158</v>
      </c>
      <c r="I213" s="122">
        <v>158</v>
      </c>
      <c r="J213" s="123" t="s">
        <v>640</v>
      </c>
      <c r="K213" s="124">
        <f>H213-F213</f>
        <v>58.5</v>
      </c>
      <c r="L213" s="125">
        <f>K213/F213</f>
        <v>0.5879396984924623</v>
      </c>
      <c r="M213" s="126" t="s">
        <v>557</v>
      </c>
      <c r="N213" s="127">
        <v>42898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81</v>
      </c>
      <c r="B214" s="102">
        <v>42739</v>
      </c>
      <c r="C214" s="102"/>
      <c r="D214" s="103" t="s">
        <v>343</v>
      </c>
      <c r="E214" s="104" t="s">
        <v>581</v>
      </c>
      <c r="F214" s="105">
        <v>99.5</v>
      </c>
      <c r="G214" s="104"/>
      <c r="H214" s="104">
        <v>158</v>
      </c>
      <c r="I214" s="122">
        <v>158</v>
      </c>
      <c r="J214" s="123" t="s">
        <v>640</v>
      </c>
      <c r="K214" s="124">
        <v>58.5</v>
      </c>
      <c r="L214" s="125">
        <v>0.58793969849246197</v>
      </c>
      <c r="M214" s="126" t="s">
        <v>557</v>
      </c>
      <c r="N214" s="127">
        <v>42898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82</v>
      </c>
      <c r="B215" s="102">
        <v>42786</v>
      </c>
      <c r="C215" s="102"/>
      <c r="D215" s="103" t="s">
        <v>166</v>
      </c>
      <c r="E215" s="104" t="s">
        <v>581</v>
      </c>
      <c r="F215" s="105">
        <v>140.5</v>
      </c>
      <c r="G215" s="104"/>
      <c r="H215" s="104">
        <v>220</v>
      </c>
      <c r="I215" s="122">
        <v>220</v>
      </c>
      <c r="J215" s="123" t="s">
        <v>640</v>
      </c>
      <c r="K215" s="124">
        <f>H215-F215</f>
        <v>79.5</v>
      </c>
      <c r="L215" s="125">
        <f>K215/F215</f>
        <v>0.5658362989323843</v>
      </c>
      <c r="M215" s="126" t="s">
        <v>557</v>
      </c>
      <c r="N215" s="127">
        <v>42864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83</v>
      </c>
      <c r="B216" s="102">
        <v>42786</v>
      </c>
      <c r="C216" s="102"/>
      <c r="D216" s="103" t="s">
        <v>724</v>
      </c>
      <c r="E216" s="104" t="s">
        <v>581</v>
      </c>
      <c r="F216" s="105">
        <v>202.5</v>
      </c>
      <c r="G216" s="104"/>
      <c r="H216" s="104">
        <v>234</v>
      </c>
      <c r="I216" s="122">
        <v>234</v>
      </c>
      <c r="J216" s="123" t="s">
        <v>640</v>
      </c>
      <c r="K216" s="124">
        <v>31.5</v>
      </c>
      <c r="L216" s="125">
        <v>0.155555555555556</v>
      </c>
      <c r="M216" s="126" t="s">
        <v>557</v>
      </c>
      <c r="N216" s="127">
        <v>42836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84</v>
      </c>
      <c r="B217" s="102">
        <v>42818</v>
      </c>
      <c r="C217" s="102"/>
      <c r="D217" s="103" t="s">
        <v>518</v>
      </c>
      <c r="E217" s="104" t="s">
        <v>581</v>
      </c>
      <c r="F217" s="105">
        <v>300.5</v>
      </c>
      <c r="G217" s="104"/>
      <c r="H217" s="104">
        <v>417.5</v>
      </c>
      <c r="I217" s="122">
        <v>420</v>
      </c>
      <c r="J217" s="123" t="s">
        <v>682</v>
      </c>
      <c r="K217" s="124">
        <f>H217-F217</f>
        <v>117</v>
      </c>
      <c r="L217" s="125">
        <f>K217/F217</f>
        <v>0.38935108153078202</v>
      </c>
      <c r="M217" s="126" t="s">
        <v>557</v>
      </c>
      <c r="N217" s="127">
        <v>43070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85</v>
      </c>
      <c r="B218" s="102">
        <v>42818</v>
      </c>
      <c r="C218" s="102"/>
      <c r="D218" s="103" t="s">
        <v>720</v>
      </c>
      <c r="E218" s="104" t="s">
        <v>581</v>
      </c>
      <c r="F218" s="105">
        <v>850</v>
      </c>
      <c r="G218" s="104"/>
      <c r="H218" s="104">
        <v>1042.5</v>
      </c>
      <c r="I218" s="122">
        <v>1023</v>
      </c>
      <c r="J218" s="123" t="s">
        <v>725</v>
      </c>
      <c r="K218" s="124">
        <v>192.5</v>
      </c>
      <c r="L218" s="125">
        <v>0.22647058823529401</v>
      </c>
      <c r="M218" s="126" t="s">
        <v>557</v>
      </c>
      <c r="N218" s="127">
        <v>42830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86</v>
      </c>
      <c r="B219" s="102">
        <v>42830</v>
      </c>
      <c r="C219" s="102"/>
      <c r="D219" s="103" t="s">
        <v>472</v>
      </c>
      <c r="E219" s="104" t="s">
        <v>581</v>
      </c>
      <c r="F219" s="105">
        <v>785</v>
      </c>
      <c r="G219" s="104"/>
      <c r="H219" s="104">
        <v>930</v>
      </c>
      <c r="I219" s="122">
        <v>920</v>
      </c>
      <c r="J219" s="123" t="s">
        <v>683</v>
      </c>
      <c r="K219" s="124">
        <f>H219-F219</f>
        <v>145</v>
      </c>
      <c r="L219" s="125">
        <f>K219/F219</f>
        <v>0.18471337579617833</v>
      </c>
      <c r="M219" s="126" t="s">
        <v>557</v>
      </c>
      <c r="N219" s="127">
        <v>42976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5">
        <v>87</v>
      </c>
      <c r="B220" s="106">
        <v>42831</v>
      </c>
      <c r="C220" s="106"/>
      <c r="D220" s="107" t="s">
        <v>726</v>
      </c>
      <c r="E220" s="108" t="s">
        <v>581</v>
      </c>
      <c r="F220" s="109">
        <v>40</v>
      </c>
      <c r="G220" s="109"/>
      <c r="H220" s="110">
        <v>13.1</v>
      </c>
      <c r="I220" s="128">
        <v>60</v>
      </c>
      <c r="J220" s="134" t="s">
        <v>727</v>
      </c>
      <c r="K220" s="130">
        <v>-26.9</v>
      </c>
      <c r="L220" s="131">
        <v>-0.67249999999999999</v>
      </c>
      <c r="M220" s="132" t="s">
        <v>621</v>
      </c>
      <c r="N220" s="133">
        <v>43138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88</v>
      </c>
      <c r="B221" s="102">
        <v>42837</v>
      </c>
      <c r="C221" s="102"/>
      <c r="D221" s="103" t="s">
        <v>87</v>
      </c>
      <c r="E221" s="104" t="s">
        <v>581</v>
      </c>
      <c r="F221" s="105">
        <v>289.5</v>
      </c>
      <c r="G221" s="104"/>
      <c r="H221" s="104">
        <v>354</v>
      </c>
      <c r="I221" s="122">
        <v>360</v>
      </c>
      <c r="J221" s="123" t="s">
        <v>684</v>
      </c>
      <c r="K221" s="124">
        <f t="shared" ref="K221:K229" si="78">H221-F221</f>
        <v>64.5</v>
      </c>
      <c r="L221" s="125">
        <f t="shared" ref="L221:L229" si="79">K221/F221</f>
        <v>0.22279792746113988</v>
      </c>
      <c r="M221" s="126" t="s">
        <v>557</v>
      </c>
      <c r="N221" s="127">
        <v>43040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89</v>
      </c>
      <c r="B222" s="102">
        <v>42845</v>
      </c>
      <c r="C222" s="102"/>
      <c r="D222" s="103" t="s">
        <v>417</v>
      </c>
      <c r="E222" s="104" t="s">
        <v>581</v>
      </c>
      <c r="F222" s="105">
        <v>700</v>
      </c>
      <c r="G222" s="104"/>
      <c r="H222" s="104">
        <v>840</v>
      </c>
      <c r="I222" s="122">
        <v>840</v>
      </c>
      <c r="J222" s="123" t="s">
        <v>685</v>
      </c>
      <c r="K222" s="124">
        <f t="shared" si="78"/>
        <v>140</v>
      </c>
      <c r="L222" s="125">
        <f t="shared" si="79"/>
        <v>0.2</v>
      </c>
      <c r="M222" s="126" t="s">
        <v>557</v>
      </c>
      <c r="N222" s="127">
        <v>42893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90</v>
      </c>
      <c r="B223" s="102">
        <v>42887</v>
      </c>
      <c r="C223" s="102"/>
      <c r="D223" s="144" t="s">
        <v>354</v>
      </c>
      <c r="E223" s="104" t="s">
        <v>581</v>
      </c>
      <c r="F223" s="105">
        <v>130</v>
      </c>
      <c r="G223" s="104"/>
      <c r="H223" s="104">
        <v>144.25</v>
      </c>
      <c r="I223" s="122">
        <v>170</v>
      </c>
      <c r="J223" s="123" t="s">
        <v>686</v>
      </c>
      <c r="K223" s="124">
        <f t="shared" si="78"/>
        <v>14.25</v>
      </c>
      <c r="L223" s="125">
        <f t="shared" si="79"/>
        <v>0.10961538461538461</v>
      </c>
      <c r="M223" s="126" t="s">
        <v>557</v>
      </c>
      <c r="N223" s="127">
        <v>43675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91</v>
      </c>
      <c r="B224" s="102">
        <v>42901</v>
      </c>
      <c r="C224" s="102"/>
      <c r="D224" s="144" t="s">
        <v>687</v>
      </c>
      <c r="E224" s="104" t="s">
        <v>581</v>
      </c>
      <c r="F224" s="105">
        <v>214.5</v>
      </c>
      <c r="G224" s="104"/>
      <c r="H224" s="104">
        <v>262</v>
      </c>
      <c r="I224" s="122">
        <v>262</v>
      </c>
      <c r="J224" s="123" t="s">
        <v>688</v>
      </c>
      <c r="K224" s="124">
        <f t="shared" si="78"/>
        <v>47.5</v>
      </c>
      <c r="L224" s="125">
        <f t="shared" si="79"/>
        <v>0.22144522144522144</v>
      </c>
      <c r="M224" s="126" t="s">
        <v>557</v>
      </c>
      <c r="N224" s="127">
        <v>42977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6">
        <v>92</v>
      </c>
      <c r="B225" s="150">
        <v>42933</v>
      </c>
      <c r="C225" s="150"/>
      <c r="D225" s="151" t="s">
        <v>689</v>
      </c>
      <c r="E225" s="152" t="s">
        <v>581</v>
      </c>
      <c r="F225" s="153">
        <v>370</v>
      </c>
      <c r="G225" s="152"/>
      <c r="H225" s="152">
        <v>447.5</v>
      </c>
      <c r="I225" s="174">
        <v>450</v>
      </c>
      <c r="J225" s="218" t="s">
        <v>640</v>
      </c>
      <c r="K225" s="124">
        <f t="shared" si="78"/>
        <v>77.5</v>
      </c>
      <c r="L225" s="176">
        <f t="shared" si="79"/>
        <v>0.20945945945945946</v>
      </c>
      <c r="M225" s="177" t="s">
        <v>557</v>
      </c>
      <c r="N225" s="178">
        <v>43035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6">
        <v>93</v>
      </c>
      <c r="B226" s="150">
        <v>42943</v>
      </c>
      <c r="C226" s="150"/>
      <c r="D226" s="151" t="s">
        <v>164</v>
      </c>
      <c r="E226" s="152" t="s">
        <v>581</v>
      </c>
      <c r="F226" s="153">
        <v>657.5</v>
      </c>
      <c r="G226" s="152"/>
      <c r="H226" s="152">
        <v>825</v>
      </c>
      <c r="I226" s="174">
        <v>820</v>
      </c>
      <c r="J226" s="218" t="s">
        <v>640</v>
      </c>
      <c r="K226" s="124">
        <f t="shared" si="78"/>
        <v>167.5</v>
      </c>
      <c r="L226" s="176">
        <f t="shared" si="79"/>
        <v>0.25475285171102663</v>
      </c>
      <c r="M226" s="177" t="s">
        <v>557</v>
      </c>
      <c r="N226" s="178">
        <v>43090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94</v>
      </c>
      <c r="B227" s="102">
        <v>42964</v>
      </c>
      <c r="C227" s="102"/>
      <c r="D227" s="103" t="s">
        <v>358</v>
      </c>
      <c r="E227" s="104" t="s">
        <v>581</v>
      </c>
      <c r="F227" s="105">
        <v>605</v>
      </c>
      <c r="G227" s="104"/>
      <c r="H227" s="104">
        <v>750</v>
      </c>
      <c r="I227" s="122">
        <v>750</v>
      </c>
      <c r="J227" s="123" t="s">
        <v>683</v>
      </c>
      <c r="K227" s="124">
        <f t="shared" si="78"/>
        <v>145</v>
      </c>
      <c r="L227" s="125">
        <f t="shared" si="79"/>
        <v>0.23966942148760331</v>
      </c>
      <c r="M227" s="126" t="s">
        <v>557</v>
      </c>
      <c r="N227" s="127">
        <v>43027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43">
        <v>95</v>
      </c>
      <c r="B228" s="145">
        <v>42979</v>
      </c>
      <c r="C228" s="145"/>
      <c r="D228" s="146" t="s">
        <v>476</v>
      </c>
      <c r="E228" s="147" t="s">
        <v>581</v>
      </c>
      <c r="F228" s="148">
        <v>255</v>
      </c>
      <c r="G228" s="149"/>
      <c r="H228" s="149">
        <v>217.25</v>
      </c>
      <c r="I228" s="149">
        <v>320</v>
      </c>
      <c r="J228" s="171" t="s">
        <v>690</v>
      </c>
      <c r="K228" s="130">
        <f t="shared" si="78"/>
        <v>-37.75</v>
      </c>
      <c r="L228" s="172">
        <f t="shared" si="79"/>
        <v>-0.14803921568627451</v>
      </c>
      <c r="M228" s="132" t="s">
        <v>621</v>
      </c>
      <c r="N228" s="173">
        <v>43661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96</v>
      </c>
      <c r="B229" s="102">
        <v>42997</v>
      </c>
      <c r="C229" s="102"/>
      <c r="D229" s="103" t="s">
        <v>691</v>
      </c>
      <c r="E229" s="104" t="s">
        <v>581</v>
      </c>
      <c r="F229" s="105">
        <v>215</v>
      </c>
      <c r="G229" s="104"/>
      <c r="H229" s="104">
        <v>258</v>
      </c>
      <c r="I229" s="122">
        <v>258</v>
      </c>
      <c r="J229" s="123" t="s">
        <v>640</v>
      </c>
      <c r="K229" s="124">
        <f t="shared" si="78"/>
        <v>43</v>
      </c>
      <c r="L229" s="125">
        <f t="shared" si="79"/>
        <v>0.2</v>
      </c>
      <c r="M229" s="126" t="s">
        <v>557</v>
      </c>
      <c r="N229" s="127">
        <v>43040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97</v>
      </c>
      <c r="B230" s="102">
        <v>42997</v>
      </c>
      <c r="C230" s="102"/>
      <c r="D230" s="103" t="s">
        <v>691</v>
      </c>
      <c r="E230" s="104" t="s">
        <v>581</v>
      </c>
      <c r="F230" s="105">
        <v>215</v>
      </c>
      <c r="G230" s="104"/>
      <c r="H230" s="104">
        <v>258</v>
      </c>
      <c r="I230" s="122">
        <v>258</v>
      </c>
      <c r="J230" s="218" t="s">
        <v>640</v>
      </c>
      <c r="K230" s="124">
        <v>43</v>
      </c>
      <c r="L230" s="125">
        <v>0.2</v>
      </c>
      <c r="M230" s="126" t="s">
        <v>557</v>
      </c>
      <c r="N230" s="127">
        <v>43040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98</v>
      </c>
      <c r="B231" s="198">
        <v>42998</v>
      </c>
      <c r="C231" s="198"/>
      <c r="D231" s="352" t="s">
        <v>782</v>
      </c>
      <c r="E231" s="199" t="s">
        <v>581</v>
      </c>
      <c r="F231" s="200">
        <v>75</v>
      </c>
      <c r="G231" s="199"/>
      <c r="H231" s="199">
        <v>90</v>
      </c>
      <c r="I231" s="219">
        <v>90</v>
      </c>
      <c r="J231" s="123" t="s">
        <v>692</v>
      </c>
      <c r="K231" s="124">
        <f t="shared" ref="K231:K236" si="80">H231-F231</f>
        <v>15</v>
      </c>
      <c r="L231" s="125">
        <f t="shared" ref="L231:L236" si="81">K231/F231</f>
        <v>0.2</v>
      </c>
      <c r="M231" s="126" t="s">
        <v>557</v>
      </c>
      <c r="N231" s="127">
        <v>43019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6">
        <v>99</v>
      </c>
      <c r="B232" s="150">
        <v>43011</v>
      </c>
      <c r="C232" s="150"/>
      <c r="D232" s="151" t="s">
        <v>693</v>
      </c>
      <c r="E232" s="152" t="s">
        <v>581</v>
      </c>
      <c r="F232" s="153">
        <v>315</v>
      </c>
      <c r="G232" s="152"/>
      <c r="H232" s="152">
        <v>392</v>
      </c>
      <c r="I232" s="174">
        <v>384</v>
      </c>
      <c r="J232" s="218" t="s">
        <v>694</v>
      </c>
      <c r="K232" s="124">
        <f t="shared" si="80"/>
        <v>77</v>
      </c>
      <c r="L232" s="176">
        <f t="shared" si="81"/>
        <v>0.24444444444444444</v>
      </c>
      <c r="M232" s="177" t="s">
        <v>557</v>
      </c>
      <c r="N232" s="178">
        <v>43017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6">
        <v>100</v>
      </c>
      <c r="B233" s="150">
        <v>43013</v>
      </c>
      <c r="C233" s="150"/>
      <c r="D233" s="151" t="s">
        <v>695</v>
      </c>
      <c r="E233" s="152" t="s">
        <v>581</v>
      </c>
      <c r="F233" s="153">
        <v>145</v>
      </c>
      <c r="G233" s="152"/>
      <c r="H233" s="152">
        <v>179</v>
      </c>
      <c r="I233" s="174">
        <v>180</v>
      </c>
      <c r="J233" s="218" t="s">
        <v>571</v>
      </c>
      <c r="K233" s="124">
        <f t="shared" si="80"/>
        <v>34</v>
      </c>
      <c r="L233" s="176">
        <f t="shared" si="81"/>
        <v>0.23448275862068965</v>
      </c>
      <c r="M233" s="177" t="s">
        <v>557</v>
      </c>
      <c r="N233" s="178">
        <v>43025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6">
        <v>101</v>
      </c>
      <c r="B234" s="150">
        <v>43014</v>
      </c>
      <c r="C234" s="150"/>
      <c r="D234" s="151" t="s">
        <v>331</v>
      </c>
      <c r="E234" s="152" t="s">
        <v>581</v>
      </c>
      <c r="F234" s="153">
        <v>256</v>
      </c>
      <c r="G234" s="152"/>
      <c r="H234" s="152">
        <v>323</v>
      </c>
      <c r="I234" s="174">
        <v>320</v>
      </c>
      <c r="J234" s="218" t="s">
        <v>640</v>
      </c>
      <c r="K234" s="124">
        <f t="shared" si="80"/>
        <v>67</v>
      </c>
      <c r="L234" s="176">
        <f t="shared" si="81"/>
        <v>0.26171875</v>
      </c>
      <c r="M234" s="177" t="s">
        <v>557</v>
      </c>
      <c r="N234" s="178">
        <v>43067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6">
        <v>102</v>
      </c>
      <c r="B235" s="150">
        <v>43017</v>
      </c>
      <c r="C235" s="150"/>
      <c r="D235" s="151" t="s">
        <v>351</v>
      </c>
      <c r="E235" s="152" t="s">
        <v>581</v>
      </c>
      <c r="F235" s="153">
        <v>137.5</v>
      </c>
      <c r="G235" s="152"/>
      <c r="H235" s="152">
        <v>184</v>
      </c>
      <c r="I235" s="174">
        <v>183</v>
      </c>
      <c r="J235" s="175" t="s">
        <v>696</v>
      </c>
      <c r="K235" s="124">
        <f t="shared" si="80"/>
        <v>46.5</v>
      </c>
      <c r="L235" s="176">
        <f t="shared" si="81"/>
        <v>0.33818181818181819</v>
      </c>
      <c r="M235" s="177" t="s">
        <v>557</v>
      </c>
      <c r="N235" s="178">
        <v>43108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6">
        <v>103</v>
      </c>
      <c r="B236" s="150">
        <v>43018</v>
      </c>
      <c r="C236" s="150"/>
      <c r="D236" s="151" t="s">
        <v>697</v>
      </c>
      <c r="E236" s="152" t="s">
        <v>581</v>
      </c>
      <c r="F236" s="153">
        <v>125.5</v>
      </c>
      <c r="G236" s="152"/>
      <c r="H236" s="152">
        <v>158</v>
      </c>
      <c r="I236" s="174">
        <v>155</v>
      </c>
      <c r="J236" s="175" t="s">
        <v>698</v>
      </c>
      <c r="K236" s="124">
        <f t="shared" si="80"/>
        <v>32.5</v>
      </c>
      <c r="L236" s="176">
        <f t="shared" si="81"/>
        <v>0.25896414342629481</v>
      </c>
      <c r="M236" s="177" t="s">
        <v>557</v>
      </c>
      <c r="N236" s="178">
        <v>43067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6">
        <v>104</v>
      </c>
      <c r="B237" s="150">
        <v>43018</v>
      </c>
      <c r="C237" s="150"/>
      <c r="D237" s="151" t="s">
        <v>728</v>
      </c>
      <c r="E237" s="152" t="s">
        <v>581</v>
      </c>
      <c r="F237" s="153">
        <v>895</v>
      </c>
      <c r="G237" s="152"/>
      <c r="H237" s="152">
        <v>1122.5</v>
      </c>
      <c r="I237" s="174">
        <v>1078</v>
      </c>
      <c r="J237" s="175" t="s">
        <v>729</v>
      </c>
      <c r="K237" s="124">
        <v>227.5</v>
      </c>
      <c r="L237" s="176">
        <v>0.25418994413407803</v>
      </c>
      <c r="M237" s="177" t="s">
        <v>557</v>
      </c>
      <c r="N237" s="178">
        <v>43117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6">
        <v>105</v>
      </c>
      <c r="B238" s="150">
        <v>43020</v>
      </c>
      <c r="C238" s="150"/>
      <c r="D238" s="151" t="s">
        <v>339</v>
      </c>
      <c r="E238" s="152" t="s">
        <v>581</v>
      </c>
      <c r="F238" s="153">
        <v>525</v>
      </c>
      <c r="G238" s="152"/>
      <c r="H238" s="152">
        <v>629</v>
      </c>
      <c r="I238" s="174">
        <v>629</v>
      </c>
      <c r="J238" s="218" t="s">
        <v>640</v>
      </c>
      <c r="K238" s="124">
        <v>104</v>
      </c>
      <c r="L238" s="176">
        <v>0.19809523809523799</v>
      </c>
      <c r="M238" s="177" t="s">
        <v>557</v>
      </c>
      <c r="N238" s="178">
        <v>43119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6">
        <v>106</v>
      </c>
      <c r="B239" s="150">
        <v>43046</v>
      </c>
      <c r="C239" s="150"/>
      <c r="D239" s="151" t="s">
        <v>380</v>
      </c>
      <c r="E239" s="152" t="s">
        <v>581</v>
      </c>
      <c r="F239" s="153">
        <v>740</v>
      </c>
      <c r="G239" s="152"/>
      <c r="H239" s="152">
        <v>892.5</v>
      </c>
      <c r="I239" s="174">
        <v>900</v>
      </c>
      <c r="J239" s="175" t="s">
        <v>699</v>
      </c>
      <c r="K239" s="124">
        <f>H239-F239</f>
        <v>152.5</v>
      </c>
      <c r="L239" s="176">
        <f>K239/F239</f>
        <v>0.20608108108108109</v>
      </c>
      <c r="M239" s="177" t="s">
        <v>557</v>
      </c>
      <c r="N239" s="178">
        <v>43052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107</v>
      </c>
      <c r="B240" s="102">
        <v>43073</v>
      </c>
      <c r="C240" s="102"/>
      <c r="D240" s="103" t="s">
        <v>700</v>
      </c>
      <c r="E240" s="104" t="s">
        <v>581</v>
      </c>
      <c r="F240" s="105">
        <v>118.5</v>
      </c>
      <c r="G240" s="104"/>
      <c r="H240" s="104">
        <v>143.5</v>
      </c>
      <c r="I240" s="122">
        <v>145</v>
      </c>
      <c r="J240" s="137" t="s">
        <v>701</v>
      </c>
      <c r="K240" s="124">
        <f>H240-F240</f>
        <v>25</v>
      </c>
      <c r="L240" s="125">
        <f>K240/F240</f>
        <v>0.2109704641350211</v>
      </c>
      <c r="M240" s="126" t="s">
        <v>557</v>
      </c>
      <c r="N240" s="127">
        <v>43097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5">
        <v>108</v>
      </c>
      <c r="B241" s="106">
        <v>43090</v>
      </c>
      <c r="C241" s="106"/>
      <c r="D241" s="154" t="s">
        <v>421</v>
      </c>
      <c r="E241" s="108" t="s">
        <v>581</v>
      </c>
      <c r="F241" s="109">
        <v>715</v>
      </c>
      <c r="G241" s="109"/>
      <c r="H241" s="110">
        <v>500</v>
      </c>
      <c r="I241" s="128">
        <v>872</v>
      </c>
      <c r="J241" s="134" t="s">
        <v>702</v>
      </c>
      <c r="K241" s="130">
        <f>H241-F241</f>
        <v>-215</v>
      </c>
      <c r="L241" s="131">
        <f>K241/F241</f>
        <v>-0.30069930069930068</v>
      </c>
      <c r="M241" s="132" t="s">
        <v>621</v>
      </c>
      <c r="N241" s="133">
        <v>43670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109</v>
      </c>
      <c r="B242" s="102">
        <v>43098</v>
      </c>
      <c r="C242" s="102"/>
      <c r="D242" s="103" t="s">
        <v>693</v>
      </c>
      <c r="E242" s="104" t="s">
        <v>581</v>
      </c>
      <c r="F242" s="105">
        <v>435</v>
      </c>
      <c r="G242" s="104"/>
      <c r="H242" s="104">
        <v>542.5</v>
      </c>
      <c r="I242" s="122">
        <v>539</v>
      </c>
      <c r="J242" s="137" t="s">
        <v>640</v>
      </c>
      <c r="K242" s="124">
        <v>107.5</v>
      </c>
      <c r="L242" s="125">
        <v>0.247126436781609</v>
      </c>
      <c r="M242" s="126" t="s">
        <v>557</v>
      </c>
      <c r="N242" s="127">
        <v>43206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110</v>
      </c>
      <c r="B243" s="102">
        <v>43098</v>
      </c>
      <c r="C243" s="102"/>
      <c r="D243" s="103" t="s">
        <v>531</v>
      </c>
      <c r="E243" s="104" t="s">
        <v>581</v>
      </c>
      <c r="F243" s="105">
        <v>885</v>
      </c>
      <c r="G243" s="104"/>
      <c r="H243" s="104">
        <v>1090</v>
      </c>
      <c r="I243" s="122">
        <v>1084</v>
      </c>
      <c r="J243" s="137" t="s">
        <v>640</v>
      </c>
      <c r="K243" s="124">
        <v>205</v>
      </c>
      <c r="L243" s="125">
        <v>0.23163841807909599</v>
      </c>
      <c r="M243" s="126" t="s">
        <v>557</v>
      </c>
      <c r="N243" s="127">
        <v>43213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44">
        <v>111</v>
      </c>
      <c r="B244" s="330">
        <v>43192</v>
      </c>
      <c r="C244" s="330"/>
      <c r="D244" s="112" t="s">
        <v>710</v>
      </c>
      <c r="E244" s="332" t="s">
        <v>581</v>
      </c>
      <c r="F244" s="334">
        <v>478.5</v>
      </c>
      <c r="G244" s="332"/>
      <c r="H244" s="332">
        <v>442</v>
      </c>
      <c r="I244" s="336">
        <v>613</v>
      </c>
      <c r="J244" s="361" t="s">
        <v>799</v>
      </c>
      <c r="K244" s="130">
        <f>H244-F244</f>
        <v>-36.5</v>
      </c>
      <c r="L244" s="131">
        <f>K244/F244</f>
        <v>-7.6280041797283177E-2</v>
      </c>
      <c r="M244" s="132" t="s">
        <v>621</v>
      </c>
      <c r="N244" s="133">
        <v>43762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5">
        <v>112</v>
      </c>
      <c r="B245" s="106">
        <v>43194</v>
      </c>
      <c r="C245" s="106"/>
      <c r="D245" s="351" t="s">
        <v>781</v>
      </c>
      <c r="E245" s="108" t="s">
        <v>581</v>
      </c>
      <c r="F245" s="109">
        <f>141.5-7.3</f>
        <v>134.19999999999999</v>
      </c>
      <c r="G245" s="109"/>
      <c r="H245" s="110">
        <v>77</v>
      </c>
      <c r="I245" s="128">
        <v>180</v>
      </c>
      <c r="J245" s="361" t="s">
        <v>798</v>
      </c>
      <c r="K245" s="130">
        <f>H245-F245</f>
        <v>-57.199999999999989</v>
      </c>
      <c r="L245" s="131">
        <f>K245/F245</f>
        <v>-0.42622950819672129</v>
      </c>
      <c r="M245" s="132" t="s">
        <v>621</v>
      </c>
      <c r="N245" s="133">
        <v>43522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5">
        <v>113</v>
      </c>
      <c r="B246" s="106">
        <v>43209</v>
      </c>
      <c r="C246" s="106"/>
      <c r="D246" s="107" t="s">
        <v>703</v>
      </c>
      <c r="E246" s="108" t="s">
        <v>581</v>
      </c>
      <c r="F246" s="109">
        <v>430</v>
      </c>
      <c r="G246" s="109"/>
      <c r="H246" s="110">
        <v>220</v>
      </c>
      <c r="I246" s="128">
        <v>537</v>
      </c>
      <c r="J246" s="134" t="s">
        <v>704</v>
      </c>
      <c r="K246" s="130">
        <f>H246-F246</f>
        <v>-210</v>
      </c>
      <c r="L246" s="131">
        <f>K246/F246</f>
        <v>-0.48837209302325579</v>
      </c>
      <c r="M246" s="132" t="s">
        <v>621</v>
      </c>
      <c r="N246" s="133">
        <v>43252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45">
        <v>114</v>
      </c>
      <c r="B247" s="155">
        <v>43220</v>
      </c>
      <c r="C247" s="155"/>
      <c r="D247" s="156" t="s">
        <v>381</v>
      </c>
      <c r="E247" s="157" t="s">
        <v>581</v>
      </c>
      <c r="F247" s="159">
        <v>153.5</v>
      </c>
      <c r="G247" s="159"/>
      <c r="H247" s="159">
        <v>196</v>
      </c>
      <c r="I247" s="159">
        <v>196</v>
      </c>
      <c r="J247" s="338" t="s">
        <v>815</v>
      </c>
      <c r="K247" s="179">
        <f>H247-F247</f>
        <v>42.5</v>
      </c>
      <c r="L247" s="180">
        <f>K247/F247</f>
        <v>0.27687296416938112</v>
      </c>
      <c r="M247" s="158" t="s">
        <v>557</v>
      </c>
      <c r="N247" s="181">
        <v>43605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5">
        <v>115</v>
      </c>
      <c r="B248" s="106">
        <v>43306</v>
      </c>
      <c r="C248" s="106"/>
      <c r="D248" s="107" t="s">
        <v>726</v>
      </c>
      <c r="E248" s="108" t="s">
        <v>581</v>
      </c>
      <c r="F248" s="109">
        <v>27.5</v>
      </c>
      <c r="G248" s="109"/>
      <c r="H248" s="110">
        <v>13.1</v>
      </c>
      <c r="I248" s="128">
        <v>60</v>
      </c>
      <c r="J248" s="134" t="s">
        <v>730</v>
      </c>
      <c r="K248" s="130">
        <v>-14.4</v>
      </c>
      <c r="L248" s="131">
        <v>-0.52363636363636401</v>
      </c>
      <c r="M248" s="132" t="s">
        <v>621</v>
      </c>
      <c r="N248" s="133">
        <v>43138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4">
        <v>116</v>
      </c>
      <c r="B249" s="330">
        <v>43318</v>
      </c>
      <c r="C249" s="330"/>
      <c r="D249" s="112" t="s">
        <v>705</v>
      </c>
      <c r="E249" s="332" t="s">
        <v>581</v>
      </c>
      <c r="F249" s="332">
        <v>148.5</v>
      </c>
      <c r="G249" s="332"/>
      <c r="H249" s="332">
        <v>102</v>
      </c>
      <c r="I249" s="336">
        <v>182</v>
      </c>
      <c r="J249" s="134" t="s">
        <v>814</v>
      </c>
      <c r="K249" s="130">
        <f>H249-F249</f>
        <v>-46.5</v>
      </c>
      <c r="L249" s="131">
        <f>K249/F249</f>
        <v>-0.31313131313131315</v>
      </c>
      <c r="M249" s="132" t="s">
        <v>621</v>
      </c>
      <c r="N249" s="133">
        <v>43661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117</v>
      </c>
      <c r="B250" s="102">
        <v>43335</v>
      </c>
      <c r="C250" s="102"/>
      <c r="D250" s="103" t="s">
        <v>731</v>
      </c>
      <c r="E250" s="104" t="s">
        <v>581</v>
      </c>
      <c r="F250" s="152">
        <v>285</v>
      </c>
      <c r="G250" s="104"/>
      <c r="H250" s="104">
        <v>355</v>
      </c>
      <c r="I250" s="122">
        <v>364</v>
      </c>
      <c r="J250" s="137" t="s">
        <v>732</v>
      </c>
      <c r="K250" s="124">
        <v>70</v>
      </c>
      <c r="L250" s="125">
        <v>0.24561403508771901</v>
      </c>
      <c r="M250" s="126" t="s">
        <v>557</v>
      </c>
      <c r="N250" s="127">
        <v>43455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118</v>
      </c>
      <c r="B251" s="102">
        <v>43341</v>
      </c>
      <c r="C251" s="102"/>
      <c r="D251" s="103" t="s">
        <v>371</v>
      </c>
      <c r="E251" s="104" t="s">
        <v>581</v>
      </c>
      <c r="F251" s="152">
        <v>525</v>
      </c>
      <c r="G251" s="104"/>
      <c r="H251" s="104">
        <v>585</v>
      </c>
      <c r="I251" s="122">
        <v>635</v>
      </c>
      <c r="J251" s="137" t="s">
        <v>706</v>
      </c>
      <c r="K251" s="124">
        <f t="shared" ref="K251:K263" si="82">H251-F251</f>
        <v>60</v>
      </c>
      <c r="L251" s="125">
        <f t="shared" ref="L251:L263" si="83">K251/F251</f>
        <v>0.11428571428571428</v>
      </c>
      <c r="M251" s="126" t="s">
        <v>557</v>
      </c>
      <c r="N251" s="127">
        <v>43662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119</v>
      </c>
      <c r="B252" s="102">
        <v>43395</v>
      </c>
      <c r="C252" s="102"/>
      <c r="D252" s="103" t="s">
        <v>358</v>
      </c>
      <c r="E252" s="104" t="s">
        <v>581</v>
      </c>
      <c r="F252" s="152">
        <v>475</v>
      </c>
      <c r="G252" s="104"/>
      <c r="H252" s="104">
        <v>574</v>
      </c>
      <c r="I252" s="122">
        <v>570</v>
      </c>
      <c r="J252" s="137" t="s">
        <v>640</v>
      </c>
      <c r="K252" s="124">
        <f t="shared" si="82"/>
        <v>99</v>
      </c>
      <c r="L252" s="125">
        <f t="shared" si="83"/>
        <v>0.20842105263157895</v>
      </c>
      <c r="M252" s="126" t="s">
        <v>557</v>
      </c>
      <c r="N252" s="127">
        <v>43403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6">
        <v>120</v>
      </c>
      <c r="B253" s="150">
        <v>43397</v>
      </c>
      <c r="C253" s="150"/>
      <c r="D253" s="378" t="s">
        <v>378</v>
      </c>
      <c r="E253" s="152" t="s">
        <v>581</v>
      </c>
      <c r="F253" s="152">
        <v>707.5</v>
      </c>
      <c r="G253" s="152"/>
      <c r="H253" s="152">
        <v>872</v>
      </c>
      <c r="I253" s="174">
        <v>872</v>
      </c>
      <c r="J253" s="175" t="s">
        <v>640</v>
      </c>
      <c r="K253" s="124">
        <f t="shared" si="82"/>
        <v>164.5</v>
      </c>
      <c r="L253" s="176">
        <f t="shared" si="83"/>
        <v>0.23250883392226149</v>
      </c>
      <c r="M253" s="177" t="s">
        <v>557</v>
      </c>
      <c r="N253" s="178">
        <v>43482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6">
        <v>121</v>
      </c>
      <c r="B254" s="150">
        <v>43398</v>
      </c>
      <c r="C254" s="150"/>
      <c r="D254" s="378" t="s">
        <v>340</v>
      </c>
      <c r="E254" s="152" t="s">
        <v>581</v>
      </c>
      <c r="F254" s="152">
        <v>162</v>
      </c>
      <c r="G254" s="152"/>
      <c r="H254" s="152">
        <v>204</v>
      </c>
      <c r="I254" s="174">
        <v>209</v>
      </c>
      <c r="J254" s="175" t="s">
        <v>813</v>
      </c>
      <c r="K254" s="124">
        <f t="shared" si="82"/>
        <v>42</v>
      </c>
      <c r="L254" s="176">
        <f t="shared" si="83"/>
        <v>0.25925925925925924</v>
      </c>
      <c r="M254" s="177" t="s">
        <v>557</v>
      </c>
      <c r="N254" s="178">
        <v>43539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122</v>
      </c>
      <c r="B255" s="198">
        <v>43399</v>
      </c>
      <c r="C255" s="198"/>
      <c r="D255" s="151" t="s">
        <v>466</v>
      </c>
      <c r="E255" s="199" t="s">
        <v>581</v>
      </c>
      <c r="F255" s="199">
        <v>240</v>
      </c>
      <c r="G255" s="199"/>
      <c r="H255" s="199">
        <v>297</v>
      </c>
      <c r="I255" s="219">
        <v>297</v>
      </c>
      <c r="J255" s="175" t="s">
        <v>640</v>
      </c>
      <c r="K255" s="220">
        <f t="shared" si="82"/>
        <v>57</v>
      </c>
      <c r="L255" s="221">
        <f t="shared" si="83"/>
        <v>0.23749999999999999</v>
      </c>
      <c r="M255" s="222" t="s">
        <v>557</v>
      </c>
      <c r="N255" s="223">
        <v>43417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123</v>
      </c>
      <c r="B256" s="102">
        <v>43439</v>
      </c>
      <c r="C256" s="102"/>
      <c r="D256" s="144" t="s">
        <v>707</v>
      </c>
      <c r="E256" s="104" t="s">
        <v>581</v>
      </c>
      <c r="F256" s="104">
        <v>202.5</v>
      </c>
      <c r="G256" s="104"/>
      <c r="H256" s="104">
        <v>255</v>
      </c>
      <c r="I256" s="122">
        <v>252</v>
      </c>
      <c r="J256" s="137" t="s">
        <v>640</v>
      </c>
      <c r="K256" s="124">
        <f t="shared" si="82"/>
        <v>52.5</v>
      </c>
      <c r="L256" s="125">
        <f t="shared" si="83"/>
        <v>0.25925925925925924</v>
      </c>
      <c r="M256" s="126" t="s">
        <v>557</v>
      </c>
      <c r="N256" s="127">
        <v>43542</v>
      </c>
      <c r="O256" s="54"/>
      <c r="P256" s="13"/>
      <c r="Q256" s="13"/>
      <c r="R256" s="90" t="s">
        <v>709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124</v>
      </c>
      <c r="B257" s="198">
        <v>43465</v>
      </c>
      <c r="C257" s="102"/>
      <c r="D257" s="378" t="s">
        <v>403</v>
      </c>
      <c r="E257" s="199" t="s">
        <v>581</v>
      </c>
      <c r="F257" s="199">
        <v>710</v>
      </c>
      <c r="G257" s="199"/>
      <c r="H257" s="199">
        <v>866</v>
      </c>
      <c r="I257" s="219">
        <v>866</v>
      </c>
      <c r="J257" s="175" t="s">
        <v>640</v>
      </c>
      <c r="K257" s="124">
        <f t="shared" si="82"/>
        <v>156</v>
      </c>
      <c r="L257" s="125">
        <f t="shared" si="83"/>
        <v>0.21971830985915494</v>
      </c>
      <c r="M257" s="126" t="s">
        <v>557</v>
      </c>
      <c r="N257" s="340">
        <v>43553</v>
      </c>
      <c r="O257" s="54"/>
      <c r="P257" s="13"/>
      <c r="Q257" s="13"/>
      <c r="R257" s="14" t="s">
        <v>709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125</v>
      </c>
      <c r="B258" s="198">
        <v>43522</v>
      </c>
      <c r="C258" s="198"/>
      <c r="D258" s="378" t="s">
        <v>139</v>
      </c>
      <c r="E258" s="199" t="s">
        <v>581</v>
      </c>
      <c r="F258" s="199">
        <v>337.25</v>
      </c>
      <c r="G258" s="199"/>
      <c r="H258" s="199">
        <v>398.5</v>
      </c>
      <c r="I258" s="219">
        <v>411</v>
      </c>
      <c r="J258" s="137" t="s">
        <v>812</v>
      </c>
      <c r="K258" s="124">
        <f t="shared" si="82"/>
        <v>61.25</v>
      </c>
      <c r="L258" s="125">
        <f t="shared" si="83"/>
        <v>0.1816160118606375</v>
      </c>
      <c r="M258" s="126" t="s">
        <v>557</v>
      </c>
      <c r="N258" s="340">
        <v>43760</v>
      </c>
      <c r="O258" s="54"/>
      <c r="P258" s="13"/>
      <c r="Q258" s="13"/>
      <c r="R258" s="90" t="s">
        <v>709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46">
        <v>126</v>
      </c>
      <c r="B259" s="160">
        <v>43559</v>
      </c>
      <c r="C259" s="160"/>
      <c r="D259" s="161" t="s">
        <v>395</v>
      </c>
      <c r="E259" s="162" t="s">
        <v>581</v>
      </c>
      <c r="F259" s="162">
        <v>130</v>
      </c>
      <c r="G259" s="162"/>
      <c r="H259" s="162">
        <v>65</v>
      </c>
      <c r="I259" s="182">
        <v>158</v>
      </c>
      <c r="J259" s="134" t="s">
        <v>708</v>
      </c>
      <c r="K259" s="130">
        <f t="shared" si="82"/>
        <v>-65</v>
      </c>
      <c r="L259" s="131">
        <f t="shared" si="83"/>
        <v>-0.5</v>
      </c>
      <c r="M259" s="132" t="s">
        <v>621</v>
      </c>
      <c r="N259" s="133">
        <v>43726</v>
      </c>
      <c r="O259" s="54"/>
      <c r="P259" s="13"/>
      <c r="Q259" s="13"/>
      <c r="R259" s="14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7">
        <v>127</v>
      </c>
      <c r="B260" s="183">
        <v>43017</v>
      </c>
      <c r="C260" s="183"/>
      <c r="D260" s="184" t="s">
        <v>166</v>
      </c>
      <c r="E260" s="185" t="s">
        <v>581</v>
      </c>
      <c r="F260" s="186">
        <v>141.5</v>
      </c>
      <c r="G260" s="187"/>
      <c r="H260" s="187">
        <v>183.5</v>
      </c>
      <c r="I260" s="187">
        <v>210</v>
      </c>
      <c r="J260" s="208" t="s">
        <v>803</v>
      </c>
      <c r="K260" s="209">
        <f t="shared" si="82"/>
        <v>42</v>
      </c>
      <c r="L260" s="210">
        <f t="shared" si="83"/>
        <v>0.29681978798586572</v>
      </c>
      <c r="M260" s="186" t="s">
        <v>557</v>
      </c>
      <c r="N260" s="211">
        <v>43042</v>
      </c>
      <c r="O260" s="54"/>
      <c r="P260" s="13"/>
      <c r="Q260" s="13"/>
      <c r="R260" s="90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6">
        <v>128</v>
      </c>
      <c r="B261" s="160">
        <v>43074</v>
      </c>
      <c r="C261" s="160"/>
      <c r="D261" s="161" t="s">
        <v>296</v>
      </c>
      <c r="E261" s="162" t="s">
        <v>581</v>
      </c>
      <c r="F261" s="163">
        <v>172</v>
      </c>
      <c r="G261" s="162"/>
      <c r="H261" s="162">
        <v>155.25</v>
      </c>
      <c r="I261" s="182">
        <v>230</v>
      </c>
      <c r="J261" s="361" t="s">
        <v>796</v>
      </c>
      <c r="K261" s="130">
        <f t="shared" ref="K261" si="84">H261-F261</f>
        <v>-16.75</v>
      </c>
      <c r="L261" s="131">
        <f t="shared" ref="L261" si="85">K261/F261</f>
        <v>-9.7383720930232565E-2</v>
      </c>
      <c r="M261" s="132" t="s">
        <v>621</v>
      </c>
      <c r="N261" s="133">
        <v>43787</v>
      </c>
      <c r="O261" s="54"/>
      <c r="P261" s="13"/>
      <c r="Q261" s="13"/>
      <c r="R261" s="14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47">
        <v>129</v>
      </c>
      <c r="B262" s="183">
        <v>43398</v>
      </c>
      <c r="C262" s="183"/>
      <c r="D262" s="184" t="s">
        <v>103</v>
      </c>
      <c r="E262" s="185" t="s">
        <v>581</v>
      </c>
      <c r="F262" s="187">
        <v>698.5</v>
      </c>
      <c r="G262" s="187"/>
      <c r="H262" s="187">
        <v>850</v>
      </c>
      <c r="I262" s="187">
        <v>890</v>
      </c>
      <c r="J262" s="212" t="s">
        <v>809</v>
      </c>
      <c r="K262" s="209">
        <f t="shared" si="82"/>
        <v>151.5</v>
      </c>
      <c r="L262" s="210">
        <f t="shared" si="83"/>
        <v>0.21689334287759485</v>
      </c>
      <c r="M262" s="186" t="s">
        <v>557</v>
      </c>
      <c r="N262" s="211">
        <v>43453</v>
      </c>
      <c r="O262" s="54"/>
      <c r="P262" s="13"/>
      <c r="Q262" s="13"/>
      <c r="R262" s="14" t="s">
        <v>709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130</v>
      </c>
      <c r="B263" s="155">
        <v>42877</v>
      </c>
      <c r="C263" s="155"/>
      <c r="D263" s="156" t="s">
        <v>370</v>
      </c>
      <c r="E263" s="157" t="s">
        <v>581</v>
      </c>
      <c r="F263" s="158">
        <v>127.6</v>
      </c>
      <c r="G263" s="159"/>
      <c r="H263" s="159">
        <v>138</v>
      </c>
      <c r="I263" s="159">
        <v>190</v>
      </c>
      <c r="J263" s="362" t="s">
        <v>800</v>
      </c>
      <c r="K263" s="179">
        <f t="shared" si="82"/>
        <v>10.400000000000006</v>
      </c>
      <c r="L263" s="180">
        <f t="shared" si="83"/>
        <v>8.1504702194357417E-2</v>
      </c>
      <c r="M263" s="158" t="s">
        <v>557</v>
      </c>
      <c r="N263" s="181">
        <v>43774</v>
      </c>
      <c r="O263" s="54"/>
      <c r="P263" s="13"/>
      <c r="Q263" s="13"/>
      <c r="R263" s="90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131</v>
      </c>
      <c r="B264" s="155">
        <v>43158</v>
      </c>
      <c r="C264" s="155"/>
      <c r="D264" s="156" t="s">
        <v>712</v>
      </c>
      <c r="E264" s="157" t="s">
        <v>581</v>
      </c>
      <c r="F264" s="158">
        <v>317</v>
      </c>
      <c r="G264" s="159"/>
      <c r="H264" s="159">
        <v>382.5</v>
      </c>
      <c r="I264" s="159">
        <v>398</v>
      </c>
      <c r="J264" s="362" t="s">
        <v>896</v>
      </c>
      <c r="K264" s="179">
        <f t="shared" ref="K264" si="86">H264-F264</f>
        <v>65.5</v>
      </c>
      <c r="L264" s="180">
        <f t="shared" ref="L264" si="87">K264/F264</f>
        <v>0.20662460567823343</v>
      </c>
      <c r="M264" s="158" t="s">
        <v>557</v>
      </c>
      <c r="N264" s="181">
        <v>44238</v>
      </c>
      <c r="O264" s="54"/>
      <c r="P264" s="13"/>
      <c r="Q264" s="13"/>
      <c r="R264" s="324" t="s">
        <v>711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46">
        <v>132</v>
      </c>
      <c r="B265" s="160">
        <v>43164</v>
      </c>
      <c r="C265" s="160"/>
      <c r="D265" s="161" t="s">
        <v>133</v>
      </c>
      <c r="E265" s="162" t="s">
        <v>581</v>
      </c>
      <c r="F265" s="163">
        <f>510-14.4</f>
        <v>495.6</v>
      </c>
      <c r="G265" s="162"/>
      <c r="H265" s="162">
        <v>350</v>
      </c>
      <c r="I265" s="182">
        <v>672</v>
      </c>
      <c r="J265" s="361" t="s">
        <v>805</v>
      </c>
      <c r="K265" s="130">
        <f t="shared" ref="K265" si="88">H265-F265</f>
        <v>-145.60000000000002</v>
      </c>
      <c r="L265" s="131">
        <f t="shared" ref="L265" si="89">K265/F265</f>
        <v>-0.29378531073446329</v>
      </c>
      <c r="M265" s="132" t="s">
        <v>621</v>
      </c>
      <c r="N265" s="133">
        <v>43887</v>
      </c>
      <c r="O265" s="54"/>
      <c r="P265" s="13"/>
      <c r="Q265" s="13"/>
      <c r="R265" s="14" t="s">
        <v>709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46">
        <v>133</v>
      </c>
      <c r="B266" s="160">
        <v>43237</v>
      </c>
      <c r="C266" s="160"/>
      <c r="D266" s="161" t="s">
        <v>460</v>
      </c>
      <c r="E266" s="162" t="s">
        <v>581</v>
      </c>
      <c r="F266" s="163">
        <v>230.3</v>
      </c>
      <c r="G266" s="162"/>
      <c r="H266" s="162">
        <v>102.5</v>
      </c>
      <c r="I266" s="182">
        <v>348</v>
      </c>
      <c r="J266" s="361" t="s">
        <v>807</v>
      </c>
      <c r="K266" s="130">
        <f t="shared" ref="K266:K267" si="90">H266-F266</f>
        <v>-127.80000000000001</v>
      </c>
      <c r="L266" s="131">
        <f t="shared" ref="L266:L267" si="91">K266/F266</f>
        <v>-0.55492835432045162</v>
      </c>
      <c r="M266" s="132" t="s">
        <v>621</v>
      </c>
      <c r="N266" s="133">
        <v>43896</v>
      </c>
      <c r="O266" s="54"/>
      <c r="P266" s="13"/>
      <c r="Q266" s="13"/>
      <c r="R266" s="326" t="s">
        <v>709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134</v>
      </c>
      <c r="B267" s="155">
        <v>43258</v>
      </c>
      <c r="C267" s="155"/>
      <c r="D267" s="156" t="s">
        <v>427</v>
      </c>
      <c r="E267" s="157" t="s">
        <v>581</v>
      </c>
      <c r="F267" s="158">
        <f>342.5-5.1</f>
        <v>337.4</v>
      </c>
      <c r="G267" s="159"/>
      <c r="H267" s="159">
        <v>412.5</v>
      </c>
      <c r="I267" s="159">
        <v>439</v>
      </c>
      <c r="J267" s="362" t="s">
        <v>861</v>
      </c>
      <c r="K267" s="179">
        <f t="shared" si="90"/>
        <v>75.100000000000023</v>
      </c>
      <c r="L267" s="180">
        <f t="shared" si="91"/>
        <v>0.22258446947243635</v>
      </c>
      <c r="M267" s="158" t="s">
        <v>557</v>
      </c>
      <c r="N267" s="181">
        <v>44230</v>
      </c>
      <c r="O267" s="54"/>
      <c r="P267" s="13"/>
      <c r="Q267" s="13"/>
      <c r="R267" s="90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205">
        <v>135</v>
      </c>
      <c r="B268" s="190">
        <v>43285</v>
      </c>
      <c r="C268" s="190"/>
      <c r="D268" s="193" t="s">
        <v>48</v>
      </c>
      <c r="E268" s="191" t="s">
        <v>581</v>
      </c>
      <c r="F268" s="189">
        <f>127.5-5.53</f>
        <v>121.97</v>
      </c>
      <c r="G268" s="191"/>
      <c r="H268" s="191"/>
      <c r="I268" s="213">
        <v>170</v>
      </c>
      <c r="J268" s="225" t="s">
        <v>559</v>
      </c>
      <c r="K268" s="215"/>
      <c r="L268" s="216"/>
      <c r="M268" s="214" t="s">
        <v>559</v>
      </c>
      <c r="N268" s="217"/>
      <c r="O268" s="54"/>
      <c r="P268" s="13"/>
      <c r="Q268" s="13"/>
      <c r="R268" s="14" t="s">
        <v>709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46">
        <v>136</v>
      </c>
      <c r="B269" s="160">
        <v>43294</v>
      </c>
      <c r="C269" s="160"/>
      <c r="D269" s="161" t="s">
        <v>240</v>
      </c>
      <c r="E269" s="162" t="s">
        <v>581</v>
      </c>
      <c r="F269" s="163">
        <v>46.5</v>
      </c>
      <c r="G269" s="162"/>
      <c r="H269" s="162">
        <v>17</v>
      </c>
      <c r="I269" s="182">
        <v>59</v>
      </c>
      <c r="J269" s="361" t="s">
        <v>804</v>
      </c>
      <c r="K269" s="130">
        <f t="shared" ref="K269" si="92">H269-F269</f>
        <v>-29.5</v>
      </c>
      <c r="L269" s="131">
        <f t="shared" ref="L269" si="93">K269/F269</f>
        <v>-0.63440860215053763</v>
      </c>
      <c r="M269" s="132" t="s">
        <v>621</v>
      </c>
      <c r="N269" s="133">
        <v>43887</v>
      </c>
      <c r="O269" s="54"/>
      <c r="P269" s="13"/>
      <c r="Q269" s="13"/>
      <c r="R269" s="14" t="s">
        <v>709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48">
        <v>137</v>
      </c>
      <c r="B270" s="188">
        <v>43396</v>
      </c>
      <c r="C270" s="188"/>
      <c r="D270" s="193" t="s">
        <v>405</v>
      </c>
      <c r="E270" s="191" t="s">
        <v>581</v>
      </c>
      <c r="F270" s="192">
        <v>156.5</v>
      </c>
      <c r="G270" s="191"/>
      <c r="H270" s="191"/>
      <c r="I270" s="213">
        <v>191</v>
      </c>
      <c r="J270" s="225" t="s">
        <v>559</v>
      </c>
      <c r="K270" s="215"/>
      <c r="L270" s="216"/>
      <c r="M270" s="214" t="s">
        <v>559</v>
      </c>
      <c r="N270" s="217"/>
      <c r="O270" s="54"/>
      <c r="P270" s="13"/>
      <c r="Q270" s="13"/>
      <c r="R270" s="14" t="s">
        <v>709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8">
        <v>138</v>
      </c>
      <c r="B271" s="188">
        <v>43439</v>
      </c>
      <c r="C271" s="188"/>
      <c r="D271" s="193" t="s">
        <v>322</v>
      </c>
      <c r="E271" s="191" t="s">
        <v>581</v>
      </c>
      <c r="F271" s="192">
        <v>259.5</v>
      </c>
      <c r="G271" s="191"/>
      <c r="H271" s="191"/>
      <c r="I271" s="213">
        <v>321</v>
      </c>
      <c r="J271" s="225" t="s">
        <v>559</v>
      </c>
      <c r="K271" s="215"/>
      <c r="L271" s="216"/>
      <c r="M271" s="214" t="s">
        <v>559</v>
      </c>
      <c r="N271" s="217"/>
      <c r="O271" s="13"/>
      <c r="P271" s="13"/>
      <c r="Q271" s="13"/>
      <c r="R271" s="14" t="s">
        <v>709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6">
        <v>139</v>
      </c>
      <c r="B272" s="160">
        <v>43439</v>
      </c>
      <c r="C272" s="160"/>
      <c r="D272" s="161" t="s">
        <v>733</v>
      </c>
      <c r="E272" s="162" t="s">
        <v>581</v>
      </c>
      <c r="F272" s="162">
        <v>715</v>
      </c>
      <c r="G272" s="162"/>
      <c r="H272" s="162">
        <v>445</v>
      </c>
      <c r="I272" s="182">
        <v>840</v>
      </c>
      <c r="J272" s="134" t="s">
        <v>784</v>
      </c>
      <c r="K272" s="130">
        <f t="shared" ref="K272:K275" si="94">H272-F272</f>
        <v>-270</v>
      </c>
      <c r="L272" s="131">
        <f t="shared" ref="L272:L275" si="95">K272/F272</f>
        <v>-0.3776223776223776</v>
      </c>
      <c r="M272" s="132" t="s">
        <v>621</v>
      </c>
      <c r="N272" s="133">
        <v>43800</v>
      </c>
      <c r="O272" s="54"/>
      <c r="P272" s="13"/>
      <c r="Q272" s="13"/>
      <c r="R272" s="14" t="s">
        <v>709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7">
        <v>140</v>
      </c>
      <c r="B273" s="198">
        <v>43469</v>
      </c>
      <c r="C273" s="198"/>
      <c r="D273" s="151" t="s">
        <v>143</v>
      </c>
      <c r="E273" s="199" t="s">
        <v>581</v>
      </c>
      <c r="F273" s="199">
        <v>875</v>
      </c>
      <c r="G273" s="199"/>
      <c r="H273" s="199">
        <v>1165</v>
      </c>
      <c r="I273" s="219">
        <v>1185</v>
      </c>
      <c r="J273" s="137" t="s">
        <v>810</v>
      </c>
      <c r="K273" s="124">
        <f t="shared" si="94"/>
        <v>290</v>
      </c>
      <c r="L273" s="125">
        <f t="shared" si="95"/>
        <v>0.33142857142857141</v>
      </c>
      <c r="M273" s="126" t="s">
        <v>557</v>
      </c>
      <c r="N273" s="340">
        <v>43847</v>
      </c>
      <c r="O273" s="54"/>
      <c r="P273" s="13"/>
      <c r="Q273" s="13"/>
      <c r="R273" s="326" t="s">
        <v>709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141</v>
      </c>
      <c r="B274" s="198">
        <v>43559</v>
      </c>
      <c r="C274" s="198"/>
      <c r="D274" s="378" t="s">
        <v>337</v>
      </c>
      <c r="E274" s="199" t="s">
        <v>581</v>
      </c>
      <c r="F274" s="199">
        <f>387-14.63</f>
        <v>372.37</v>
      </c>
      <c r="G274" s="199"/>
      <c r="H274" s="199">
        <v>490</v>
      </c>
      <c r="I274" s="219">
        <v>490</v>
      </c>
      <c r="J274" s="137" t="s">
        <v>640</v>
      </c>
      <c r="K274" s="124">
        <f t="shared" si="94"/>
        <v>117.63</v>
      </c>
      <c r="L274" s="125">
        <f t="shared" si="95"/>
        <v>0.31589548030185027</v>
      </c>
      <c r="M274" s="126" t="s">
        <v>557</v>
      </c>
      <c r="N274" s="340">
        <v>43850</v>
      </c>
      <c r="O274" s="54"/>
      <c r="P274" s="13"/>
      <c r="Q274" s="13"/>
      <c r="R274" s="326" t="s">
        <v>709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46">
        <v>142</v>
      </c>
      <c r="B275" s="160">
        <v>43578</v>
      </c>
      <c r="C275" s="160"/>
      <c r="D275" s="161" t="s">
        <v>734</v>
      </c>
      <c r="E275" s="162" t="s">
        <v>558</v>
      </c>
      <c r="F275" s="162">
        <v>220</v>
      </c>
      <c r="G275" s="162"/>
      <c r="H275" s="162">
        <v>127.5</v>
      </c>
      <c r="I275" s="182">
        <v>284</v>
      </c>
      <c r="J275" s="361" t="s">
        <v>808</v>
      </c>
      <c r="K275" s="130">
        <f t="shared" si="94"/>
        <v>-92.5</v>
      </c>
      <c r="L275" s="131">
        <f t="shared" si="95"/>
        <v>-0.42045454545454547</v>
      </c>
      <c r="M275" s="132" t="s">
        <v>621</v>
      </c>
      <c r="N275" s="133">
        <v>43896</v>
      </c>
      <c r="O275" s="54"/>
      <c r="P275" s="13"/>
      <c r="Q275" s="13"/>
      <c r="R275" s="14" t="s">
        <v>709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7">
        <v>143</v>
      </c>
      <c r="B276" s="198">
        <v>43622</v>
      </c>
      <c r="C276" s="198"/>
      <c r="D276" s="378" t="s">
        <v>467</v>
      </c>
      <c r="E276" s="199" t="s">
        <v>558</v>
      </c>
      <c r="F276" s="199">
        <v>332.8</v>
      </c>
      <c r="G276" s="199"/>
      <c r="H276" s="199">
        <v>405</v>
      </c>
      <c r="I276" s="219">
        <v>419</v>
      </c>
      <c r="J276" s="137" t="s">
        <v>811</v>
      </c>
      <c r="K276" s="124">
        <f t="shared" ref="K276" si="96">H276-F276</f>
        <v>72.199999999999989</v>
      </c>
      <c r="L276" s="125">
        <f t="shared" ref="L276" si="97">K276/F276</f>
        <v>0.21694711538461534</v>
      </c>
      <c r="M276" s="126" t="s">
        <v>557</v>
      </c>
      <c r="N276" s="340">
        <v>43860</v>
      </c>
      <c r="O276" s="54"/>
      <c r="P276" s="13"/>
      <c r="Q276" s="13"/>
      <c r="R276" s="14" t="s">
        <v>711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40">
        <v>144</v>
      </c>
      <c r="B277" s="139">
        <v>43641</v>
      </c>
      <c r="C277" s="139"/>
      <c r="D277" s="140" t="s">
        <v>137</v>
      </c>
      <c r="E277" s="141" t="s">
        <v>581</v>
      </c>
      <c r="F277" s="142">
        <v>386</v>
      </c>
      <c r="G277" s="143"/>
      <c r="H277" s="143">
        <v>395</v>
      </c>
      <c r="I277" s="143">
        <v>452</v>
      </c>
      <c r="J277" s="166" t="s">
        <v>801</v>
      </c>
      <c r="K277" s="167">
        <f t="shared" ref="K277" si="98">H277-F277</f>
        <v>9</v>
      </c>
      <c r="L277" s="168">
        <f t="shared" ref="L277" si="99">K277/F277</f>
        <v>2.3316062176165803E-2</v>
      </c>
      <c r="M277" s="169" t="s">
        <v>666</v>
      </c>
      <c r="N277" s="170">
        <v>43868</v>
      </c>
      <c r="O277" s="13"/>
      <c r="P277" s="13"/>
      <c r="Q277" s="13"/>
      <c r="R277" s="14" t="s">
        <v>711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49">
        <v>145</v>
      </c>
      <c r="B278" s="188">
        <v>43707</v>
      </c>
      <c r="C278" s="188"/>
      <c r="D278" s="193" t="s">
        <v>256</v>
      </c>
      <c r="E278" s="191" t="s">
        <v>581</v>
      </c>
      <c r="F278" s="191" t="s">
        <v>713</v>
      </c>
      <c r="G278" s="191"/>
      <c r="H278" s="191"/>
      <c r="I278" s="213">
        <v>190</v>
      </c>
      <c r="J278" s="225" t="s">
        <v>559</v>
      </c>
      <c r="K278" s="215"/>
      <c r="L278" s="216"/>
      <c r="M278" s="337" t="s">
        <v>559</v>
      </c>
      <c r="N278" s="217"/>
      <c r="O278" s="13"/>
      <c r="P278" s="13"/>
      <c r="Q278" s="13"/>
      <c r="R278" s="326" t="s">
        <v>709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7">
        <v>146</v>
      </c>
      <c r="B279" s="198">
        <v>43731</v>
      </c>
      <c r="C279" s="198"/>
      <c r="D279" s="151" t="s">
        <v>419</v>
      </c>
      <c r="E279" s="199" t="s">
        <v>581</v>
      </c>
      <c r="F279" s="199">
        <v>235</v>
      </c>
      <c r="G279" s="199"/>
      <c r="H279" s="199">
        <v>295</v>
      </c>
      <c r="I279" s="219">
        <v>296</v>
      </c>
      <c r="J279" s="137" t="s">
        <v>789</v>
      </c>
      <c r="K279" s="124">
        <f t="shared" ref="K279" si="100">H279-F279</f>
        <v>60</v>
      </c>
      <c r="L279" s="125">
        <f t="shared" ref="L279" si="101">K279/F279</f>
        <v>0.25531914893617019</v>
      </c>
      <c r="M279" s="126" t="s">
        <v>557</v>
      </c>
      <c r="N279" s="340">
        <v>43844</v>
      </c>
      <c r="O279" s="54"/>
      <c r="P279" s="13"/>
      <c r="Q279" s="13"/>
      <c r="R279" s="14" t="s">
        <v>711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147</v>
      </c>
      <c r="B280" s="198">
        <v>43752</v>
      </c>
      <c r="C280" s="198"/>
      <c r="D280" s="151" t="s">
        <v>780</v>
      </c>
      <c r="E280" s="199" t="s">
        <v>581</v>
      </c>
      <c r="F280" s="199">
        <v>277.5</v>
      </c>
      <c r="G280" s="199"/>
      <c r="H280" s="199">
        <v>333</v>
      </c>
      <c r="I280" s="219">
        <v>333</v>
      </c>
      <c r="J280" s="137" t="s">
        <v>790</v>
      </c>
      <c r="K280" s="124">
        <f t="shared" ref="K280" si="102">H280-F280</f>
        <v>55.5</v>
      </c>
      <c r="L280" s="125">
        <f t="shared" ref="L280" si="103">K280/F280</f>
        <v>0.2</v>
      </c>
      <c r="M280" s="126" t="s">
        <v>557</v>
      </c>
      <c r="N280" s="340">
        <v>43846</v>
      </c>
      <c r="O280" s="54"/>
      <c r="P280" s="13"/>
      <c r="Q280" s="13"/>
      <c r="R280" s="326" t="s">
        <v>709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148</v>
      </c>
      <c r="B281" s="198">
        <v>43752</v>
      </c>
      <c r="C281" s="198"/>
      <c r="D281" s="151" t="s">
        <v>779</v>
      </c>
      <c r="E281" s="199" t="s">
        <v>581</v>
      </c>
      <c r="F281" s="199">
        <v>930</v>
      </c>
      <c r="G281" s="199"/>
      <c r="H281" s="199">
        <v>1165</v>
      </c>
      <c r="I281" s="219">
        <v>1200</v>
      </c>
      <c r="J281" s="137" t="s">
        <v>791</v>
      </c>
      <c r="K281" s="124">
        <f t="shared" ref="K281" si="104">H281-F281</f>
        <v>235</v>
      </c>
      <c r="L281" s="125">
        <f t="shared" ref="L281" si="105">K281/F281</f>
        <v>0.25268817204301075</v>
      </c>
      <c r="M281" s="126" t="s">
        <v>557</v>
      </c>
      <c r="N281" s="340">
        <v>43847</v>
      </c>
      <c r="O281" s="54"/>
      <c r="P281" s="13"/>
      <c r="Q281" s="13"/>
      <c r="R281" s="326" t="s">
        <v>711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48">
        <v>149</v>
      </c>
      <c r="B282" s="329">
        <v>43753</v>
      </c>
      <c r="C282" s="202"/>
      <c r="D282" s="350" t="s">
        <v>778</v>
      </c>
      <c r="E282" s="331" t="s">
        <v>581</v>
      </c>
      <c r="F282" s="333">
        <v>111</v>
      </c>
      <c r="G282" s="331"/>
      <c r="H282" s="331"/>
      <c r="I282" s="335">
        <v>141</v>
      </c>
      <c r="J282" s="225" t="s">
        <v>559</v>
      </c>
      <c r="K282" s="225"/>
      <c r="L282" s="119"/>
      <c r="M282" s="339" t="s">
        <v>559</v>
      </c>
      <c r="N282" s="227"/>
      <c r="O282" s="13"/>
      <c r="P282" s="13"/>
      <c r="Q282" s="13"/>
      <c r="R282" s="326" t="s">
        <v>711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7">
        <v>150</v>
      </c>
      <c r="B283" s="198">
        <v>43753</v>
      </c>
      <c r="C283" s="198"/>
      <c r="D283" s="151" t="s">
        <v>777</v>
      </c>
      <c r="E283" s="199" t="s">
        <v>581</v>
      </c>
      <c r="F283" s="200">
        <v>296</v>
      </c>
      <c r="G283" s="199"/>
      <c r="H283" s="199">
        <v>370</v>
      </c>
      <c r="I283" s="219">
        <v>370</v>
      </c>
      <c r="J283" s="137" t="s">
        <v>640</v>
      </c>
      <c r="K283" s="124">
        <f t="shared" ref="K283:K284" si="106">H283-F283</f>
        <v>74</v>
      </c>
      <c r="L283" s="125">
        <f t="shared" ref="L283:L284" si="107">K283/F283</f>
        <v>0.25</v>
      </c>
      <c r="M283" s="126" t="s">
        <v>557</v>
      </c>
      <c r="N283" s="340">
        <v>43853</v>
      </c>
      <c r="O283" s="54"/>
      <c r="P283" s="13"/>
      <c r="Q283" s="13"/>
      <c r="R283" s="326" t="s">
        <v>711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7">
        <v>151</v>
      </c>
      <c r="B284" s="198">
        <v>43754</v>
      </c>
      <c r="C284" s="198"/>
      <c r="D284" s="151" t="s">
        <v>776</v>
      </c>
      <c r="E284" s="199" t="s">
        <v>581</v>
      </c>
      <c r="F284" s="200">
        <v>300</v>
      </c>
      <c r="G284" s="199"/>
      <c r="H284" s="199">
        <v>382.5</v>
      </c>
      <c r="I284" s="219">
        <v>344</v>
      </c>
      <c r="J284" s="473" t="s">
        <v>897</v>
      </c>
      <c r="K284" s="124">
        <f t="shared" si="106"/>
        <v>82.5</v>
      </c>
      <c r="L284" s="125">
        <f t="shared" si="107"/>
        <v>0.27500000000000002</v>
      </c>
      <c r="M284" s="126" t="s">
        <v>557</v>
      </c>
      <c r="N284" s="340">
        <v>44238</v>
      </c>
      <c r="O284" s="13"/>
      <c r="P284" s="13"/>
      <c r="Q284" s="13"/>
      <c r="R284" s="326" t="s">
        <v>711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28">
        <v>152</v>
      </c>
      <c r="B285" s="202">
        <v>43832</v>
      </c>
      <c r="C285" s="202"/>
      <c r="D285" s="206" t="s">
        <v>759</v>
      </c>
      <c r="E285" s="203" t="s">
        <v>581</v>
      </c>
      <c r="F285" s="204" t="s">
        <v>788</v>
      </c>
      <c r="G285" s="203"/>
      <c r="H285" s="203"/>
      <c r="I285" s="224">
        <v>590</v>
      </c>
      <c r="J285" s="225" t="s">
        <v>559</v>
      </c>
      <c r="K285" s="225"/>
      <c r="L285" s="119"/>
      <c r="M285" s="325" t="s">
        <v>559</v>
      </c>
      <c r="N285" s="227"/>
      <c r="O285" s="13"/>
      <c r="P285" s="13"/>
      <c r="Q285" s="13"/>
      <c r="R285" s="326" t="s">
        <v>711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153</v>
      </c>
      <c r="B286" s="198">
        <v>43966</v>
      </c>
      <c r="C286" s="198"/>
      <c r="D286" s="151" t="s">
        <v>64</v>
      </c>
      <c r="E286" s="199" t="s">
        <v>581</v>
      </c>
      <c r="F286" s="200">
        <v>67.5</v>
      </c>
      <c r="G286" s="199"/>
      <c r="H286" s="199">
        <v>86</v>
      </c>
      <c r="I286" s="219">
        <v>86</v>
      </c>
      <c r="J286" s="137" t="s">
        <v>820</v>
      </c>
      <c r="K286" s="124">
        <f t="shared" ref="K286" si="108">H286-F286</f>
        <v>18.5</v>
      </c>
      <c r="L286" s="125">
        <f t="shared" ref="L286" si="109">K286/F286</f>
        <v>0.27407407407407408</v>
      </c>
      <c r="M286" s="126" t="s">
        <v>557</v>
      </c>
      <c r="N286" s="340">
        <v>44008</v>
      </c>
      <c r="O286" s="54"/>
      <c r="P286" s="13"/>
      <c r="Q286" s="13"/>
      <c r="R286" s="326" t="s">
        <v>711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201">
        <v>154</v>
      </c>
      <c r="B287" s="202">
        <v>44035</v>
      </c>
      <c r="C287" s="202"/>
      <c r="D287" s="206" t="s">
        <v>466</v>
      </c>
      <c r="E287" s="203" t="s">
        <v>581</v>
      </c>
      <c r="F287" s="204" t="s">
        <v>823</v>
      </c>
      <c r="G287" s="203"/>
      <c r="H287" s="203"/>
      <c r="I287" s="224">
        <v>296</v>
      </c>
      <c r="J287" s="225" t="s">
        <v>559</v>
      </c>
      <c r="K287" s="225"/>
      <c r="L287" s="119"/>
      <c r="M287" s="226"/>
      <c r="N287" s="227"/>
      <c r="O287" s="13"/>
      <c r="P287" s="13"/>
      <c r="Q287" s="13"/>
      <c r="R287" s="326" t="s">
        <v>711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155</v>
      </c>
      <c r="B288" s="198">
        <v>44092</v>
      </c>
      <c r="C288" s="198"/>
      <c r="D288" s="151" t="s">
        <v>399</v>
      </c>
      <c r="E288" s="199" t="s">
        <v>581</v>
      </c>
      <c r="F288" s="199">
        <v>206</v>
      </c>
      <c r="G288" s="199"/>
      <c r="H288" s="199">
        <v>248</v>
      </c>
      <c r="I288" s="219">
        <v>248</v>
      </c>
      <c r="J288" s="137" t="s">
        <v>640</v>
      </c>
      <c r="K288" s="124">
        <f t="shared" ref="K288:K289" si="110">H288-F288</f>
        <v>42</v>
      </c>
      <c r="L288" s="125">
        <f t="shared" ref="L288:L289" si="111">K288/F288</f>
        <v>0.20388349514563106</v>
      </c>
      <c r="M288" s="126" t="s">
        <v>557</v>
      </c>
      <c r="N288" s="340">
        <v>44214</v>
      </c>
      <c r="O288" s="54"/>
      <c r="P288" s="13"/>
      <c r="Q288" s="13"/>
      <c r="R288" s="326" t="s">
        <v>711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7">
        <v>156</v>
      </c>
      <c r="B289" s="198">
        <v>44140</v>
      </c>
      <c r="C289" s="198"/>
      <c r="D289" s="151" t="s">
        <v>399</v>
      </c>
      <c r="E289" s="199" t="s">
        <v>581</v>
      </c>
      <c r="F289" s="199">
        <v>182.5</v>
      </c>
      <c r="G289" s="199"/>
      <c r="H289" s="199">
        <v>248</v>
      </c>
      <c r="I289" s="219">
        <v>248</v>
      </c>
      <c r="J289" s="137" t="s">
        <v>640</v>
      </c>
      <c r="K289" s="124">
        <f t="shared" si="110"/>
        <v>65.5</v>
      </c>
      <c r="L289" s="125">
        <f t="shared" si="111"/>
        <v>0.35890410958904112</v>
      </c>
      <c r="M289" s="126" t="s">
        <v>557</v>
      </c>
      <c r="N289" s="340">
        <v>44214</v>
      </c>
      <c r="O289" s="54"/>
      <c r="P289" s="13"/>
      <c r="Q289" s="13"/>
      <c r="R289" s="326" t="s">
        <v>711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201">
        <v>157</v>
      </c>
      <c r="B290" s="202">
        <v>44140</v>
      </c>
      <c r="C290" s="202"/>
      <c r="D290" s="206" t="s">
        <v>322</v>
      </c>
      <c r="E290" s="203" t="s">
        <v>581</v>
      </c>
      <c r="F290" s="204" t="s">
        <v>827</v>
      </c>
      <c r="G290" s="203"/>
      <c r="H290" s="203"/>
      <c r="I290" s="224">
        <v>320</v>
      </c>
      <c r="J290" s="225" t="s">
        <v>559</v>
      </c>
      <c r="K290" s="225"/>
      <c r="L290" s="119"/>
      <c r="M290" s="226"/>
      <c r="N290" s="227"/>
      <c r="O290" s="13"/>
      <c r="P290" s="13"/>
      <c r="Q290" s="13"/>
      <c r="R290" s="326" t="s">
        <v>711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158</v>
      </c>
      <c r="B291" s="198">
        <v>44140</v>
      </c>
      <c r="C291" s="198"/>
      <c r="D291" s="151" t="s">
        <v>462</v>
      </c>
      <c r="E291" s="199" t="s">
        <v>581</v>
      </c>
      <c r="F291" s="200">
        <v>925</v>
      </c>
      <c r="G291" s="199"/>
      <c r="H291" s="199">
        <v>1095</v>
      </c>
      <c r="I291" s="219">
        <v>1093</v>
      </c>
      <c r="J291" s="473" t="s">
        <v>834</v>
      </c>
      <c r="K291" s="124">
        <f t="shared" ref="K291" si="112">H291-F291</f>
        <v>170</v>
      </c>
      <c r="L291" s="125">
        <f t="shared" ref="L291" si="113">K291/F291</f>
        <v>0.18378378378378379</v>
      </c>
      <c r="M291" s="126" t="s">
        <v>557</v>
      </c>
      <c r="N291" s="340">
        <v>44201</v>
      </c>
      <c r="O291" s="13"/>
      <c r="P291" s="13"/>
      <c r="Q291" s="13"/>
      <c r="R291" s="326" t="s">
        <v>711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201">
        <v>159</v>
      </c>
      <c r="B292" s="202">
        <v>44140</v>
      </c>
      <c r="C292" s="202"/>
      <c r="D292" s="206" t="s">
        <v>337</v>
      </c>
      <c r="E292" s="203" t="s">
        <v>581</v>
      </c>
      <c r="F292" s="204" t="s">
        <v>828</v>
      </c>
      <c r="G292" s="203"/>
      <c r="H292" s="203"/>
      <c r="I292" s="224">
        <v>406</v>
      </c>
      <c r="J292" s="225" t="s">
        <v>559</v>
      </c>
      <c r="K292" s="225"/>
      <c r="L292" s="119"/>
      <c r="M292" s="226"/>
      <c r="N292" s="227"/>
      <c r="O292" s="13"/>
      <c r="P292" s="13"/>
      <c r="Q292" s="13"/>
      <c r="R292" s="326" t="s">
        <v>711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201">
        <v>160</v>
      </c>
      <c r="B293" s="202">
        <v>44141</v>
      </c>
      <c r="C293" s="202"/>
      <c r="D293" s="206" t="s">
        <v>466</v>
      </c>
      <c r="E293" s="203" t="s">
        <v>581</v>
      </c>
      <c r="F293" s="204" t="s">
        <v>829</v>
      </c>
      <c r="G293" s="203"/>
      <c r="H293" s="203"/>
      <c r="I293" s="224">
        <v>290</v>
      </c>
      <c r="J293" s="225" t="s">
        <v>559</v>
      </c>
      <c r="K293" s="225"/>
      <c r="L293" s="119"/>
      <c r="M293" s="226"/>
      <c r="N293" s="227"/>
      <c r="O293" s="13"/>
      <c r="P293" s="13"/>
      <c r="Q293" s="13"/>
      <c r="R293" s="326" t="s">
        <v>711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201">
        <v>161</v>
      </c>
      <c r="B294" s="202">
        <v>44187</v>
      </c>
      <c r="C294" s="202"/>
      <c r="D294" s="206" t="s">
        <v>755</v>
      </c>
      <c r="E294" s="203" t="s">
        <v>581</v>
      </c>
      <c r="F294" s="461" t="s">
        <v>832</v>
      </c>
      <c r="G294" s="203"/>
      <c r="H294" s="203"/>
      <c r="I294" s="224">
        <v>239</v>
      </c>
      <c r="J294" s="462" t="s">
        <v>559</v>
      </c>
      <c r="K294" s="225"/>
      <c r="L294" s="119"/>
      <c r="M294" s="226"/>
      <c r="N294" s="227"/>
      <c r="O294" s="13"/>
      <c r="P294" s="13"/>
      <c r="Q294" s="13"/>
      <c r="R294" s="326" t="s">
        <v>711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201"/>
      <c r="B295" s="202"/>
      <c r="C295" s="202"/>
      <c r="D295" s="206"/>
      <c r="E295" s="203"/>
      <c r="F295" s="204"/>
      <c r="G295" s="203"/>
      <c r="H295" s="203"/>
      <c r="I295" s="224"/>
      <c r="J295" s="225"/>
      <c r="K295" s="225"/>
      <c r="L295" s="119"/>
      <c r="M295" s="226"/>
      <c r="N295" s="227"/>
      <c r="O295" s="13"/>
      <c r="P295" s="13"/>
      <c r="R295" s="326"/>
    </row>
    <row r="296" spans="1:26">
      <c r="A296" s="201"/>
      <c r="B296" s="202"/>
      <c r="C296" s="202"/>
      <c r="D296" s="206"/>
      <c r="E296" s="203"/>
      <c r="F296" s="204"/>
      <c r="G296" s="203"/>
      <c r="H296" s="203"/>
      <c r="I296" s="224"/>
      <c r="J296" s="225"/>
      <c r="K296" s="225"/>
      <c r="L296" s="119"/>
      <c r="M296" s="226"/>
      <c r="N296" s="227"/>
      <c r="O296" s="13"/>
      <c r="R296" s="228"/>
    </row>
    <row r="297" spans="1:26">
      <c r="A297" s="201"/>
      <c r="B297" s="202"/>
      <c r="C297" s="202"/>
      <c r="D297" s="206"/>
      <c r="E297" s="203"/>
      <c r="F297" s="204"/>
      <c r="G297" s="203"/>
      <c r="H297" s="203"/>
      <c r="I297" s="224"/>
      <c r="J297" s="225"/>
      <c r="K297" s="225"/>
      <c r="L297" s="119"/>
      <c r="M297" s="226"/>
      <c r="N297" s="227"/>
      <c r="O297" s="13"/>
      <c r="R297" s="228"/>
    </row>
    <row r="298" spans="1:26">
      <c r="A298" s="201"/>
      <c r="B298" s="202"/>
      <c r="C298" s="202"/>
      <c r="D298" s="206"/>
      <c r="E298" s="203"/>
      <c r="F298" s="204"/>
      <c r="G298" s="203"/>
      <c r="H298" s="203"/>
      <c r="I298" s="224"/>
      <c r="J298" s="225"/>
      <c r="K298" s="225"/>
      <c r="L298" s="119"/>
      <c r="M298" s="226"/>
      <c r="N298" s="227"/>
      <c r="O298" s="13"/>
      <c r="R298" s="228"/>
    </row>
    <row r="299" spans="1:26">
      <c r="A299" s="201"/>
      <c r="B299" s="192" t="s">
        <v>783</v>
      </c>
      <c r="O299" s="13"/>
      <c r="R299" s="228"/>
    </row>
    <row r="300" spans="1:26">
      <c r="R300" s="228"/>
    </row>
    <row r="301" spans="1:26">
      <c r="R301" s="228"/>
    </row>
    <row r="302" spans="1:26">
      <c r="R302" s="228"/>
    </row>
    <row r="303" spans="1:26">
      <c r="R303" s="228"/>
    </row>
    <row r="304" spans="1:26">
      <c r="R304" s="228"/>
    </row>
    <row r="305" spans="1:18">
      <c r="R305" s="228"/>
    </row>
    <row r="306" spans="1:18">
      <c r="R306" s="228"/>
    </row>
    <row r="316" spans="1:18">
      <c r="A316" s="207"/>
    </row>
    <row r="317" spans="1:18">
      <c r="A317" s="207"/>
      <c r="F317" s="463"/>
    </row>
    <row r="318" spans="1:18">
      <c r="A318" s="203"/>
    </row>
  </sheetData>
  <autoFilter ref="R1:R314"/>
  <mergeCells count="21">
    <mergeCell ref="O75:O76"/>
    <mergeCell ref="P75:P76"/>
    <mergeCell ref="A75:A76"/>
    <mergeCell ref="B75:B76"/>
    <mergeCell ref="J75:J76"/>
    <mergeCell ref="M75:M76"/>
    <mergeCell ref="N75:N76"/>
    <mergeCell ref="O87:O88"/>
    <mergeCell ref="P87:P88"/>
    <mergeCell ref="A87:A88"/>
    <mergeCell ref="B87:B88"/>
    <mergeCell ref="J87:J88"/>
    <mergeCell ref="M87:M88"/>
    <mergeCell ref="N87:N88"/>
    <mergeCell ref="O71:O72"/>
    <mergeCell ref="P71:P72"/>
    <mergeCell ref="A71:A72"/>
    <mergeCell ref="B71:B72"/>
    <mergeCell ref="J71:J72"/>
    <mergeCell ref="M71:M72"/>
    <mergeCell ref="N71:N7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2021-02-24T02:24:20Z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