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6"/>
  <c r="K71"/>
  <c r="M71" l="1"/>
  <c r="K109" l="1"/>
  <c r="M109" s="1"/>
  <c r="M108"/>
  <c r="K108"/>
  <c r="K106"/>
  <c r="M106" s="1"/>
  <c r="K105"/>
  <c r="M105" s="1"/>
  <c r="K107"/>
  <c r="M107" s="1"/>
  <c r="K104"/>
  <c r="M104" s="1"/>
  <c r="K103"/>
  <c r="M103" s="1"/>
  <c r="K102"/>
  <c r="M102" s="1"/>
  <c r="K101"/>
  <c r="M101" s="1"/>
  <c r="K100"/>
  <c r="M100" s="1"/>
  <c r="K99"/>
  <c r="M99" s="1"/>
  <c r="K98"/>
  <c r="M98" s="1"/>
  <c r="L70"/>
  <c r="K70"/>
  <c r="L50"/>
  <c r="K50"/>
  <c r="L21"/>
  <c r="M21" s="1"/>
  <c r="K21"/>
  <c r="K97"/>
  <c r="M97" s="1"/>
  <c r="L69"/>
  <c r="K69"/>
  <c r="K96"/>
  <c r="M96" s="1"/>
  <c r="K94"/>
  <c r="M94" s="1"/>
  <c r="K95"/>
  <c r="M95" s="1"/>
  <c r="L63"/>
  <c r="K63"/>
  <c r="L68"/>
  <c r="K68"/>
  <c r="L46"/>
  <c r="K46"/>
  <c r="L45"/>
  <c r="K45"/>
  <c r="L49"/>
  <c r="K49"/>
  <c r="L48"/>
  <c r="K48"/>
  <c r="P16"/>
  <c r="L16"/>
  <c r="K16"/>
  <c r="L67"/>
  <c r="K67"/>
  <c r="K90"/>
  <c r="M90" s="1"/>
  <c r="L11"/>
  <c r="K11"/>
  <c r="K91"/>
  <c r="M91" s="1"/>
  <c r="K93"/>
  <c r="M93" s="1"/>
  <c r="L66"/>
  <c r="K66"/>
  <c r="K92"/>
  <c r="M92" s="1"/>
  <c r="K88"/>
  <c r="M88" s="1"/>
  <c r="L39"/>
  <c r="K39"/>
  <c r="K89"/>
  <c r="M89" s="1"/>
  <c r="L65"/>
  <c r="K65"/>
  <c r="L64"/>
  <c r="K64"/>
  <c r="L42"/>
  <c r="K42"/>
  <c r="L35"/>
  <c r="K35"/>
  <c r="L19"/>
  <c r="K19"/>
  <c r="L43"/>
  <c r="K43"/>
  <c r="K41"/>
  <c r="L41"/>
  <c r="M70" l="1"/>
  <c r="M69"/>
  <c r="M50"/>
  <c r="M45"/>
  <c r="M46"/>
  <c r="M35"/>
  <c r="M42"/>
  <c r="M65"/>
  <c r="M11"/>
  <c r="M16"/>
  <c r="M68"/>
  <c r="M63"/>
  <c r="M49"/>
  <c r="M48"/>
  <c r="M67"/>
  <c r="M39"/>
  <c r="M66"/>
  <c r="M41"/>
  <c r="M43"/>
  <c r="M19"/>
  <c r="M64"/>
  <c r="K306"/>
  <c r="L306" s="1"/>
  <c r="L40"/>
  <c r="K40"/>
  <c r="K87"/>
  <c r="M87" s="1"/>
  <c r="M40" l="1"/>
  <c r="K86"/>
  <c r="M86" s="1"/>
  <c r="K85"/>
  <c r="M85" s="1"/>
  <c r="K84"/>
  <c r="M84" s="1"/>
  <c r="K83" l="1"/>
  <c r="M83" s="1"/>
  <c r="K82"/>
  <c r="M82" s="1"/>
  <c r="K80"/>
  <c r="M80" s="1"/>
  <c r="K62"/>
  <c r="L62"/>
  <c r="K81"/>
  <c r="M81" s="1"/>
  <c r="M62" l="1"/>
  <c r="L117" l="1"/>
  <c r="K117"/>
  <c r="K79"/>
  <c r="M79" s="1"/>
  <c r="L61"/>
  <c r="K61"/>
  <c r="M117" l="1"/>
  <c r="M61"/>
  <c r="L37"/>
  <c r="K37"/>
  <c r="L36"/>
  <c r="K36"/>
  <c r="M37" l="1"/>
  <c r="M36"/>
  <c r="P15"/>
  <c r="K307"/>
  <c r="L307" s="1"/>
  <c r="K78"/>
  <c r="M78" s="1"/>
  <c r="L38" l="1"/>
  <c r="K38"/>
  <c r="L34"/>
  <c r="K34"/>
  <c r="P14"/>
  <c r="L14"/>
  <c r="K14"/>
  <c r="L18"/>
  <c r="K18"/>
  <c r="M18" l="1"/>
  <c r="M14"/>
  <c r="M34"/>
  <c r="M38"/>
  <c r="P17"/>
  <c r="L17"/>
  <c r="K17"/>
  <c r="L15"/>
  <c r="K15"/>
  <c r="M17" l="1"/>
  <c r="M15"/>
  <c r="L13" l="1"/>
  <c r="K13"/>
  <c r="P13"/>
  <c r="M13" l="1"/>
  <c r="P12" l="1"/>
  <c r="P10" l="1"/>
  <c r="K304" l="1"/>
  <c r="L304" s="1"/>
  <c r="K283"/>
  <c r="L283" s="1"/>
  <c r="K303"/>
  <c r="L303" s="1"/>
  <c r="K302"/>
  <c r="L302" s="1"/>
  <c r="K301"/>
  <c r="L301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1"/>
  <c r="L281" s="1"/>
  <c r="K280"/>
  <c r="L280" s="1"/>
  <c r="F279"/>
  <c r="K279" s="1"/>
  <c r="L279" s="1"/>
  <c r="K278"/>
  <c r="L278" s="1"/>
  <c r="K277"/>
  <c r="L277" s="1"/>
  <c r="K276"/>
  <c r="L276" s="1"/>
  <c r="K275"/>
  <c r="L275" s="1"/>
  <c r="K274"/>
  <c r="L274" s="1"/>
  <c r="F273"/>
  <c r="K273" s="1"/>
  <c r="L273" s="1"/>
  <c r="F272"/>
  <c r="K272" s="1"/>
  <c r="L272" s="1"/>
  <c r="K271"/>
  <c r="L271" s="1"/>
  <c r="F270"/>
  <c r="K270" s="1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F250"/>
  <c r="K250" s="1"/>
  <c r="L250" s="1"/>
  <c r="K249"/>
  <c r="L249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F202"/>
  <c r="K202" s="1"/>
  <c r="L202" s="1"/>
  <c r="H201"/>
  <c r="K201" s="1"/>
  <c r="L201" s="1"/>
  <c r="K198"/>
  <c r="L198" s="1"/>
  <c r="K197"/>
  <c r="L197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M7"/>
  <c r="D7" i="5"/>
  <c r="K6" i="4"/>
  <c r="K6" i="3"/>
  <c r="L6" i="2"/>
</calcChain>
</file>

<file path=xl/sharedStrings.xml><?xml version="1.0" encoding="utf-8"?>
<sst xmlns="http://schemas.openxmlformats.org/spreadsheetml/2006/main" count="3587" uniqueCount="1249">
  <si>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</si>
  <si>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</si>
  <si>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</si>
  <si>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</si>
  <si>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</si>
  <si>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</si>
  <si>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</si>
  <si>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</si>
  <si>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</si>
  <si>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</si>
  <si>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</si>
  <si>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</si>
  <si>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</si>
  <si>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</si>
  <si>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</si>
  <si>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</si>
  <si>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</si>
  <si>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</si>
  <si>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</si>
  <si>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</si>
  <si>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</si>
  <si>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</si>
  <si>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</si>
  <si>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</si>
  <si>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</si>
  <si>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</si>
  <si>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</si>
  <si>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</si>
  <si>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</si>
  <si>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</si>
  <si>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</si>
  <si>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</si>
  <si>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</si>
  <si>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</si>
  <si>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</si>
  <si>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</si>
  <si>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</si>
  <si>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</si>
  <si>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</si>
  <si>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</si>
  <si>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</si>
  <si>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</si>
  <si>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</si>
  <si>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</si>
  <si>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</si>
  <si>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</si>
  <si>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</si>
  <si>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</si>
  <si>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</si>
  <si>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</si>
  <si>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</si>
  <si>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</si>
  <si>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</si>
  <si>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</si>
  <si>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</si>
  <si>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</si>
  <si>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</si>
  <si>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</si>
  <si>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</si>
  <si>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</si>
  <si>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</si>
  <si>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</si>
  <si>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</si>
  <si>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</si>
  <si>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</si>
  <si>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</si>
  <si>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</si>
  <si>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</si>
  <si>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</si>
  <si>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</si>
  <si>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</si>
  <si>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</si>
  <si>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</si>
  <si>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</si>
  <si>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</si>
  <si>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</si>
  <si>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</si>
  <si>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</si>
  <si>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</si>
  <si>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</si>
  <si>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</si>
  <si>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</si>
  <si>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</si>
  <si>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</si>
  <si>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</si>
  <si>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</si>
  <si>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</si>
  <si>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</si>
  <si>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</si>
  <si>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</si>
  <si>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</si>
  <si>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</si>
  <si>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</si>
  <si>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</si>
  <si>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</si>
  <si>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</si>
  <si>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</si>
  <si>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</si>
  <si>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</si>
  <si>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</si>
  <si>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</si>
  <si>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</si>
  <si>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</si>
  <si>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</si>
  <si>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</si>
  <si>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</si>
  <si>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</si>
  <si>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</si>
  <si>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</si>
  <si>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</si>
  <si>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</si>
  <si>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</si>
  <si>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</si>
  <si>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</si>
  <si>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</si>
  <si>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</si>
  <si>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</si>
  <si>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</si>
  <si>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</si>
  <si>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</si>
  <si>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</si>
  <si>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</si>
  <si>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</si>
  <si>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</si>
  <si>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</si>
  <si>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</si>
  <si>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</si>
  <si>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</si>
  <si>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</si>
  <si>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</si>
  <si>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</si>
  <si>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</si>
  <si>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</si>
  <si>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</si>
  <si>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</si>
  <si>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</si>
  <si>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</si>
  <si>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</si>
  <si>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</si>
  <si>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</si>
  <si>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</si>
  <si>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</si>
  <si>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</si>
  <si>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</si>
  <si>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</si>
  <si>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</si>
  <si>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</si>
  <si>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</si>
  <si>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</si>
  <si>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</si>
  <si>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</si>
  <si>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</si>
  <si>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</si>
  <si>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</si>
  <si>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</si>
  <si>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</si>
  <si>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</si>
  <si>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</si>
  <si>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</si>
  <si>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</si>
  <si>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</si>
  <si>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</si>
  <si>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</si>
  <si>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</si>
  <si>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</si>
  <si>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</si>
  <si>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</si>
  <si>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</si>
  <si>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</si>
  <si>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</si>
  <si>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</si>
  <si>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</si>
  <si>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</si>
  <si>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</si>
  <si>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</si>
  <si>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</si>
  <si>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</si>
  <si>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</si>
  <si>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</si>
  <si>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</si>
  <si>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</si>
  <si>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</si>
  <si>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</si>
  <si>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</si>
  <si>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</si>
  <si>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</si>
  <si>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</si>
  <si>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</si>
  <si>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</si>
  <si>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</si>
  <si>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</si>
  <si>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</si>
  <si>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</si>
  <si>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</si>
  <si>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</si>
  <si>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</si>
  <si>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</si>
  <si>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</si>
  <si>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</si>
  <si>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</si>
  <si>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</si>
  <si>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</si>
  <si>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</si>
  <si>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</si>
  <si>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</si>
  <si>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</si>
  <si>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</si>
  <si>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</si>
  <si>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</si>
  <si>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</si>
  <si>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</si>
  <si>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</si>
  <si>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</si>
  <si>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</si>
  <si>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</si>
  <si>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</si>
  <si>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</si>
  <si>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</si>
  <si>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</si>
  <si>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</si>
  <si>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</si>
  <si>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</si>
  <si>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</si>
  <si>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</si>
  <si>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</si>
  <si>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</si>
  <si>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</si>
  <si>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</si>
  <si>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</si>
  <si>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</si>
  <si>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</si>
  <si>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</si>
  <si>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</si>
  <si>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</si>
  <si>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</si>
  <si>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</si>
  <si>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</si>
  <si>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</si>
  <si>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</si>
  <si>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</si>
  <si>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</si>
  <si>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</si>
  <si>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</si>
  <si>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</si>
  <si>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</si>
  <si>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</si>
  <si>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</si>
  <si>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</si>
  <si>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</si>
  <si>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</si>
  <si>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</si>
  <si>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</si>
  <si>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</si>
  <si>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</si>
  <si>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</si>
  <si>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</si>
  <si>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</si>
  <si>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</si>
  <si>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</si>
  <si>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</si>
  <si>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</si>
  <si>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</si>
  <si>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</si>
  <si>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</si>
  <si>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</si>
  <si>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</si>
  <si>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</si>
  <si>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</si>
  <si>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</si>
  <si>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</si>
  <si>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</si>
  <si>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</si>
  <si>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</si>
  <si>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</si>
  <si>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</si>
  <si>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</si>
  <si>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</si>
  <si>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</si>
  <si>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</si>
  <si>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</si>
  <si>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</si>
  <si>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</si>
  <si>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</si>
  <si>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</si>
  <si>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</si>
  <si>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</si>
  <si>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</si>
  <si>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</si>
  <si>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</si>
  <si>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</si>
  <si>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</si>
  <si>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</si>
  <si>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</si>
  <si>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</si>
  <si>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</si>
  <si>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</si>
  <si>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</si>
  <si>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</si>
  <si>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</si>
  <si>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</si>
  <si>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</si>
  <si>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</si>
  <si>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</si>
  <si>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</si>
  <si>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</si>
  <si>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</si>
  <si>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</si>
  <si>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</si>
  <si>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</si>
  <si>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</si>
  <si>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</si>
  <si>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</si>
  <si>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</si>
  <si>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</si>
  <si>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</si>
  <si>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</si>
  <si>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</si>
  <si>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</si>
  <si>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</si>
  <si>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</si>
  <si>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</si>
  <si>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</si>
  <si>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</si>
  <si>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</si>
  <si>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</si>
  <si>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</si>
  <si>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</si>
  <si>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</si>
  <si>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</si>
  <si>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</si>
  <si>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</si>
  <si>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</si>
  <si>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</si>
  <si>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</si>
  <si>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</si>
  <si>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</si>
  <si>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</si>
  <si>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</si>
  <si>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</si>
  <si>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</si>
  <si>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</si>
  <si>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</si>
  <si>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</si>
  <si>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</si>
  <si>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</si>
  <si>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</si>
  <si>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</si>
  <si>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</si>
  <si>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</si>
  <si>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</si>
  <si>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</si>
  <si>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</si>
  <si>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</si>
  <si>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</si>
  <si>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</si>
  <si>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</si>
  <si>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</si>
  <si>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</si>
  <si>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</si>
  <si>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</si>
  <si>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</si>
  <si>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</si>
  <si>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</si>
  <si>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</si>
  <si>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</si>
  <si>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</si>
  <si>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</si>
  <si>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</si>
  <si>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</si>
  <si>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</si>
  <si>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</si>
  <si>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</si>
  <si>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</si>
  <si>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</si>
  <si>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</si>
  <si>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</si>
  <si>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</si>
  <si>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</si>
  <si>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</si>
  <si>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</si>
  <si>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</si>
  <si>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</si>
  <si>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</si>
  <si>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</si>
  <si>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</si>
  <si>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</si>
  <si>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</si>
  <si>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</si>
  <si>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</si>
  <si>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</si>
  <si>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</si>
  <si>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</si>
  <si>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</si>
  <si>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</si>
  <si>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</si>
  <si>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</si>
  <si>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</si>
  <si>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</si>
  <si>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</si>
  <si>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</si>
  <si>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</si>
  <si>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</si>
  <si>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</si>
  <si>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</si>
  <si>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</si>
  <si>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</si>
  <si>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</si>
  <si>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</si>
  <si>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</si>
  <si>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</si>
  <si>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</si>
  <si>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</si>
  <si>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</si>
  <si>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</si>
  <si>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</si>
  <si>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</si>
  <si>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</si>
  <si>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</si>
  <si>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</si>
  <si>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</si>
  <si>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</si>
  <si>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</si>
  <si>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</si>
  <si>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</si>
  <si>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</si>
  <si>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</si>
  <si>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</si>
  <si>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</si>
  <si>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</si>
  <si>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</si>
  <si>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</si>
  <si>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</si>
  <si>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</si>
  <si>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</si>
  <si>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</si>
  <si>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</si>
  <si>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</si>
  <si>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</si>
  <si>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</si>
  <si>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</si>
  <si>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</si>
  <si>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</si>
  <si>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</si>
  <si>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</si>
  <si>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</si>
  <si>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</si>
  <si>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</si>
  <si>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</si>
  <si>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</si>
  <si>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</si>
  <si>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</si>
  <si>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</si>
  <si>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</si>
  <si>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</si>
  <si>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</si>
  <si>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</si>
  <si>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</si>
  <si>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</si>
  <si>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</si>
  <si>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</si>
  <si>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</si>
  <si>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</si>
  <si>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</si>
  <si>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</si>
  <si>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</si>
  <si>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</si>
  <si>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</si>
  <si>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</si>
  <si>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</si>
  <si>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</si>
  <si>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</si>
  <si>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</si>
  <si>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</si>
  <si>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</si>
  <si>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</si>
  <si>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</si>
  <si>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</si>
  <si>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</si>
  <si>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</si>
  <si>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</si>
  <si>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</si>
  <si>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</si>
  <si>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</si>
  <si>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</si>
  <si>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</si>
  <si>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</si>
  <si>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</si>
  <si>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</si>
  <si>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</si>
  <si>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</si>
  <si>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</si>
  <si>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</si>
  <si>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</si>
  <si>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</si>
  <si>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</si>
  <si>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</si>
  <si>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</si>
  <si>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</si>
  <si>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</si>
  <si>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</si>
  <si>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</si>
  <si>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</si>
  <si>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</si>
  <si>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</si>
  <si>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</si>
  <si>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</si>
  <si>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</si>
  <si>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</si>
  <si>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</si>
  <si>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</si>
  <si>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</si>
  <si>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</si>
  <si>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</si>
  <si>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</si>
  <si>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</si>
  <si>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</si>
  <si>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</si>
  <si>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</si>
  <si>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</si>
  <si>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</si>
  <si>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</si>
  <si>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</si>
  <si>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</si>
  <si>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</si>
  <si>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</si>
  <si>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</si>
  <si>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</si>
  <si>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</si>
  <si>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</si>
  <si>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</si>
  <si>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</si>
  <si>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</si>
  <si>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</si>
  <si>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</si>
  <si>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</si>
  <si>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</si>
  <si>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</si>
  <si>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</si>
  <si>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</si>
  <si>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</si>
  <si>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</si>
  <si>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</si>
  <si>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</si>
  <si>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</si>
  <si>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</si>
  <si>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</si>
  <si>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</si>
  <si>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</si>
  <si>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</si>
  <si>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</si>
  <si>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</si>
  <si>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</si>
  <si>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</si>
  <si>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</si>
  <si>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</si>
  <si>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</si>
  <si>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</si>
  <si>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</si>
  <si>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</si>
  <si>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</si>
  <si>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</si>
  <si>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</si>
  <si>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</si>
  <si>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</si>
  <si>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</si>
  <si>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</si>
  <si>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</si>
  <si>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</si>
  <si>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</si>
  <si>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</si>
  <si>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</si>
  <si>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</si>
  <si>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</si>
  <si>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</si>
  <si>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</si>
  <si>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</si>
  <si>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</si>
  <si>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</si>
  <si>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</si>
  <si>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</si>
  <si>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</si>
  <si>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</si>
  <si>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</si>
  <si>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</si>
  <si>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</si>
  <si>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</si>
  <si>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</si>
  <si>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</si>
  <si>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</si>
  <si>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</si>
  <si>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</si>
  <si>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</si>
  <si>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</si>
  <si>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</si>
  <si>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</si>
  <si>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</si>
  <si>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</si>
  <si>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</si>
  <si>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</si>
  <si>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</si>
  <si>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</si>
  <si>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</si>
  <si>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</si>
  <si>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</si>
  <si>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</si>
  <si>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</si>
  <si>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</si>
  <si>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</si>
  <si>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</si>
  <si>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</si>
  <si>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</si>
  <si>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</si>
  <si>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</si>
  <si>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</si>
  <si>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</si>
  <si>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</si>
  <si>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</si>
  <si>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</si>
  <si>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</si>
  <si>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</si>
  <si>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</si>
  <si>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</si>
  <si>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</si>
  <si>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</si>
  <si>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</si>
  <si>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</si>
  <si>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</si>
  <si>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</si>
  <si>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</si>
  <si>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</si>
  <si>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</si>
  <si>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</si>
  <si>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</si>
  <si>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</si>
  <si>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</si>
  <si>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</si>
  <si>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</si>
  <si>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</si>
  <si>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</si>
  <si>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</si>
  <si>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</si>
  <si>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</si>
  <si>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</si>
  <si>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</si>
  <si>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</si>
  <si>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</si>
  <si>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</si>
  <si>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</si>
  <si>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</si>
  <si>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</si>
  <si>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</si>
  <si>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</si>
  <si>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</si>
  <si>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</si>
  <si>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</si>
  <si>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</si>
  <si>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</si>
  <si>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</si>
  <si>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</si>
  <si>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</si>
  <si>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</si>
  <si>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</si>
  <si>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</si>
  <si>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</si>
  <si>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</si>
  <si>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</si>
  <si>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</si>
  <si>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</si>
  <si>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</si>
  <si>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</si>
  <si>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</si>
  <si>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</si>
  <si>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</si>
  <si>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</si>
  <si>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</si>
  <si>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</si>
  <si>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</si>
  <si>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</si>
  <si>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</si>
  <si>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</si>
  <si>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</si>
  <si>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</si>
  <si>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</si>
  <si>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</si>
  <si>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</si>
  <si>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</si>
  <si>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</si>
  <si>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</si>
  <si>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</si>
  <si>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</si>
  <si>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</si>
  <si>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</si>
  <si>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</si>
  <si>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</si>
  <si>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</si>
  <si>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</si>
  <si>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</si>
  <si>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</si>
  <si>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</si>
  <si>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</si>
  <si>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</si>
  <si>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</si>
  <si>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</si>
  <si>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</si>
  <si>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</si>
  <si>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</si>
  <si>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</si>
  <si>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</si>
  <si>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</si>
  <si>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</si>
  <si>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</si>
  <si>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</si>
  <si>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</si>
  <si>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</si>
  <si>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</si>
  <si>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</si>
  <si>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</si>
  <si>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</si>
  <si>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</si>
  <si>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</si>
  <si>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</si>
  <si>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</si>
  <si>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</si>
  <si>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</si>
  <si>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</si>
  <si>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</si>
  <si>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</si>
  <si>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</si>
  <si>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</si>
  <si>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</si>
  <si>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</si>
  <si>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</si>
  <si>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</si>
  <si>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</si>
  <si>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</si>
  <si>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</si>
  <si>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</si>
  <si>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</si>
  <si>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</si>
  <si>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</si>
  <si>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</si>
  <si>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</si>
  <si>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</si>
  <si>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</si>
  <si>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</si>
  <si>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</si>
  <si>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</si>
  <si>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</si>
  <si>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</si>
  <si>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</si>
  <si>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</si>
  <si>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</si>
  <si>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</si>
  <si>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</si>
  <si>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</si>
  <si>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</si>
  <si>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</si>
  <si>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</si>
  <si>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</si>
  <si>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</si>
  <si>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</si>
  <si>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</si>
  <si>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</si>
  <si>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</si>
  <si>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</si>
  <si>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</si>
  <si>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</si>
  <si>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</si>
  <si>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</si>
  <si>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</si>
  <si>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</si>
  <si>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</si>
  <si>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</si>
  <si>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</si>
  <si>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</si>
  <si>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</si>
  <si>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</si>
  <si>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</si>
  <si>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</si>
  <si>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</si>
  <si>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</si>
  <si>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</si>
  <si>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</si>
  <si>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</si>
  <si>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</si>
  <si>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</si>
  <si>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</si>
  <si>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</si>
  <si>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</si>
  <si>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</si>
  <si>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</si>
  <si>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</si>
  <si>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</si>
  <si>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</si>
  <si>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</si>
  <si>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</si>
  <si>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</si>
  <si>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</si>
  <si>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</si>
  <si>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</si>
  <si>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</si>
  <si>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</si>
  <si>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</si>
  <si>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</si>
  <si>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</si>
  <si>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</si>
  <si>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</si>
  <si>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</si>
  <si>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</si>
  <si>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</si>
  <si>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</si>
  <si>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</si>
  <si>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</si>
  <si>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</si>
  <si>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</si>
  <si>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</si>
  <si>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</si>
  <si>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</si>
  <si>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</si>
  <si>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</si>
  <si>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</si>
  <si>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</si>
  <si>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</si>
  <si>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</si>
  <si>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</si>
  <si>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</si>
  <si>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</si>
  <si>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</si>
  <si>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</si>
  <si>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</si>
  <si>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</si>
  <si>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</si>
  <si>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</si>
  <si>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</si>
  <si>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</si>
  <si>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</si>
  <si>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</si>
  <si>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</si>
  <si>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</si>
  <si>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</si>
  <si>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</si>
  <si>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</si>
  <si>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</si>
  <si>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</si>
  <si>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</si>
  <si>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</si>
  <si>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</si>
  <si>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</si>
  <si>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</si>
  <si>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</si>
  <si>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</si>
  <si>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</si>
  <si>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</si>
  <si>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</si>
  <si>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</si>
  <si>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</si>
  <si>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</si>
  <si>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</si>
  <si>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</si>
  <si>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</si>
  <si>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</si>
  <si>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</si>
  <si>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</si>
  <si>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</si>
  <si>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</si>
  <si>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</si>
  <si>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</si>
  <si>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</si>
  <si>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</si>
  <si>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</si>
  <si>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</si>
  <si>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</si>
  <si>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</si>
  <si>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</si>
  <si>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</si>
  <si>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</si>
  <si>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</si>
  <si>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</si>
  <si>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</si>
  <si>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</si>
  <si>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</si>
  <si>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</si>
  <si>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</si>
  <si>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</si>
  <si>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</si>
  <si>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</si>
  <si>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</si>
  <si>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</si>
  <si>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</si>
  <si>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</si>
  <si>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</si>
  <si>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</si>
  <si>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</si>
  <si>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</si>
  <si>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</si>
  <si>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</si>
  <si>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</si>
  <si>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</si>
  <si>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</si>
  <si>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</si>
  <si>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</si>
  <si>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</si>
  <si>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</si>
  <si>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</si>
  <si>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</si>
  <si>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</si>
  <si>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</si>
  <si>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</si>
  <si>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</si>
  <si>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</si>
  <si>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</si>
  <si>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</si>
  <si>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</si>
  <si>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</si>
  <si>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</si>
  <si>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</si>
  <si>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</si>
  <si>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</si>
  <si>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</si>
  <si>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</si>
  <si>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</si>
  <si>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OLGA TRADING PRIVATE LIMITED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</si>
  <si>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</si>
  <si>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</si>
  <si>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</si>
  <si>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</si>
  <si>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</si>
  <si>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</si>
  <si>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</si>
  <si>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</si>
  <si>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</si>
  <si>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</si>
  <si>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</si>
  <si>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</si>
  <si>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</si>
  <si>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ADROIT FINANCIAL SERVICES PVT LTD</t>
  </si>
  <si>
    <t>GRAVITON RESEARCH CAPITAL LLP</t>
  </si>
  <si>
    <t>Inventure Gro &amp; Sec Ltd</t>
  </si>
  <si>
    <t>VISHWARAJ</t>
  </si>
  <si>
    <t>Vishwaraj Sugar Ind Ltd</t>
  </si>
  <si>
    <t>NSE</t>
  </si>
  <si>
    <t>1160-1180</t>
  </si>
  <si>
    <t>Profit of Rs.26.5/-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</si>
  <si>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</si>
  <si>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</si>
  <si>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</si>
  <si>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</si>
  <si>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</si>
  <si>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</si>
  <si>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</si>
  <si>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</si>
  <si>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</si>
  <si>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</si>
  <si>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</si>
  <si>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</si>
  <si>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</si>
  <si>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</si>
  <si>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EARUM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</si>
  <si>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</si>
  <si>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</si>
  <si>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</si>
  <si>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</si>
  <si>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</si>
  <si>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</si>
  <si>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</si>
  <si>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</si>
  <si>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</si>
  <si>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</si>
  <si>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</si>
  <si>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</si>
  <si>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</si>
  <si>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</si>
  <si>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</si>
  <si>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</si>
  <si>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</si>
  <si>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1200-1210</t>
  </si>
  <si>
    <t>1260-1280</t>
  </si>
  <si>
    <t>570-580</t>
  </si>
  <si>
    <t>Loss of Rs.4/-</t>
  </si>
  <si>
    <t>MPHASIS JAN FUT</t>
  </si>
  <si>
    <t>3350-3390</t>
  </si>
  <si>
    <t>YACOOBALI AIYUB MOHAMMED</t>
  </si>
  <si>
    <t>ESSARSEC</t>
  </si>
  <si>
    <t>HI GROWTH CORPORATE SERVICES PVT LTD</t>
  </si>
  <si>
    <t>Part Profit of Rs.95/-</t>
  </si>
  <si>
    <t>380-400</t>
  </si>
  <si>
    <t>Profit of Rs.15/-</t>
  </si>
  <si>
    <t>AMBUJACEM  400 CE JAN</t>
  </si>
  <si>
    <t>225-330</t>
  </si>
  <si>
    <t>SSPNFIN</t>
  </si>
  <si>
    <t>SARASWATHI KANDAGATLA</t>
  </si>
  <si>
    <t>VAMA</t>
  </si>
  <si>
    <t>XTX MARKETS LLP</t>
  </si>
  <si>
    <t>RIIL</t>
  </si>
  <si>
    <t>Reliance Indl Infra Ltd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</si>
  <si>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</si>
  <si>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</si>
  <si>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</si>
  <si>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</si>
  <si>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</si>
  <si>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</si>
  <si>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</si>
  <si>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</si>
  <si>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</si>
  <si>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</si>
  <si>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IFL</t>
  </si>
  <si>
    <t>INNOVATIVE</t>
  </si>
  <si>
    <t>HSCL</t>
  </si>
  <si>
    <t>Himadri Speciality Chem L</t>
  </si>
  <si>
    <t>HARDIK M SHAH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</si>
  <si>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</si>
  <si>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</si>
  <si>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</si>
  <si>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</si>
  <si>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</si>
  <si>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</si>
  <si>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</si>
  <si>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</si>
  <si>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</si>
  <si>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</si>
  <si>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</si>
  <si>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</si>
  <si>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</si>
  <si>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1550-1560</t>
  </si>
  <si>
    <t>BCLENTERPR</t>
  </si>
  <si>
    <t>GHANSHYAMBHAI MANSUKHBHAI KHAMBHAYATA</t>
  </si>
  <si>
    <t>VIPUL JAYANTILAL MODI</t>
  </si>
  <si>
    <t>ARYAMAN BROKING LIMITED</t>
  </si>
  <si>
    <t>SUMEDHA</t>
  </si>
  <si>
    <t>SUPRBPA</t>
  </si>
  <si>
    <t>P S SHETH</t>
  </si>
  <si>
    <t>VAIBHAV RAJENDRA DOSHI</t>
  </si>
  <si>
    <t>QE SECURITIES</t>
  </si>
  <si>
    <t>MOKSH</t>
  </si>
  <si>
    <t>Moksh Ornaments Limited</t>
  </si>
  <si>
    <t>DYNAMIC</t>
  </si>
  <si>
    <t>Dynamic Srvcs &amp; Sec Ltd</t>
  </si>
  <si>
    <t>PAYAL JAIN</t>
  </si>
  <si>
    <t>SUDHA NAGINDAS MEHTA</t>
  </si>
  <si>
    <t>Profit of Rs.6.50/-</t>
  </si>
  <si>
    <t>180-250</t>
  </si>
  <si>
    <t>Loss of Rs.90/-</t>
  </si>
  <si>
    <t>ARCFIN</t>
  </si>
  <si>
    <t>INDIVAR REALTORS PRIVATE LIMITED</t>
  </si>
  <si>
    <t>Y T ENTERTAINMENT LTD</t>
  </si>
  <si>
    <t>BGJL</t>
  </si>
  <si>
    <t>NAVEEN GUPTA</t>
  </si>
  <si>
    <t>NIKUNJ KAUSHIK SHAH</t>
  </si>
  <si>
    <t>PROGYAN CONSTRUCTION &amp; ENGINEERS PRIVATE LIMITED</t>
  </si>
  <si>
    <t>SUSHILABEN NARENDRAKUMAR PATEL</t>
  </si>
  <si>
    <t>FRASER</t>
  </si>
  <si>
    <t>TARUNABEN LALJIBHAI TRIVEDI</t>
  </si>
  <si>
    <t>OMANSH</t>
  </si>
  <si>
    <t>DEEPA MEHTA</t>
  </si>
  <si>
    <t>ORCHASP</t>
  </si>
  <si>
    <t>OSIAJEE</t>
  </si>
  <si>
    <t>ANITA SARNA</t>
  </si>
  <si>
    <t>NIRANT TECHNOLOGIES PRIVATE LIMITED</t>
  </si>
  <si>
    <t>COFFEEDAY</t>
  </si>
  <si>
    <t>Coffee Day Enterprise Ltd</t>
  </si>
  <si>
    <t>INTENTECH</t>
  </si>
  <si>
    <t>Intense Technologies Ltd</t>
  </si>
  <si>
    <t>Justdial Ltd.</t>
  </si>
  <si>
    <t>SICAL</t>
  </si>
  <si>
    <t>Sical Logistics Limited</t>
  </si>
  <si>
    <t>VISESHINFO</t>
  </si>
  <si>
    <t>Visesh Infotecnics Limite</t>
  </si>
  <si>
    <t>VIVIMEDLAB</t>
  </si>
  <si>
    <t>Vivimed Labs Limited</t>
  </si>
  <si>
    <t>SBICAP TRUSTEE COMPANY LIMITED</t>
  </si>
  <si>
    <t>1150-1170</t>
  </si>
  <si>
    <t>1250-1300</t>
  </si>
  <si>
    <t>3770-3780</t>
  </si>
  <si>
    <t>4000-4100</t>
  </si>
  <si>
    <t>AXISBANK 720 CE JAN</t>
  </si>
  <si>
    <t>BANKNIFTY 38000 CE JAN</t>
  </si>
  <si>
    <t>NIFTY 17700 CE JAN</t>
  </si>
  <si>
    <t>150-200</t>
  </si>
  <si>
    <t>TATASTEEL 1200 CE JAN</t>
  </si>
  <si>
    <t>30-40</t>
  </si>
  <si>
    <t>BANKNIFTY 37800 CE JAN</t>
  </si>
  <si>
    <t>400-500</t>
  </si>
  <si>
    <t>Loss of Rs.10.5/-</t>
  </si>
  <si>
    <t>Profit of Rs.36.5/-</t>
  </si>
  <si>
    <t>Loss of Rs.22/-</t>
  </si>
  <si>
    <t>370-372</t>
  </si>
  <si>
    <t>385-395</t>
  </si>
  <si>
    <t>AKSHAR</t>
  </si>
  <si>
    <t>SILKON TRADES LLP</t>
  </si>
  <si>
    <t>DEEPAL PRAVINBHAI SHAH HUF</t>
  </si>
  <si>
    <t>BAGARIA PROPERTIES AND INVESTMENT PRIVATE LIMITED</t>
  </si>
  <si>
    <t>NIRAJ RAJNIKANT SHAH</t>
  </si>
  <si>
    <t>ASHWIN KAMDAR (HUF)</t>
  </si>
  <si>
    <t>ARYAMAN</t>
  </si>
  <si>
    <t>ASITCFIN</t>
  </si>
  <si>
    <t>TRUPTI KETAN KARANI</t>
  </si>
  <si>
    <t>CHANDNI GOYAL</t>
  </si>
  <si>
    <t>BEEYU</t>
  </si>
  <si>
    <t>DASHARAJ BHIMADEO KOLHE</t>
  </si>
  <si>
    <t>BIOGEN</t>
  </si>
  <si>
    <t>BPCAP</t>
  </si>
  <si>
    <t>KRISHNA MAHAWAR</t>
  </si>
  <si>
    <t>ESPEON CONSULTING PRIVATE LIMITED.</t>
  </si>
  <si>
    <t>DML</t>
  </si>
  <si>
    <t>SIMPLURIS TECHNOLOGIES PVT LTD .</t>
  </si>
  <si>
    <t>RAJNISH SANCHETI</t>
  </si>
  <si>
    <t>GSTL</t>
  </si>
  <si>
    <t>VEENA RAJESH SHAH</t>
  </si>
  <si>
    <t>GVFILM</t>
  </si>
  <si>
    <t>CARE WEALTH ADVISORS LLP</t>
  </si>
  <si>
    <t>MAHADEVAN GANESH</t>
  </si>
  <si>
    <t>ALGOQUANT FINANCIALS LLP</t>
  </si>
  <si>
    <t>HARSHADBHAI NARAYANBHAI DANTANI</t>
  </si>
  <si>
    <t>AJAY MARUDA</t>
  </si>
  <si>
    <t>FAIZAN AJMERWALA</t>
  </si>
  <si>
    <t>IISL</t>
  </si>
  <si>
    <t>SRINIVASAN SANGEETHA</t>
  </si>
  <si>
    <t>NAROTTAMBHAI GORADHANDAS PATEL</t>
  </si>
  <si>
    <t>INDSILHYD</t>
  </si>
  <si>
    <t>VISHAL BHANDARI .</t>
  </si>
  <si>
    <t>JOHNPHARMA</t>
  </si>
  <si>
    <t>VISHAL BIPINCHANDRA DOSHI</t>
  </si>
  <si>
    <t>KAPILRAJ</t>
  </si>
  <si>
    <t>THOCESS INNOVATION LAB LIMITED</t>
  </si>
  <si>
    <t>NARESH PAWARIYA AND SONS HUF</t>
  </si>
  <si>
    <t>KOTHARI TRADE INVESTMENTS PRIVATE LIMITED</t>
  </si>
  <si>
    <t>KIRANSY-B</t>
  </si>
  <si>
    <t>ONKAR MAL SOMANI (HUF)</t>
  </si>
  <si>
    <t>KOCL</t>
  </si>
  <si>
    <t>SKSE SECURITIES LIMITED CORP CM/TM PROP A/C</t>
  </si>
  <si>
    <t>INDIGO TECH IND LIMITED</t>
  </si>
  <si>
    <t>MADHAVIPL</t>
  </si>
  <si>
    <t>SIMPLEX TRADING AND AGENCIES LIMITED</t>
  </si>
  <si>
    <t>MANCREDIT</t>
  </si>
  <si>
    <t>JAIN JAGDISH REKHA</t>
  </si>
  <si>
    <t>RENNAISANCE VENTURECAPITAL</t>
  </si>
  <si>
    <t>SWATI SHARMA</t>
  </si>
  <si>
    <t>MAYUKH</t>
  </si>
  <si>
    <t>MFLINDIA</t>
  </si>
  <si>
    <t>MTCL</t>
  </si>
  <si>
    <t>BROTEX DISTRIBUTORS PRIVATE LIMITED</t>
  </si>
  <si>
    <t>NATURAL</t>
  </si>
  <si>
    <t>RAJESHKUMAR RAMESHCHANDRA GUPTA</t>
  </si>
  <si>
    <t>RIPALBEN DHARMIKKUMAR PARIKH</t>
  </si>
  <si>
    <t>ABDHESH KANCHAN</t>
  </si>
  <si>
    <t>PANACHE</t>
  </si>
  <si>
    <t>PRANITH REALITIES LLP</t>
  </si>
  <si>
    <t>PANJON</t>
  </si>
  <si>
    <t>MIRAJ COMMERCIAL &amp; TRADING PVT LTD</t>
  </si>
  <si>
    <t>PECOS</t>
  </si>
  <si>
    <t>SHANTHA RAO</t>
  </si>
  <si>
    <t>SMITA JAIN</t>
  </si>
  <si>
    <t>POOJA</t>
  </si>
  <si>
    <t>HANSABEN BHARATKUMAR PATEL</t>
  </si>
  <si>
    <t>RAGHUTOB</t>
  </si>
  <si>
    <t>RAJNISH</t>
  </si>
  <si>
    <t>PIVOTAL BUSINESS MANAGERS LLP</t>
  </si>
  <si>
    <t>SAWABUSI</t>
  </si>
  <si>
    <t>KALPESH JAVERILAL OSWAL</t>
  </si>
  <si>
    <t>SHARIKA</t>
  </si>
  <si>
    <t>SHARPINV</t>
  </si>
  <si>
    <t>POLINENI</t>
  </si>
  <si>
    <t>VISHAL SURENDRA PARMAR</t>
  </si>
  <si>
    <t>PAAVEN BANSAL</t>
  </si>
  <si>
    <t>SUNRETAIL</t>
  </si>
  <si>
    <t>SUPERIOR</t>
  </si>
  <si>
    <t>ORION RETAIL PRIVATE LIMITED</t>
  </si>
  <si>
    <t>RAJESH CHANDRAKANT VAISHNAV</t>
  </si>
  <si>
    <t>SHILPZZZ TECHNOLOGIES PRIVATE LIMITED</t>
  </si>
  <si>
    <t>VISHALVIPINBHAIBHATT</t>
  </si>
  <si>
    <t>VISHAL VIPINBHAI BHATT</t>
  </si>
  <si>
    <t>TERRASCOPE</t>
  </si>
  <si>
    <t>TIMESGREEN</t>
  </si>
  <si>
    <t>NOPEA CAPITAL SERVICES PRIVATE LIMITED</t>
  </si>
  <si>
    <t>TINNARUBR</t>
  </si>
  <si>
    <t>TRANSFD</t>
  </si>
  <si>
    <t>SUMITHAVELAYUDHANKARICHILAMUTTATH</t>
  </si>
  <si>
    <t>UJAAS</t>
  </si>
  <si>
    <t>ADROIT FINANCIAL SERVICES PRIVATE LIMITED</t>
  </si>
  <si>
    <t>GAYITHRI KISHOR</t>
  </si>
  <si>
    <t>GRANDEUR PRODUCTS LIMITED</t>
  </si>
  <si>
    <t>VIVIDHA</t>
  </si>
  <si>
    <t>WHITEORG</t>
  </si>
  <si>
    <t>G R D SECURITIES LIMITED</t>
  </si>
  <si>
    <t>AMBICAAGAR</t>
  </si>
  <si>
    <t>Ambica Agarbathies &amp; Arom</t>
  </si>
  <si>
    <t>MUKUL MAHESHWARI (HUF)</t>
  </si>
  <si>
    <t>PRABHULAL LALLUBHAI PAREKH</t>
  </si>
  <si>
    <t>NILESH DHAKAD HUF .</t>
  </si>
  <si>
    <t>NK SECURITIES RESEARCH PRIVATE LIMITED</t>
  </si>
  <si>
    <t>MUDUPULAVEMULA SURENDRANADHA REDDY</t>
  </si>
  <si>
    <t>ANTGRAPHIC</t>
  </si>
  <si>
    <t>Antarctica Graphics Ltd</t>
  </si>
  <si>
    <t>ASPINWALL</t>
  </si>
  <si>
    <t>Aspinwall &amp; Co Ltd</t>
  </si>
  <si>
    <t>SANTOSH INDUSTRIES LTD</t>
  </si>
  <si>
    <t>VAIBHAV STOCK AND DERIVATIVES BROKING PRIVATE LIMITED</t>
  </si>
  <si>
    <t>CTE</t>
  </si>
  <si>
    <t>Cambridge Technology Ente</t>
  </si>
  <si>
    <t>MUSIGMA SECURITIES</t>
  </si>
  <si>
    <t>DIGJAMLMTD</t>
  </si>
  <si>
    <t>Digjam Ltd</t>
  </si>
  <si>
    <t>BP EQUITIES PRIVATE LIMITED</t>
  </si>
  <si>
    <t>VIMLA K</t>
  </si>
  <si>
    <t>YUGA STOCKS AND COMMODITIES PRIVATE LIMITED  .</t>
  </si>
  <si>
    <t>DB INTERNATIONAL STOCK BROKERS LIMITED</t>
  </si>
  <si>
    <t>GIRIRAJ</t>
  </si>
  <si>
    <t>Giriraj Civil Devp Ltd</t>
  </si>
  <si>
    <t>KRUSHANG MAHESH SHAH</t>
  </si>
  <si>
    <t>JAINAM</t>
  </si>
  <si>
    <t>Jainam Fer Alloys (I) Ltd</t>
  </si>
  <si>
    <t>PRATEEK JAIN</t>
  </si>
  <si>
    <t>KAUSHALYA</t>
  </si>
  <si>
    <t>Kaushalya Infrastructure</t>
  </si>
  <si>
    <t>PRITHVI  FINMART  PRIVATE LIMITED</t>
  </si>
  <si>
    <t>KELLTONTEC</t>
  </si>
  <si>
    <t>Kellton Tech Sol Ltd</t>
  </si>
  <si>
    <t>KHANDSE</t>
  </si>
  <si>
    <t>Khandwala Sec. Ltd</t>
  </si>
  <si>
    <t>MANAKCOAT</t>
  </si>
  <si>
    <t>Man Coat Metal &amp; Ind Ltd</t>
  </si>
  <si>
    <t>MCLEODRUSS</t>
  </si>
  <si>
    <t>Mcleod Russel India Limit</t>
  </si>
  <si>
    <t>ALGOQUANT LLP</t>
  </si>
  <si>
    <t>MICEL</t>
  </si>
  <si>
    <t>MIC Electronics Ltd</t>
  </si>
  <si>
    <t>SHIVAUM</t>
  </si>
  <si>
    <t>Shiv Aum Steels Limited</t>
  </si>
  <si>
    <t>VENKATESHWARA INDUSTRIAL PROMOTION CO.LIMITED</t>
  </si>
  <si>
    <t>S K GROWTH FUND PVT.LTD.</t>
  </si>
  <si>
    <t>SUPRIYA</t>
  </si>
  <si>
    <t>Supriya Lifescience Ltd</t>
  </si>
  <si>
    <t>Ujaas Energy Limited</t>
  </si>
  <si>
    <t>ASHWIN STOCKS AND INVESTMENT PRIVATE LIMITED</t>
  </si>
  <si>
    <t>MANSI SHARES &amp; STOCK ADVISORS PVT LTD</t>
  </si>
  <si>
    <t>SIMMI UPPAL</t>
  </si>
  <si>
    <t>SKSE SECURITIES LTD</t>
  </si>
  <si>
    <t>BASAVARAJ SHEKAR UTTUR</t>
  </si>
  <si>
    <t>ROHIT KUTHARI</t>
  </si>
  <si>
    <t>STATSOL RESEARCH LLP</t>
  </si>
  <si>
    <t>BRIGHT</t>
  </si>
  <si>
    <t>Bright Solar Limited</t>
  </si>
  <si>
    <t>SAMIR JAVERI</t>
  </si>
  <si>
    <t>PUSHPENDER JAIN</t>
  </si>
  <si>
    <t>ARYAMAN CAPITAL MARKETS LIMITED</t>
  </si>
  <si>
    <t>KALYAN KUMAR</t>
  </si>
  <si>
    <t>Loss of Rs.32.5/-</t>
  </si>
  <si>
    <t>Loss of Rs.1.25/-</t>
  </si>
  <si>
    <t>Loss of Rs.25/-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</si>
</sst>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8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/>
    <xf numFmtId="43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6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2" fontId="43" fillId="16" borderId="21" xfId="0" applyNumberFormat="1" applyFont="1" applyFill="1" applyBorder="1" applyAlignment="1">
      <alignment horizontal="center" vertical="center"/>
    </xf>
    <xf numFmtId="43" fontId="43" fillId="17" borderId="21" xfId="0" applyNumberFormat="1" applyFont="1" applyFill="1" applyBorder="1" applyAlignment="1">
      <alignment horizontal="center" vertical="center"/>
    </xf>
    <xf numFmtId="16" fontId="43" fillId="16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1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6" borderId="21" xfId="0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0" fontId="32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20" borderId="21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9" fillId="18" borderId="21" xfId="0" applyFont="1" applyFill="1" applyBorder="1" applyAlignment="1"/>
    <xf numFmtId="0" fontId="32" fillId="20" borderId="21" xfId="0" applyFont="1" applyFill="1" applyBorder="1" applyAlignment="1">
      <alignment horizontal="center" vertical="center"/>
    </xf>
    <xf numFmtId="0" fontId="32" fillId="19" borderId="22" xfId="0" applyFont="1" applyFill="1" applyBorder="1" applyAlignment="1">
      <alignment horizontal="center" vertical="center"/>
    </xf>
    <xf numFmtId="2" fontId="32" fillId="19" borderId="22" xfId="0" applyNumberFormat="1" applyFont="1" applyFill="1" applyBorder="1" applyAlignment="1">
      <alignment horizontal="center" vertical="center"/>
    </xf>
    <xf numFmtId="43" fontId="32" fillId="24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1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/>
    <xf numFmtId="43" fontId="31" fillId="25" borderId="1" xfId="0" applyNumberFormat="1" applyFont="1" applyFill="1" applyBorder="1" applyAlignment="1">
      <alignment horizontal="center" vertical="top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19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9" fillId="25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6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165" fontId="26" fillId="20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19" borderId="1" xfId="0" applyFont="1" applyFill="1" applyBorder="1" applyAlignment="1">
      <alignment horizontal="center" vertical="center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center"/>
    </xf>
    <xf numFmtId="0" fontId="0" fillId="18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8" borderId="1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1" fillId="18" borderId="1" xfId="0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2" fillId="16" borderId="22" xfId="0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43" fontId="32" fillId="17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5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5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5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5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5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J15" sqref="J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0" t="s">
        <v>16</v>
      </c>
      <c r="B9" s="472" t="s">
        <v>17</v>
      </c>
      <c r="C9" s="472" t="s">
        <v>18</v>
      </c>
      <c r="D9" s="472" t="s">
        <v>19</v>
      </c>
      <c r="E9" s="23" t="s">
        <v>20</v>
      </c>
      <c r="F9" s="23" t="s">
        <v>21</v>
      </c>
      <c r="G9" s="467" t="s">
        <v>22</v>
      </c>
      <c r="H9" s="468"/>
      <c r="I9" s="469"/>
      <c r="J9" s="467" t="s">
        <v>23</v>
      </c>
      <c r="K9" s="468"/>
      <c r="L9" s="469"/>
      <c r="M9" s="23"/>
      <c r="N9" s="24"/>
      <c r="O9" s="24"/>
      <c r="P9" s="24"/>
    </row>
    <row r="10" spans="1:16" ht="59.25" customHeight="1">
      <c r="A10" s="471"/>
      <c r="B10" s="473"/>
      <c r="C10" s="473"/>
      <c r="D10" s="4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36</v>
      </c>
      <c r="D11" s="31">
        <v>44588</v>
      </c>
      <c r="E11" s="32">
        <v>37598.050000000003</v>
      </c>
      <c r="F11" s="32">
        <v>37562.833333333336</v>
      </c>
      <c r="G11" s="33">
        <v>37311.216666666674</v>
      </c>
      <c r="H11" s="33">
        <v>37024.383333333339</v>
      </c>
      <c r="I11" s="33">
        <v>36772.766666666677</v>
      </c>
      <c r="J11" s="33">
        <v>37849.666666666672</v>
      </c>
      <c r="K11" s="33">
        <v>38101.283333333326</v>
      </c>
      <c r="L11" s="33">
        <v>38388.116666666669</v>
      </c>
      <c r="M11" s="34">
        <v>37814.449999999997</v>
      </c>
      <c r="N11" s="34">
        <v>37276</v>
      </c>
      <c r="O11" s="35">
        <v>2106800</v>
      </c>
      <c r="P11" s="36">
        <v>-4.9826433985878573E-3</v>
      </c>
    </row>
    <row r="12" spans="1:16" ht="12.75" customHeight="1">
      <c r="A12" s="28">
        <v>2</v>
      </c>
      <c r="B12" s="29" t="s">
        <v>35</v>
      </c>
      <c r="C12" s="30" t="s">
        <v>37</v>
      </c>
      <c r="D12" s="31">
        <v>44588</v>
      </c>
      <c r="E12" s="37">
        <v>17617.8</v>
      </c>
      <c r="F12" s="37">
        <v>17614.483333333334</v>
      </c>
      <c r="G12" s="38">
        <v>17505.816666666666</v>
      </c>
      <c r="H12" s="38">
        <v>17393.833333333332</v>
      </c>
      <c r="I12" s="38">
        <v>17285.166666666664</v>
      </c>
      <c r="J12" s="38">
        <v>17726.466666666667</v>
      </c>
      <c r="K12" s="38">
        <v>17835.133333333331</v>
      </c>
      <c r="L12" s="38">
        <v>17947.116666666669</v>
      </c>
      <c r="M12" s="28">
        <v>17723.150000000001</v>
      </c>
      <c r="N12" s="28">
        <v>17502.5</v>
      </c>
      <c r="O12" s="39">
        <v>11179950</v>
      </c>
      <c r="P12" s="40">
        <v>3.3577553331638428E-2</v>
      </c>
    </row>
    <row r="13" spans="1:16" ht="12.75" customHeight="1">
      <c r="A13" s="28">
        <v>3</v>
      </c>
      <c r="B13" s="29" t="s">
        <v>35</v>
      </c>
      <c r="C13" s="30" t="s">
        <v>834</v>
      </c>
      <c r="D13" s="31">
        <v>44586</v>
      </c>
      <c r="E13" s="37">
        <v>18206.349999999999</v>
      </c>
      <c r="F13" s="37">
        <v>18097.399999999998</v>
      </c>
      <c r="G13" s="38">
        <v>17948.999999999996</v>
      </c>
      <c r="H13" s="38">
        <v>17691.649999999998</v>
      </c>
      <c r="I13" s="38">
        <v>17543.249999999996</v>
      </c>
      <c r="J13" s="38">
        <v>18354.749999999996</v>
      </c>
      <c r="K13" s="38">
        <v>18503.149999999998</v>
      </c>
      <c r="L13" s="38">
        <v>18760.499999999996</v>
      </c>
      <c r="M13" s="28">
        <v>18245.8</v>
      </c>
      <c r="N13" s="28">
        <v>17840.05</v>
      </c>
      <c r="O13" s="39">
        <v>3400</v>
      </c>
      <c r="P13" s="40">
        <v>4.9382716049382713E-2</v>
      </c>
    </row>
    <row r="14" spans="1:16" ht="12.75" customHeight="1">
      <c r="A14" s="28">
        <v>4</v>
      </c>
      <c r="B14" s="29" t="s">
        <v>38</v>
      </c>
      <c r="C14" s="30" t="s">
        <v>39</v>
      </c>
      <c r="D14" s="31">
        <v>44588</v>
      </c>
      <c r="E14" s="37">
        <v>1021.75</v>
      </c>
      <c r="F14" s="37">
        <v>1031.5666666666666</v>
      </c>
      <c r="G14" s="38">
        <v>1005.1833333333332</v>
      </c>
      <c r="H14" s="38">
        <v>988.61666666666656</v>
      </c>
      <c r="I14" s="38">
        <v>962.23333333333312</v>
      </c>
      <c r="J14" s="38">
        <v>1048.1333333333332</v>
      </c>
      <c r="K14" s="38">
        <v>1074.5166666666664</v>
      </c>
      <c r="L14" s="38">
        <v>1091.0833333333333</v>
      </c>
      <c r="M14" s="28">
        <v>1057.95</v>
      </c>
      <c r="N14" s="28">
        <v>1015</v>
      </c>
      <c r="O14" s="39">
        <v>2692800</v>
      </c>
      <c r="P14" s="40">
        <v>0.12539964476021315</v>
      </c>
    </row>
    <row r="15" spans="1:16" ht="12.75" customHeight="1">
      <c r="A15" s="28">
        <v>5</v>
      </c>
      <c r="B15" s="29" t="s">
        <v>47</v>
      </c>
      <c r="C15" s="30" t="s">
        <v>239</v>
      </c>
      <c r="D15" s="31">
        <v>44588</v>
      </c>
      <c r="E15" s="37">
        <v>16999.75</v>
      </c>
      <c r="F15" s="37">
        <v>17030.316666666666</v>
      </c>
      <c r="G15" s="38">
        <v>16678.433333333331</v>
      </c>
      <c r="H15" s="38">
        <v>16357.116666666665</v>
      </c>
      <c r="I15" s="38">
        <v>16005.23333333333</v>
      </c>
      <c r="J15" s="38">
        <v>17351.633333333331</v>
      </c>
      <c r="K15" s="38">
        <v>17703.516666666663</v>
      </c>
      <c r="L15" s="38">
        <v>18024.833333333332</v>
      </c>
      <c r="M15" s="28">
        <v>17382.2</v>
      </c>
      <c r="N15" s="28">
        <v>16709</v>
      </c>
      <c r="O15" s="39">
        <v>69700</v>
      </c>
      <c r="P15" s="40">
        <v>2.1567217828900071E-3</v>
      </c>
    </row>
    <row r="16" spans="1:16" ht="12.75" customHeight="1">
      <c r="A16" s="28">
        <v>6</v>
      </c>
      <c r="B16" s="29" t="s">
        <v>44</v>
      </c>
      <c r="C16" s="30" t="s">
        <v>243</v>
      </c>
      <c r="D16" s="31">
        <v>44588</v>
      </c>
      <c r="E16" s="37">
        <v>123.25</v>
      </c>
      <c r="F16" s="37">
        <v>123.83333333333333</v>
      </c>
      <c r="G16" s="38">
        <v>120.91666666666666</v>
      </c>
      <c r="H16" s="38">
        <v>118.58333333333333</v>
      </c>
      <c r="I16" s="38">
        <v>115.66666666666666</v>
      </c>
      <c r="J16" s="38">
        <v>126.16666666666666</v>
      </c>
      <c r="K16" s="38">
        <v>129.08333333333331</v>
      </c>
      <c r="L16" s="38">
        <v>131.41666666666666</v>
      </c>
      <c r="M16" s="28">
        <v>126.75</v>
      </c>
      <c r="N16" s="28">
        <v>121.5</v>
      </c>
      <c r="O16" s="39">
        <v>16183200</v>
      </c>
      <c r="P16" s="40">
        <v>-5.2794231264486222E-2</v>
      </c>
    </row>
    <row r="17" spans="1:16" ht="12.75" customHeight="1">
      <c r="A17" s="28">
        <v>7</v>
      </c>
      <c r="B17" s="29" t="s">
        <v>40</v>
      </c>
      <c r="C17" s="30" t="s">
        <v>41</v>
      </c>
      <c r="D17" s="31">
        <v>44588</v>
      </c>
      <c r="E17" s="37">
        <v>303.35000000000002</v>
      </c>
      <c r="F17" s="37">
        <v>306.23333333333335</v>
      </c>
      <c r="G17" s="38">
        <v>297.06666666666672</v>
      </c>
      <c r="H17" s="38">
        <v>290.78333333333336</v>
      </c>
      <c r="I17" s="38">
        <v>281.61666666666673</v>
      </c>
      <c r="J17" s="38">
        <v>312.51666666666671</v>
      </c>
      <c r="K17" s="38">
        <v>321.68333333333334</v>
      </c>
      <c r="L17" s="38">
        <v>327.9666666666667</v>
      </c>
      <c r="M17" s="28">
        <v>315.39999999999998</v>
      </c>
      <c r="N17" s="28">
        <v>299.95</v>
      </c>
      <c r="O17" s="39">
        <v>12058800</v>
      </c>
      <c r="P17" s="40">
        <v>4.932126696832579E-2</v>
      </c>
    </row>
    <row r="18" spans="1:16" ht="12.75" customHeight="1">
      <c r="A18" s="28">
        <v>8</v>
      </c>
      <c r="B18" s="29" t="s">
        <v>42</v>
      </c>
      <c r="C18" s="30" t="s">
        <v>43</v>
      </c>
      <c r="D18" s="31">
        <v>44588</v>
      </c>
      <c r="E18" s="37">
        <v>2214.15</v>
      </c>
      <c r="F18" s="37">
        <v>2221.7666666666669</v>
      </c>
      <c r="G18" s="38">
        <v>2188.3333333333339</v>
      </c>
      <c r="H18" s="38">
        <v>2162.5166666666669</v>
      </c>
      <c r="I18" s="38">
        <v>2129.0833333333339</v>
      </c>
      <c r="J18" s="38">
        <v>2247.5833333333339</v>
      </c>
      <c r="K18" s="38">
        <v>2281.0166666666673</v>
      </c>
      <c r="L18" s="38">
        <v>2306.8333333333339</v>
      </c>
      <c r="M18" s="28">
        <v>2255.1999999999998</v>
      </c>
      <c r="N18" s="28">
        <v>2195.9499999999998</v>
      </c>
      <c r="O18" s="39">
        <v>3126750</v>
      </c>
      <c r="P18" s="40">
        <v>-2.2814282365809829E-2</v>
      </c>
    </row>
    <row r="19" spans="1:16" ht="12.75" customHeight="1">
      <c r="A19" s="28">
        <v>9</v>
      </c>
      <c r="B19" s="29" t="s">
        <v>44</v>
      </c>
      <c r="C19" s="30" t="s">
        <v>45</v>
      </c>
      <c r="D19" s="31">
        <v>44588</v>
      </c>
      <c r="E19" s="37">
        <v>1827.2</v>
      </c>
      <c r="F19" s="37">
        <v>1837.45</v>
      </c>
      <c r="G19" s="38">
        <v>1799.5500000000002</v>
      </c>
      <c r="H19" s="38">
        <v>1771.9</v>
      </c>
      <c r="I19" s="38">
        <v>1734.0000000000002</v>
      </c>
      <c r="J19" s="38">
        <v>1865.1000000000001</v>
      </c>
      <c r="K19" s="38">
        <v>1903.0000000000002</v>
      </c>
      <c r="L19" s="38">
        <v>1930.65</v>
      </c>
      <c r="M19" s="28">
        <v>1875.35</v>
      </c>
      <c r="N19" s="28">
        <v>1809.8</v>
      </c>
      <c r="O19" s="39">
        <v>20764000</v>
      </c>
      <c r="P19" s="40">
        <v>-1.3867781155015198E-2</v>
      </c>
    </row>
    <row r="20" spans="1:16" ht="12.75" customHeight="1">
      <c r="A20" s="28">
        <v>10</v>
      </c>
      <c r="B20" s="29" t="s">
        <v>44</v>
      </c>
      <c r="C20" s="30" t="s">
        <v>46</v>
      </c>
      <c r="D20" s="31">
        <v>44588</v>
      </c>
      <c r="E20" s="37">
        <v>722.95</v>
      </c>
      <c r="F20" s="37">
        <v>724.21666666666658</v>
      </c>
      <c r="G20" s="38">
        <v>714.53333333333319</v>
      </c>
      <c r="H20" s="38">
        <v>706.11666666666656</v>
      </c>
      <c r="I20" s="38">
        <v>696.43333333333317</v>
      </c>
      <c r="J20" s="38">
        <v>732.63333333333321</v>
      </c>
      <c r="K20" s="38">
        <v>742.31666666666661</v>
      </c>
      <c r="L20" s="38">
        <v>750.73333333333323</v>
      </c>
      <c r="M20" s="28">
        <v>733.9</v>
      </c>
      <c r="N20" s="28">
        <v>715.8</v>
      </c>
      <c r="O20" s="39">
        <v>91397500</v>
      </c>
      <c r="P20" s="40">
        <v>3.1004774186467652E-3</v>
      </c>
    </row>
    <row r="21" spans="1:16" ht="12.75" customHeight="1">
      <c r="A21" s="28">
        <v>11</v>
      </c>
      <c r="B21" s="29" t="s">
        <v>47</v>
      </c>
      <c r="C21" s="30" t="s">
        <v>48</v>
      </c>
      <c r="D21" s="31">
        <v>44588</v>
      </c>
      <c r="E21" s="37">
        <v>3547.65</v>
      </c>
      <c r="F21" s="37">
        <v>3524.0333333333333</v>
      </c>
      <c r="G21" s="38">
        <v>3480.9666666666667</v>
      </c>
      <c r="H21" s="38">
        <v>3414.2833333333333</v>
      </c>
      <c r="I21" s="38">
        <v>3371.2166666666667</v>
      </c>
      <c r="J21" s="38">
        <v>3590.7166666666667</v>
      </c>
      <c r="K21" s="38">
        <v>3633.7833333333333</v>
      </c>
      <c r="L21" s="38">
        <v>3700.4666666666667</v>
      </c>
      <c r="M21" s="28">
        <v>3567.1</v>
      </c>
      <c r="N21" s="28">
        <v>3457.35</v>
      </c>
      <c r="O21" s="39">
        <v>243000</v>
      </c>
      <c r="P21" s="40">
        <v>-6.0324825986078884E-2</v>
      </c>
    </row>
    <row r="22" spans="1:16" ht="12.75" customHeight="1">
      <c r="A22" s="28">
        <v>12</v>
      </c>
      <c r="B22" s="29" t="s">
        <v>49</v>
      </c>
      <c r="C22" s="30" t="s">
        <v>50</v>
      </c>
      <c r="D22" s="31">
        <v>44588</v>
      </c>
      <c r="E22" s="37">
        <v>613</v>
      </c>
      <c r="F22" s="37">
        <v>617.5333333333333</v>
      </c>
      <c r="G22" s="38">
        <v>605.06666666666661</v>
      </c>
      <c r="H22" s="38">
        <v>597.13333333333333</v>
      </c>
      <c r="I22" s="38">
        <v>584.66666666666663</v>
      </c>
      <c r="J22" s="38">
        <v>625.46666666666658</v>
      </c>
      <c r="K22" s="38">
        <v>637.93333333333328</v>
      </c>
      <c r="L22" s="38">
        <v>645.86666666666656</v>
      </c>
      <c r="M22" s="28">
        <v>630</v>
      </c>
      <c r="N22" s="28">
        <v>609.6</v>
      </c>
      <c r="O22" s="39">
        <v>10916000</v>
      </c>
      <c r="P22" s="40">
        <v>3.7149643705463184E-2</v>
      </c>
    </row>
    <row r="23" spans="1:16" ht="12.75" customHeight="1">
      <c r="A23" s="28">
        <v>13</v>
      </c>
      <c r="B23" s="29" t="s">
        <v>42</v>
      </c>
      <c r="C23" s="30" t="s">
        <v>51</v>
      </c>
      <c r="D23" s="31">
        <v>44588</v>
      </c>
      <c r="E23" s="37">
        <v>368.75</v>
      </c>
      <c r="F23" s="37">
        <v>369.34999999999997</v>
      </c>
      <c r="G23" s="38">
        <v>364.09999999999991</v>
      </c>
      <c r="H23" s="38">
        <v>359.44999999999993</v>
      </c>
      <c r="I23" s="38">
        <v>354.19999999999987</v>
      </c>
      <c r="J23" s="38">
        <v>373.99999999999994</v>
      </c>
      <c r="K23" s="38">
        <v>379.25000000000006</v>
      </c>
      <c r="L23" s="38">
        <v>383.9</v>
      </c>
      <c r="M23" s="28">
        <v>374.6</v>
      </c>
      <c r="N23" s="28">
        <v>364.7</v>
      </c>
      <c r="O23" s="39">
        <v>16035000</v>
      </c>
      <c r="P23" s="40">
        <v>8.4905660377358489E-3</v>
      </c>
    </row>
    <row r="24" spans="1:16" ht="12.75" customHeight="1">
      <c r="A24" s="28">
        <v>14</v>
      </c>
      <c r="B24" s="29" t="s">
        <v>47</v>
      </c>
      <c r="C24" s="30" t="s">
        <v>52</v>
      </c>
      <c r="D24" s="31">
        <v>44588</v>
      </c>
      <c r="E24" s="37">
        <v>774.85</v>
      </c>
      <c r="F24" s="37">
        <v>775.9</v>
      </c>
      <c r="G24" s="38">
        <v>768.4</v>
      </c>
      <c r="H24" s="38">
        <v>761.95</v>
      </c>
      <c r="I24" s="38">
        <v>754.45</v>
      </c>
      <c r="J24" s="38">
        <v>782.34999999999991</v>
      </c>
      <c r="K24" s="38">
        <v>789.84999999999991</v>
      </c>
      <c r="L24" s="38">
        <v>796.29999999999984</v>
      </c>
      <c r="M24" s="28">
        <v>783.4</v>
      </c>
      <c r="N24" s="28">
        <v>769.45</v>
      </c>
      <c r="O24" s="39">
        <v>1880900</v>
      </c>
      <c r="P24" s="40">
        <v>-3.7262629881762807E-2</v>
      </c>
    </row>
    <row r="25" spans="1:16" ht="12.75" customHeight="1">
      <c r="A25" s="28">
        <v>15</v>
      </c>
      <c r="B25" s="29" t="s">
        <v>44</v>
      </c>
      <c r="C25" s="30" t="s">
        <v>53</v>
      </c>
      <c r="D25" s="31">
        <v>44588</v>
      </c>
      <c r="E25" s="37">
        <v>4687.3</v>
      </c>
      <c r="F25" s="37">
        <v>4657.3666666666659</v>
      </c>
      <c r="G25" s="38">
        <v>4577.9833333333318</v>
      </c>
      <c r="H25" s="38">
        <v>4468.6666666666661</v>
      </c>
      <c r="I25" s="38">
        <v>4389.2833333333319</v>
      </c>
      <c r="J25" s="38">
        <v>4766.6833333333316</v>
      </c>
      <c r="K25" s="38">
        <v>4846.0666666666648</v>
      </c>
      <c r="L25" s="38">
        <v>4955.3833333333314</v>
      </c>
      <c r="M25" s="28">
        <v>4736.75</v>
      </c>
      <c r="N25" s="28">
        <v>4548.05</v>
      </c>
      <c r="O25" s="39">
        <v>3058625</v>
      </c>
      <c r="P25" s="40">
        <v>-1.0673998301863906E-2</v>
      </c>
    </row>
    <row r="26" spans="1:16" ht="12.75" customHeight="1">
      <c r="A26" s="28">
        <v>16</v>
      </c>
      <c r="B26" s="271" t="s">
        <v>49</v>
      </c>
      <c r="C26" s="30" t="s">
        <v>54</v>
      </c>
      <c r="D26" s="31">
        <v>44588</v>
      </c>
      <c r="E26" s="37">
        <v>223.85</v>
      </c>
      <c r="F26" s="37">
        <v>225.06666666666669</v>
      </c>
      <c r="G26" s="38">
        <v>220.33333333333337</v>
      </c>
      <c r="H26" s="38">
        <v>216.81666666666669</v>
      </c>
      <c r="I26" s="38">
        <v>212.08333333333337</v>
      </c>
      <c r="J26" s="38">
        <v>228.58333333333337</v>
      </c>
      <c r="K26" s="38">
        <v>233.31666666666666</v>
      </c>
      <c r="L26" s="38">
        <v>236.83333333333337</v>
      </c>
      <c r="M26" s="28">
        <v>229.8</v>
      </c>
      <c r="N26" s="28">
        <v>221.55</v>
      </c>
      <c r="O26" s="39">
        <v>11542500</v>
      </c>
      <c r="P26" s="40">
        <v>1.9880715705765408E-2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44588</v>
      </c>
      <c r="E27" s="37">
        <v>138.44999999999999</v>
      </c>
      <c r="F27" s="37">
        <v>138.06666666666666</v>
      </c>
      <c r="G27" s="38">
        <v>135.83333333333331</v>
      </c>
      <c r="H27" s="38">
        <v>133.21666666666664</v>
      </c>
      <c r="I27" s="38">
        <v>130.98333333333329</v>
      </c>
      <c r="J27" s="38">
        <v>140.68333333333334</v>
      </c>
      <c r="K27" s="38">
        <v>142.91666666666669</v>
      </c>
      <c r="L27" s="38">
        <v>145.53333333333336</v>
      </c>
      <c r="M27" s="28">
        <v>140.30000000000001</v>
      </c>
      <c r="N27" s="28">
        <v>135.44999999999999</v>
      </c>
      <c r="O27" s="39">
        <v>32008500</v>
      </c>
      <c r="P27" s="40">
        <v>-3.1190411332062108E-2</v>
      </c>
    </row>
    <row r="28" spans="1:16" ht="12.75" customHeight="1">
      <c r="A28" s="28">
        <v>18</v>
      </c>
      <c r="B28" s="272" t="s">
        <v>56</v>
      </c>
      <c r="C28" s="30" t="s">
        <v>57</v>
      </c>
      <c r="D28" s="31">
        <v>44588</v>
      </c>
      <c r="E28" s="37">
        <v>3278.45</v>
      </c>
      <c r="F28" s="37">
        <v>3288.75</v>
      </c>
      <c r="G28" s="38">
        <v>3243.25</v>
      </c>
      <c r="H28" s="38">
        <v>3208.05</v>
      </c>
      <c r="I28" s="38">
        <v>3162.55</v>
      </c>
      <c r="J28" s="38">
        <v>3323.95</v>
      </c>
      <c r="K28" s="38">
        <v>3369.45</v>
      </c>
      <c r="L28" s="38">
        <v>3404.6499999999996</v>
      </c>
      <c r="M28" s="28">
        <v>3334.25</v>
      </c>
      <c r="N28" s="28">
        <v>3253.55</v>
      </c>
      <c r="O28" s="39">
        <v>3910650</v>
      </c>
      <c r="P28" s="40">
        <v>-2.5251559092474272E-3</v>
      </c>
    </row>
    <row r="29" spans="1:16" ht="12.75" customHeight="1">
      <c r="A29" s="28">
        <v>19</v>
      </c>
      <c r="B29" s="29" t="s">
        <v>44</v>
      </c>
      <c r="C29" s="30" t="s">
        <v>307</v>
      </c>
      <c r="D29" s="31">
        <v>44588</v>
      </c>
      <c r="E29" s="37">
        <v>2377.6</v>
      </c>
      <c r="F29" s="37">
        <v>2396.583333333333</v>
      </c>
      <c r="G29" s="38">
        <v>2344.2166666666662</v>
      </c>
      <c r="H29" s="38">
        <v>2310.833333333333</v>
      </c>
      <c r="I29" s="38">
        <v>2258.4666666666662</v>
      </c>
      <c r="J29" s="38">
        <v>2429.9666666666662</v>
      </c>
      <c r="K29" s="38">
        <v>2482.333333333333</v>
      </c>
      <c r="L29" s="38">
        <v>2515.7166666666662</v>
      </c>
      <c r="M29" s="28">
        <v>2448.9499999999998</v>
      </c>
      <c r="N29" s="28">
        <v>2363.1999999999998</v>
      </c>
      <c r="O29" s="39">
        <v>1063425</v>
      </c>
      <c r="P29" s="40">
        <v>1.2946659761781461E-3</v>
      </c>
    </row>
    <row r="30" spans="1:16" ht="12.75" customHeight="1">
      <c r="A30" s="28">
        <v>20</v>
      </c>
      <c r="B30" s="29" t="s">
        <v>44</v>
      </c>
      <c r="C30" s="30" t="s">
        <v>308</v>
      </c>
      <c r="D30" s="31">
        <v>44588</v>
      </c>
      <c r="E30" s="37">
        <v>9687.9</v>
      </c>
      <c r="F30" s="37">
        <v>9753.85</v>
      </c>
      <c r="G30" s="38">
        <v>9590.4500000000007</v>
      </c>
      <c r="H30" s="38">
        <v>9493</v>
      </c>
      <c r="I30" s="38">
        <v>9329.6</v>
      </c>
      <c r="J30" s="38">
        <v>9851.3000000000011</v>
      </c>
      <c r="K30" s="38">
        <v>10014.699999999999</v>
      </c>
      <c r="L30" s="38">
        <v>10112.150000000001</v>
      </c>
      <c r="M30" s="28">
        <v>9917.25</v>
      </c>
      <c r="N30" s="28">
        <v>9656.4</v>
      </c>
      <c r="O30" s="39">
        <v>103350</v>
      </c>
      <c r="P30" s="40">
        <v>2.8358208955223882E-2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44588</v>
      </c>
      <c r="E31" s="37">
        <v>1255.9000000000001</v>
      </c>
      <c r="F31" s="37">
        <v>1252.0166666666667</v>
      </c>
      <c r="G31" s="38">
        <v>1232.1333333333332</v>
      </c>
      <c r="H31" s="38">
        <v>1208.3666666666666</v>
      </c>
      <c r="I31" s="38">
        <v>1188.4833333333331</v>
      </c>
      <c r="J31" s="38">
        <v>1275.7833333333333</v>
      </c>
      <c r="K31" s="38">
        <v>1295.666666666667</v>
      </c>
      <c r="L31" s="38">
        <v>1319.4333333333334</v>
      </c>
      <c r="M31" s="28">
        <v>1271.9000000000001</v>
      </c>
      <c r="N31" s="28">
        <v>1228.25</v>
      </c>
      <c r="O31" s="39">
        <v>2983500</v>
      </c>
      <c r="P31" s="40">
        <v>-3.2901134521880065E-2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44588</v>
      </c>
      <c r="E32" s="37">
        <v>654.70000000000005</v>
      </c>
      <c r="F32" s="37">
        <v>660.30000000000007</v>
      </c>
      <c r="G32" s="38">
        <v>643.75000000000011</v>
      </c>
      <c r="H32" s="38">
        <v>632.80000000000007</v>
      </c>
      <c r="I32" s="38">
        <v>616.25000000000011</v>
      </c>
      <c r="J32" s="38">
        <v>671.25000000000011</v>
      </c>
      <c r="K32" s="38">
        <v>687.80000000000007</v>
      </c>
      <c r="L32" s="38">
        <v>698.75000000000011</v>
      </c>
      <c r="M32" s="28">
        <v>676.85</v>
      </c>
      <c r="N32" s="28">
        <v>649.35</v>
      </c>
      <c r="O32" s="39">
        <v>16929750</v>
      </c>
      <c r="P32" s="40">
        <v>1.5978035826807093E-2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44588</v>
      </c>
      <c r="E33" s="37">
        <v>713.9</v>
      </c>
      <c r="F33" s="37">
        <v>716.4666666666667</v>
      </c>
      <c r="G33" s="38">
        <v>707.03333333333342</v>
      </c>
      <c r="H33" s="38">
        <v>700.16666666666674</v>
      </c>
      <c r="I33" s="38">
        <v>690.73333333333346</v>
      </c>
      <c r="J33" s="38">
        <v>723.33333333333337</v>
      </c>
      <c r="K33" s="38">
        <v>732.76666666666677</v>
      </c>
      <c r="L33" s="38">
        <v>739.63333333333333</v>
      </c>
      <c r="M33" s="28">
        <v>725.9</v>
      </c>
      <c r="N33" s="28">
        <v>709.6</v>
      </c>
      <c r="O33" s="39">
        <v>50136000</v>
      </c>
      <c r="P33" s="40">
        <v>-8.0721747388414061E-3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44588</v>
      </c>
      <c r="E34" s="37">
        <v>3426.15</v>
      </c>
      <c r="F34" s="37">
        <v>3391.15</v>
      </c>
      <c r="G34" s="38">
        <v>3309.05</v>
      </c>
      <c r="H34" s="38">
        <v>3191.9500000000003</v>
      </c>
      <c r="I34" s="38">
        <v>3109.8500000000004</v>
      </c>
      <c r="J34" s="38">
        <v>3508.25</v>
      </c>
      <c r="K34" s="38">
        <v>3590.3499999999995</v>
      </c>
      <c r="L34" s="38">
        <v>3707.45</v>
      </c>
      <c r="M34" s="28">
        <v>3473.25</v>
      </c>
      <c r="N34" s="28">
        <v>3274.05</v>
      </c>
      <c r="O34" s="39">
        <v>2792000</v>
      </c>
      <c r="P34" s="40">
        <v>-2.138100245355766E-2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44588</v>
      </c>
      <c r="E35" s="37">
        <v>16379.5</v>
      </c>
      <c r="F35" s="37">
        <v>16571.099999999999</v>
      </c>
      <c r="G35" s="38">
        <v>16073.749999999996</v>
      </c>
      <c r="H35" s="38">
        <v>15767.999999999998</v>
      </c>
      <c r="I35" s="38">
        <v>15270.649999999996</v>
      </c>
      <c r="J35" s="38">
        <v>16876.849999999999</v>
      </c>
      <c r="K35" s="38">
        <v>17374.200000000004</v>
      </c>
      <c r="L35" s="38">
        <v>17679.949999999997</v>
      </c>
      <c r="M35" s="28">
        <v>17068.45</v>
      </c>
      <c r="N35" s="28">
        <v>16265.35</v>
      </c>
      <c r="O35" s="39">
        <v>688700</v>
      </c>
      <c r="P35" s="40">
        <v>0.1135904276821085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44588</v>
      </c>
      <c r="E36" s="37">
        <v>7379.45</v>
      </c>
      <c r="F36" s="37">
        <v>7400.8166666666666</v>
      </c>
      <c r="G36" s="38">
        <v>7292.6833333333334</v>
      </c>
      <c r="H36" s="38">
        <v>7205.916666666667</v>
      </c>
      <c r="I36" s="38">
        <v>7097.7833333333338</v>
      </c>
      <c r="J36" s="38">
        <v>7487.583333333333</v>
      </c>
      <c r="K36" s="38">
        <v>7595.7166666666662</v>
      </c>
      <c r="L36" s="38">
        <v>7682.4833333333327</v>
      </c>
      <c r="M36" s="28">
        <v>7508.95</v>
      </c>
      <c r="N36" s="28">
        <v>7314.05</v>
      </c>
      <c r="O36" s="39">
        <v>4652500</v>
      </c>
      <c r="P36" s="40">
        <v>-3.2417396729664386E-2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44588</v>
      </c>
      <c r="E37" s="37">
        <v>2443.6</v>
      </c>
      <c r="F37" s="37">
        <v>2451.4499999999998</v>
      </c>
      <c r="G37" s="38">
        <v>2419.4499999999998</v>
      </c>
      <c r="H37" s="38">
        <v>2395.3000000000002</v>
      </c>
      <c r="I37" s="38">
        <v>2363.3000000000002</v>
      </c>
      <c r="J37" s="38">
        <v>2475.5999999999995</v>
      </c>
      <c r="K37" s="38">
        <v>2507.5999999999995</v>
      </c>
      <c r="L37" s="38">
        <v>2531.7499999999991</v>
      </c>
      <c r="M37" s="28">
        <v>2483.4499999999998</v>
      </c>
      <c r="N37" s="28">
        <v>2427.3000000000002</v>
      </c>
      <c r="O37" s="39">
        <v>1130000</v>
      </c>
      <c r="P37" s="40">
        <v>-2.8040598658179941E-2</v>
      </c>
    </row>
    <row r="38" spans="1:16" ht="12.75" customHeight="1">
      <c r="A38" s="28">
        <v>28</v>
      </c>
      <c r="B38" s="29" t="s">
        <v>44</v>
      </c>
      <c r="C38" s="30" t="s">
        <v>316</v>
      </c>
      <c r="D38" s="31">
        <v>44588</v>
      </c>
      <c r="E38" s="37">
        <v>423.2</v>
      </c>
      <c r="F38" s="37">
        <v>432.16666666666669</v>
      </c>
      <c r="G38" s="38">
        <v>407.53333333333336</v>
      </c>
      <c r="H38" s="38">
        <v>391.86666666666667</v>
      </c>
      <c r="I38" s="38">
        <v>367.23333333333335</v>
      </c>
      <c r="J38" s="38">
        <v>447.83333333333337</v>
      </c>
      <c r="K38" s="38">
        <v>472.4666666666667</v>
      </c>
      <c r="L38" s="38">
        <v>488.13333333333338</v>
      </c>
      <c r="M38" s="28">
        <v>456.8</v>
      </c>
      <c r="N38" s="28">
        <v>416.5</v>
      </c>
      <c r="O38" s="39">
        <v>6972800</v>
      </c>
      <c r="P38" s="40">
        <v>-3.6053970360539707E-2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44588</v>
      </c>
      <c r="E39" s="37">
        <v>295.89999999999998</v>
      </c>
      <c r="F39" s="37">
        <v>296.74999999999994</v>
      </c>
      <c r="G39" s="38">
        <v>290.0499999999999</v>
      </c>
      <c r="H39" s="38">
        <v>284.19999999999993</v>
      </c>
      <c r="I39" s="38">
        <v>277.49999999999989</v>
      </c>
      <c r="J39" s="38">
        <v>302.59999999999991</v>
      </c>
      <c r="K39" s="38">
        <v>309.29999999999995</v>
      </c>
      <c r="L39" s="38">
        <v>315.14999999999992</v>
      </c>
      <c r="M39" s="28">
        <v>303.45</v>
      </c>
      <c r="N39" s="28">
        <v>290.89999999999998</v>
      </c>
      <c r="O39" s="39">
        <v>29689200</v>
      </c>
      <c r="P39" s="40">
        <v>7.3286918285086116E-3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44588</v>
      </c>
      <c r="E40" s="37">
        <v>92.8</v>
      </c>
      <c r="F40" s="37">
        <v>93.350000000000009</v>
      </c>
      <c r="G40" s="38">
        <v>90.950000000000017</v>
      </c>
      <c r="H40" s="38">
        <v>89.100000000000009</v>
      </c>
      <c r="I40" s="38">
        <v>86.700000000000017</v>
      </c>
      <c r="J40" s="38">
        <v>95.200000000000017</v>
      </c>
      <c r="K40" s="38">
        <v>97.600000000000023</v>
      </c>
      <c r="L40" s="38">
        <v>99.450000000000017</v>
      </c>
      <c r="M40" s="28">
        <v>95.75</v>
      </c>
      <c r="N40" s="28">
        <v>91.5</v>
      </c>
      <c r="O40" s="39">
        <v>140949900</v>
      </c>
      <c r="P40" s="40">
        <v>2.3099787685774947E-2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44588</v>
      </c>
      <c r="E41" s="37">
        <v>2027.25</v>
      </c>
      <c r="F41" s="37">
        <v>2036.3</v>
      </c>
      <c r="G41" s="38">
        <v>1993.9499999999998</v>
      </c>
      <c r="H41" s="38">
        <v>1960.6499999999999</v>
      </c>
      <c r="I41" s="38">
        <v>1918.2999999999997</v>
      </c>
      <c r="J41" s="38">
        <v>2069.6</v>
      </c>
      <c r="K41" s="38">
        <v>2111.9499999999998</v>
      </c>
      <c r="L41" s="38">
        <v>2145.25</v>
      </c>
      <c r="M41" s="28">
        <v>2078.65</v>
      </c>
      <c r="N41" s="28">
        <v>2003</v>
      </c>
      <c r="O41" s="39">
        <v>1189650</v>
      </c>
      <c r="P41" s="40">
        <v>-0.18161180476730987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44588</v>
      </c>
      <c r="E42" s="37">
        <v>207</v>
      </c>
      <c r="F42" s="37">
        <v>207.93333333333331</v>
      </c>
      <c r="G42" s="38">
        <v>203.86666666666662</v>
      </c>
      <c r="H42" s="38">
        <v>200.73333333333332</v>
      </c>
      <c r="I42" s="38">
        <v>196.66666666666663</v>
      </c>
      <c r="J42" s="38">
        <v>211.06666666666661</v>
      </c>
      <c r="K42" s="38">
        <v>215.13333333333327</v>
      </c>
      <c r="L42" s="38">
        <v>218.26666666666659</v>
      </c>
      <c r="M42" s="28">
        <v>212</v>
      </c>
      <c r="N42" s="28">
        <v>204.8</v>
      </c>
      <c r="O42" s="39">
        <v>32938400</v>
      </c>
      <c r="P42" s="40">
        <v>2.6041666666666668E-2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44588</v>
      </c>
      <c r="E43" s="37">
        <v>744.5</v>
      </c>
      <c r="F43" s="37">
        <v>743.9</v>
      </c>
      <c r="G43" s="38">
        <v>736.59999999999991</v>
      </c>
      <c r="H43" s="38">
        <v>728.69999999999993</v>
      </c>
      <c r="I43" s="38">
        <v>721.39999999999986</v>
      </c>
      <c r="J43" s="38">
        <v>751.8</v>
      </c>
      <c r="K43" s="38">
        <v>759.09999999999991</v>
      </c>
      <c r="L43" s="38">
        <v>767</v>
      </c>
      <c r="M43" s="28">
        <v>751.2</v>
      </c>
      <c r="N43" s="28">
        <v>736</v>
      </c>
      <c r="O43" s="39">
        <v>5042400</v>
      </c>
      <c r="P43" s="40">
        <v>-2.7989821882951654E-2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44588</v>
      </c>
      <c r="E44" s="37">
        <v>739.65</v>
      </c>
      <c r="F44" s="37">
        <v>743.23333333333323</v>
      </c>
      <c r="G44" s="38">
        <v>730.11666666666645</v>
      </c>
      <c r="H44" s="38">
        <v>720.58333333333326</v>
      </c>
      <c r="I44" s="38">
        <v>707.46666666666647</v>
      </c>
      <c r="J44" s="38">
        <v>752.76666666666642</v>
      </c>
      <c r="K44" s="38">
        <v>765.88333333333321</v>
      </c>
      <c r="L44" s="38">
        <v>775.4166666666664</v>
      </c>
      <c r="M44" s="28">
        <v>756.35</v>
      </c>
      <c r="N44" s="28">
        <v>733.7</v>
      </c>
      <c r="O44" s="39">
        <v>6462750</v>
      </c>
      <c r="P44" s="40">
        <v>-1.6220600162206002E-3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44588</v>
      </c>
      <c r="E45" s="37">
        <v>695.6</v>
      </c>
      <c r="F45" s="37">
        <v>700</v>
      </c>
      <c r="G45" s="38">
        <v>685.1</v>
      </c>
      <c r="H45" s="38">
        <v>674.6</v>
      </c>
      <c r="I45" s="38">
        <v>659.7</v>
      </c>
      <c r="J45" s="38">
        <v>710.5</v>
      </c>
      <c r="K45" s="38">
        <v>725.40000000000009</v>
      </c>
      <c r="L45" s="38">
        <v>735.9</v>
      </c>
      <c r="M45" s="28">
        <v>714.9</v>
      </c>
      <c r="N45" s="28">
        <v>689.5</v>
      </c>
      <c r="O45" s="39">
        <v>59591600</v>
      </c>
      <c r="P45" s="40">
        <v>1.2803745862597886E-2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44588</v>
      </c>
      <c r="E46" s="37">
        <v>59.7</v>
      </c>
      <c r="F46" s="37">
        <v>60.25</v>
      </c>
      <c r="G46" s="38">
        <v>58.15</v>
      </c>
      <c r="H46" s="38">
        <v>56.6</v>
      </c>
      <c r="I46" s="38">
        <v>54.5</v>
      </c>
      <c r="J46" s="38">
        <v>61.8</v>
      </c>
      <c r="K46" s="38">
        <v>63.899999999999991</v>
      </c>
      <c r="L46" s="38">
        <v>65.449999999999989</v>
      </c>
      <c r="M46" s="28">
        <v>62.35</v>
      </c>
      <c r="N46" s="28">
        <v>58.7</v>
      </c>
      <c r="O46" s="39">
        <v>121233000</v>
      </c>
      <c r="P46" s="40">
        <v>-5.8161350844277676E-2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44588</v>
      </c>
      <c r="E47" s="37">
        <v>376.65</v>
      </c>
      <c r="F47" s="37">
        <v>371.86666666666662</v>
      </c>
      <c r="G47" s="38">
        <v>360.93333333333322</v>
      </c>
      <c r="H47" s="38">
        <v>345.21666666666658</v>
      </c>
      <c r="I47" s="38">
        <v>334.28333333333319</v>
      </c>
      <c r="J47" s="38">
        <v>387.58333333333326</v>
      </c>
      <c r="K47" s="38">
        <v>398.51666666666665</v>
      </c>
      <c r="L47" s="38">
        <v>414.23333333333329</v>
      </c>
      <c r="M47" s="28">
        <v>382.8</v>
      </c>
      <c r="N47" s="28">
        <v>356.15</v>
      </c>
      <c r="O47" s="39">
        <v>18370100</v>
      </c>
      <c r="P47" s="40">
        <v>-1.6136979551613698E-2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44588</v>
      </c>
      <c r="E48" s="37">
        <v>16470.05</v>
      </c>
      <c r="F48" s="37">
        <v>16582.166666666668</v>
      </c>
      <c r="G48" s="38">
        <v>16238.383333333335</v>
      </c>
      <c r="H48" s="38">
        <v>16006.716666666667</v>
      </c>
      <c r="I48" s="38">
        <v>15662.933333333334</v>
      </c>
      <c r="J48" s="38">
        <v>16813.833333333336</v>
      </c>
      <c r="K48" s="38">
        <v>17157.616666666669</v>
      </c>
      <c r="L48" s="38">
        <v>17389.283333333336</v>
      </c>
      <c r="M48" s="28">
        <v>16925.95</v>
      </c>
      <c r="N48" s="28">
        <v>16350.5</v>
      </c>
      <c r="O48" s="39">
        <v>150550</v>
      </c>
      <c r="P48" s="40">
        <v>-2.4303305249513935E-2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44588</v>
      </c>
      <c r="E49" s="37">
        <v>381.65</v>
      </c>
      <c r="F49" s="37">
        <v>385.93333333333339</v>
      </c>
      <c r="G49" s="38">
        <v>375.56666666666678</v>
      </c>
      <c r="H49" s="38">
        <v>369.48333333333341</v>
      </c>
      <c r="I49" s="38">
        <v>359.11666666666679</v>
      </c>
      <c r="J49" s="38">
        <v>392.01666666666677</v>
      </c>
      <c r="K49" s="38">
        <v>402.38333333333333</v>
      </c>
      <c r="L49" s="38">
        <v>408.46666666666675</v>
      </c>
      <c r="M49" s="28">
        <v>396.3</v>
      </c>
      <c r="N49" s="28">
        <v>379.85</v>
      </c>
      <c r="O49" s="39">
        <v>30040200</v>
      </c>
      <c r="P49" s="40">
        <v>-1.9505316961400624E-2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44588</v>
      </c>
      <c r="E50" s="37">
        <v>3616.8</v>
      </c>
      <c r="F50" s="37">
        <v>3608.3833333333332</v>
      </c>
      <c r="G50" s="38">
        <v>3586.4166666666665</v>
      </c>
      <c r="H50" s="38">
        <v>3556.0333333333333</v>
      </c>
      <c r="I50" s="38">
        <v>3534.0666666666666</v>
      </c>
      <c r="J50" s="38">
        <v>3638.7666666666664</v>
      </c>
      <c r="K50" s="38">
        <v>3660.7333333333336</v>
      </c>
      <c r="L50" s="38">
        <v>3691.1166666666663</v>
      </c>
      <c r="M50" s="28">
        <v>3630.35</v>
      </c>
      <c r="N50" s="28">
        <v>3578</v>
      </c>
      <c r="O50" s="39">
        <v>1195400</v>
      </c>
      <c r="P50" s="40">
        <v>-8.789386401326699E-3</v>
      </c>
    </row>
    <row r="51" spans="1:16" ht="12.75" customHeight="1">
      <c r="A51" s="28">
        <v>41</v>
      </c>
      <c r="B51" s="29" t="s">
        <v>87</v>
      </c>
      <c r="C51" s="30" t="s">
        <v>322</v>
      </c>
      <c r="D51" s="31">
        <v>44588</v>
      </c>
      <c r="E51" s="37">
        <v>487.15</v>
      </c>
      <c r="F51" s="37">
        <v>491.91666666666669</v>
      </c>
      <c r="G51" s="38">
        <v>477.68333333333339</v>
      </c>
      <c r="H51" s="38">
        <v>468.2166666666667</v>
      </c>
      <c r="I51" s="38">
        <v>453.98333333333341</v>
      </c>
      <c r="J51" s="38">
        <v>501.38333333333338</v>
      </c>
      <c r="K51" s="38">
        <v>515.61666666666656</v>
      </c>
      <c r="L51" s="38">
        <v>525.08333333333337</v>
      </c>
      <c r="M51" s="28">
        <v>506.15</v>
      </c>
      <c r="N51" s="28">
        <v>482.45</v>
      </c>
      <c r="O51" s="39">
        <v>5565300</v>
      </c>
      <c r="P51" s="40">
        <v>-2.9031526423225221E-2</v>
      </c>
    </row>
    <row r="52" spans="1:16" ht="12.75" customHeight="1">
      <c r="A52" s="28">
        <v>42</v>
      </c>
      <c r="B52" s="29" t="s">
        <v>47</v>
      </c>
      <c r="C52" s="30" t="s">
        <v>82</v>
      </c>
      <c r="D52" s="31">
        <v>44588</v>
      </c>
      <c r="E52" s="37">
        <v>409.9</v>
      </c>
      <c r="F52" s="37">
        <v>411.51666666666665</v>
      </c>
      <c r="G52" s="38">
        <v>404.0333333333333</v>
      </c>
      <c r="H52" s="38">
        <v>398.16666666666663</v>
      </c>
      <c r="I52" s="38">
        <v>390.68333333333328</v>
      </c>
      <c r="J52" s="38">
        <v>417.38333333333333</v>
      </c>
      <c r="K52" s="38">
        <v>424.86666666666667</v>
      </c>
      <c r="L52" s="38">
        <v>430.73333333333335</v>
      </c>
      <c r="M52" s="28">
        <v>419</v>
      </c>
      <c r="N52" s="28">
        <v>405.65</v>
      </c>
      <c r="O52" s="39">
        <v>23019700</v>
      </c>
      <c r="P52" s="40">
        <v>9.7954062922215781E-3</v>
      </c>
    </row>
    <row r="53" spans="1:16" ht="12.75" customHeight="1">
      <c r="A53" s="28">
        <v>43</v>
      </c>
      <c r="B53" s="29" t="s">
        <v>58</v>
      </c>
      <c r="C53" s="30" t="s">
        <v>83</v>
      </c>
      <c r="D53" s="31">
        <v>44588</v>
      </c>
      <c r="E53" s="37">
        <v>216</v>
      </c>
      <c r="F53" s="37">
        <v>218.73333333333335</v>
      </c>
      <c r="G53" s="38">
        <v>210.56666666666669</v>
      </c>
      <c r="H53" s="38">
        <v>205.13333333333335</v>
      </c>
      <c r="I53" s="38">
        <v>196.9666666666667</v>
      </c>
      <c r="J53" s="38">
        <v>224.16666666666669</v>
      </c>
      <c r="K53" s="38">
        <v>232.33333333333331</v>
      </c>
      <c r="L53" s="38">
        <v>237.76666666666668</v>
      </c>
      <c r="M53" s="28">
        <v>226.9</v>
      </c>
      <c r="N53" s="28">
        <v>213.3</v>
      </c>
      <c r="O53" s="39">
        <v>51796800</v>
      </c>
      <c r="P53" s="40">
        <v>3.3175355450236969E-2</v>
      </c>
    </row>
    <row r="54" spans="1:16" ht="12.75" customHeight="1">
      <c r="A54" s="28">
        <v>44</v>
      </c>
      <c r="B54" s="29" t="s">
        <v>63</v>
      </c>
      <c r="C54" s="30" t="s">
        <v>330</v>
      </c>
      <c r="D54" s="31">
        <v>44588</v>
      </c>
      <c r="E54" s="37">
        <v>594.25</v>
      </c>
      <c r="F54" s="37">
        <v>600.18333333333328</v>
      </c>
      <c r="G54" s="38">
        <v>583.56666666666661</v>
      </c>
      <c r="H54" s="38">
        <v>572.88333333333333</v>
      </c>
      <c r="I54" s="38">
        <v>556.26666666666665</v>
      </c>
      <c r="J54" s="38">
        <v>610.86666666666656</v>
      </c>
      <c r="K54" s="38">
        <v>627.48333333333312</v>
      </c>
      <c r="L54" s="38">
        <v>638.16666666666652</v>
      </c>
      <c r="M54" s="28">
        <v>616.79999999999995</v>
      </c>
      <c r="N54" s="28">
        <v>589.5</v>
      </c>
      <c r="O54" s="39">
        <v>3947775</v>
      </c>
      <c r="P54" s="40">
        <v>-5.0199390100867936E-2</v>
      </c>
    </row>
    <row r="55" spans="1:16" ht="12.75" customHeight="1">
      <c r="A55" s="28">
        <v>45</v>
      </c>
      <c r="B55" s="29" t="s">
        <v>44</v>
      </c>
      <c r="C55" s="30" t="s">
        <v>341</v>
      </c>
      <c r="D55" s="31">
        <v>44588</v>
      </c>
      <c r="E55" s="37">
        <v>466.7</v>
      </c>
      <c r="F55" s="37">
        <v>469.58333333333331</v>
      </c>
      <c r="G55" s="38">
        <v>455.46666666666664</v>
      </c>
      <c r="H55" s="38">
        <v>444.23333333333335</v>
      </c>
      <c r="I55" s="38">
        <v>430.11666666666667</v>
      </c>
      <c r="J55" s="38">
        <v>480.81666666666661</v>
      </c>
      <c r="K55" s="38">
        <v>494.93333333333328</v>
      </c>
      <c r="L55" s="38">
        <v>506.16666666666657</v>
      </c>
      <c r="M55" s="28">
        <v>483.7</v>
      </c>
      <c r="N55" s="28">
        <v>458.35</v>
      </c>
      <c r="O55" s="39">
        <v>3786000</v>
      </c>
      <c r="P55" s="40">
        <v>-4.8265460030165915E-2</v>
      </c>
    </row>
    <row r="56" spans="1:16" ht="12.75" customHeight="1">
      <c r="A56" s="28">
        <v>46</v>
      </c>
      <c r="B56" s="29" t="s">
        <v>63</v>
      </c>
      <c r="C56" s="30" t="s">
        <v>84</v>
      </c>
      <c r="D56" s="31">
        <v>44588</v>
      </c>
      <c r="E56" s="37">
        <v>654.04999999999995</v>
      </c>
      <c r="F56" s="37">
        <v>652.29999999999995</v>
      </c>
      <c r="G56" s="38">
        <v>640.44999999999993</v>
      </c>
      <c r="H56" s="38">
        <v>626.85</v>
      </c>
      <c r="I56" s="38">
        <v>615</v>
      </c>
      <c r="J56" s="38">
        <v>665.89999999999986</v>
      </c>
      <c r="K56" s="38">
        <v>677.74999999999977</v>
      </c>
      <c r="L56" s="38">
        <v>691.3499999999998</v>
      </c>
      <c r="M56" s="28">
        <v>664.15</v>
      </c>
      <c r="N56" s="28">
        <v>638.70000000000005</v>
      </c>
      <c r="O56" s="39">
        <v>8196250</v>
      </c>
      <c r="P56" s="40">
        <v>4.0958882362279729E-2</v>
      </c>
    </row>
    <row r="57" spans="1:16" ht="12.75" customHeight="1">
      <c r="A57" s="28">
        <v>47</v>
      </c>
      <c r="B57" s="29" t="s">
        <v>47</v>
      </c>
      <c r="C57" s="30" t="s">
        <v>85</v>
      </c>
      <c r="D57" s="31">
        <v>44588</v>
      </c>
      <c r="E57" s="37">
        <v>866.2</v>
      </c>
      <c r="F57" s="37">
        <v>868.9</v>
      </c>
      <c r="G57" s="38">
        <v>856.8</v>
      </c>
      <c r="H57" s="38">
        <v>847.4</v>
      </c>
      <c r="I57" s="38">
        <v>835.3</v>
      </c>
      <c r="J57" s="38">
        <v>878.3</v>
      </c>
      <c r="K57" s="38">
        <v>890.40000000000009</v>
      </c>
      <c r="L57" s="38">
        <v>899.8</v>
      </c>
      <c r="M57" s="28">
        <v>881</v>
      </c>
      <c r="N57" s="28">
        <v>859.5</v>
      </c>
      <c r="O57" s="39">
        <v>11590150</v>
      </c>
      <c r="P57" s="40">
        <v>3.8618359739049396E-2</v>
      </c>
    </row>
    <row r="58" spans="1:16" ht="12.75" customHeight="1">
      <c r="A58" s="28">
        <v>48</v>
      </c>
      <c r="B58" s="29" t="s">
        <v>44</v>
      </c>
      <c r="C58" s="30" t="s">
        <v>86</v>
      </c>
      <c r="D58" s="31">
        <v>44588</v>
      </c>
      <c r="E58" s="37">
        <v>158.55000000000001</v>
      </c>
      <c r="F58" s="37">
        <v>159.91666666666666</v>
      </c>
      <c r="G58" s="38">
        <v>156.0333333333333</v>
      </c>
      <c r="H58" s="38">
        <v>153.51666666666665</v>
      </c>
      <c r="I58" s="38">
        <v>149.6333333333333</v>
      </c>
      <c r="J58" s="38">
        <v>162.43333333333331</v>
      </c>
      <c r="K58" s="38">
        <v>166.31666666666669</v>
      </c>
      <c r="L58" s="38">
        <v>168.83333333333331</v>
      </c>
      <c r="M58" s="28">
        <v>163.80000000000001</v>
      </c>
      <c r="N58" s="28">
        <v>157.4</v>
      </c>
      <c r="O58" s="39">
        <v>46053000</v>
      </c>
      <c r="P58" s="40">
        <v>-3.689064558629776E-2</v>
      </c>
    </row>
    <row r="59" spans="1:16" ht="12.75" customHeight="1">
      <c r="A59" s="28">
        <v>49</v>
      </c>
      <c r="B59" s="29" t="s">
        <v>87</v>
      </c>
      <c r="C59" s="30" t="s">
        <v>88</v>
      </c>
      <c r="D59" s="31">
        <v>44588</v>
      </c>
      <c r="E59" s="37">
        <v>5177.8999999999996</v>
      </c>
      <c r="F59" s="37">
        <v>5238.2833333333328</v>
      </c>
      <c r="G59" s="38">
        <v>5079.1666666666661</v>
      </c>
      <c r="H59" s="38">
        <v>4980.4333333333334</v>
      </c>
      <c r="I59" s="38">
        <v>4821.3166666666666</v>
      </c>
      <c r="J59" s="38">
        <v>5337.0166666666655</v>
      </c>
      <c r="K59" s="38">
        <v>5496.1333333333323</v>
      </c>
      <c r="L59" s="38">
        <v>5594.866666666665</v>
      </c>
      <c r="M59" s="28">
        <v>5397.4</v>
      </c>
      <c r="N59" s="28">
        <v>5139.55</v>
      </c>
      <c r="O59" s="39">
        <v>648900</v>
      </c>
      <c r="P59" s="40">
        <v>4.7119573987413267E-2</v>
      </c>
    </row>
    <row r="60" spans="1:16" ht="12.75" customHeight="1">
      <c r="A60" s="28">
        <v>50</v>
      </c>
      <c r="B60" s="29" t="s">
        <v>56</v>
      </c>
      <c r="C60" s="30" t="s">
        <v>89</v>
      </c>
      <c r="D60" s="31">
        <v>44588</v>
      </c>
      <c r="E60" s="37">
        <v>1442.65</v>
      </c>
      <c r="F60" s="37">
        <v>1440.5833333333333</v>
      </c>
      <c r="G60" s="38">
        <v>1428.9166666666665</v>
      </c>
      <c r="H60" s="38">
        <v>1415.1833333333332</v>
      </c>
      <c r="I60" s="38">
        <v>1403.5166666666664</v>
      </c>
      <c r="J60" s="38">
        <v>1454.3166666666666</v>
      </c>
      <c r="K60" s="38">
        <v>1465.9833333333331</v>
      </c>
      <c r="L60" s="38">
        <v>1479.7166666666667</v>
      </c>
      <c r="M60" s="28">
        <v>1452.25</v>
      </c>
      <c r="N60" s="28">
        <v>1426.85</v>
      </c>
      <c r="O60" s="39">
        <v>3017700</v>
      </c>
      <c r="P60" s="40">
        <v>-5.2110817941952506E-2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44588</v>
      </c>
      <c r="E61" s="37">
        <v>624.95000000000005</v>
      </c>
      <c r="F61" s="37">
        <v>637.13333333333333</v>
      </c>
      <c r="G61" s="38">
        <v>607.9666666666667</v>
      </c>
      <c r="H61" s="38">
        <v>590.98333333333335</v>
      </c>
      <c r="I61" s="38">
        <v>561.81666666666672</v>
      </c>
      <c r="J61" s="38">
        <v>654.11666666666667</v>
      </c>
      <c r="K61" s="38">
        <v>683.28333333333342</v>
      </c>
      <c r="L61" s="38">
        <v>700.26666666666665</v>
      </c>
      <c r="M61" s="28">
        <v>666.3</v>
      </c>
      <c r="N61" s="28">
        <v>620.15</v>
      </c>
      <c r="O61" s="39">
        <v>5659200</v>
      </c>
      <c r="P61" s="40">
        <v>2.0631943442504689E-2</v>
      </c>
    </row>
    <row r="62" spans="1:16" ht="12.75" customHeight="1">
      <c r="A62" s="28">
        <v>52</v>
      </c>
      <c r="B62" s="29" t="s">
        <v>44</v>
      </c>
      <c r="C62" s="30" t="s">
        <v>91</v>
      </c>
      <c r="D62" s="31">
        <v>44588</v>
      </c>
      <c r="E62" s="37">
        <v>769.25</v>
      </c>
      <c r="F62" s="37">
        <v>773.26666666666677</v>
      </c>
      <c r="G62" s="38">
        <v>754.73333333333358</v>
      </c>
      <c r="H62" s="38">
        <v>740.21666666666681</v>
      </c>
      <c r="I62" s="38">
        <v>721.68333333333362</v>
      </c>
      <c r="J62" s="38">
        <v>787.78333333333353</v>
      </c>
      <c r="K62" s="38">
        <v>806.31666666666661</v>
      </c>
      <c r="L62" s="38">
        <v>820.83333333333348</v>
      </c>
      <c r="M62" s="28">
        <v>791.8</v>
      </c>
      <c r="N62" s="28">
        <v>758.75</v>
      </c>
      <c r="O62" s="39">
        <v>1532500</v>
      </c>
      <c r="P62" s="40">
        <v>-0.11607786589762076</v>
      </c>
    </row>
    <row r="63" spans="1:16" ht="12.75" customHeight="1">
      <c r="A63" s="28">
        <v>53</v>
      </c>
      <c r="B63" s="29" t="s">
        <v>70</v>
      </c>
      <c r="C63" s="30" t="s">
        <v>251</v>
      </c>
      <c r="D63" s="31">
        <v>44588</v>
      </c>
      <c r="E63" s="37">
        <v>419.4</v>
      </c>
      <c r="F63" s="37">
        <v>422.79999999999995</v>
      </c>
      <c r="G63" s="38">
        <v>413.64999999999992</v>
      </c>
      <c r="H63" s="38">
        <v>407.9</v>
      </c>
      <c r="I63" s="38">
        <v>398.74999999999994</v>
      </c>
      <c r="J63" s="38">
        <v>428.5499999999999</v>
      </c>
      <c r="K63" s="38">
        <v>437.7</v>
      </c>
      <c r="L63" s="38">
        <v>443.44999999999987</v>
      </c>
      <c r="M63" s="28">
        <v>431.95</v>
      </c>
      <c r="N63" s="28">
        <v>417.05</v>
      </c>
      <c r="O63" s="39">
        <v>2200000</v>
      </c>
      <c r="P63" s="40">
        <v>-4.7619047619047616E-2</v>
      </c>
    </row>
    <row r="64" spans="1:16" ht="12.75" customHeight="1">
      <c r="A64" s="28">
        <v>54</v>
      </c>
      <c r="B64" s="29" t="s">
        <v>58</v>
      </c>
      <c r="C64" s="30" t="s">
        <v>92</v>
      </c>
      <c r="D64" s="31">
        <v>44588</v>
      </c>
      <c r="E64" s="37">
        <v>140.65</v>
      </c>
      <c r="F64" s="37">
        <v>141.13333333333333</v>
      </c>
      <c r="G64" s="38">
        <v>138.51666666666665</v>
      </c>
      <c r="H64" s="38">
        <v>136.38333333333333</v>
      </c>
      <c r="I64" s="38">
        <v>133.76666666666665</v>
      </c>
      <c r="J64" s="38">
        <v>143.26666666666665</v>
      </c>
      <c r="K64" s="38">
        <v>145.88333333333333</v>
      </c>
      <c r="L64" s="38">
        <v>148.01666666666665</v>
      </c>
      <c r="M64" s="28">
        <v>143.75</v>
      </c>
      <c r="N64" s="28">
        <v>139</v>
      </c>
      <c r="O64" s="39">
        <v>13742800</v>
      </c>
      <c r="P64" s="40">
        <v>-1.3905830690412296E-2</v>
      </c>
    </row>
    <row r="65" spans="1:16" ht="12.75" customHeight="1">
      <c r="A65" s="28">
        <v>55</v>
      </c>
      <c r="B65" s="29" t="s">
        <v>70</v>
      </c>
      <c r="C65" s="30" t="s">
        <v>93</v>
      </c>
      <c r="D65" s="31">
        <v>44588</v>
      </c>
      <c r="E65" s="37">
        <v>920.65</v>
      </c>
      <c r="F65" s="37">
        <v>926.91666666666663</v>
      </c>
      <c r="G65" s="38">
        <v>904.33333333333326</v>
      </c>
      <c r="H65" s="38">
        <v>888.01666666666665</v>
      </c>
      <c r="I65" s="38">
        <v>865.43333333333328</v>
      </c>
      <c r="J65" s="38">
        <v>943.23333333333323</v>
      </c>
      <c r="K65" s="38">
        <v>965.81666666666649</v>
      </c>
      <c r="L65" s="38">
        <v>982.13333333333321</v>
      </c>
      <c r="M65" s="28">
        <v>949.5</v>
      </c>
      <c r="N65" s="28">
        <v>910.6</v>
      </c>
      <c r="O65" s="39">
        <v>1512000</v>
      </c>
      <c r="P65" s="40">
        <v>-5.0489826676714394E-2</v>
      </c>
    </row>
    <row r="66" spans="1:16" ht="12.75" customHeight="1">
      <c r="A66" s="28">
        <v>56</v>
      </c>
      <c r="B66" s="29" t="s">
        <v>56</v>
      </c>
      <c r="C66" s="30" t="s">
        <v>94</v>
      </c>
      <c r="D66" s="31">
        <v>44588</v>
      </c>
      <c r="E66" s="37">
        <v>552</v>
      </c>
      <c r="F66" s="37">
        <v>552.58333333333337</v>
      </c>
      <c r="G66" s="38">
        <v>547.11666666666679</v>
      </c>
      <c r="H66" s="38">
        <v>542.23333333333346</v>
      </c>
      <c r="I66" s="38">
        <v>536.76666666666688</v>
      </c>
      <c r="J66" s="38">
        <v>557.4666666666667</v>
      </c>
      <c r="K66" s="38">
        <v>562.93333333333317</v>
      </c>
      <c r="L66" s="38">
        <v>567.81666666666661</v>
      </c>
      <c r="M66" s="28">
        <v>558.04999999999995</v>
      </c>
      <c r="N66" s="28">
        <v>547.70000000000005</v>
      </c>
      <c r="O66" s="39">
        <v>10842500</v>
      </c>
      <c r="P66" s="40">
        <v>3.6196392306773385E-2</v>
      </c>
    </row>
    <row r="67" spans="1:16" ht="12.75" customHeight="1">
      <c r="A67" s="28">
        <v>57</v>
      </c>
      <c r="B67" s="29" t="s">
        <v>42</v>
      </c>
      <c r="C67" s="30" t="s">
        <v>252</v>
      </c>
      <c r="D67" s="31">
        <v>44588</v>
      </c>
      <c r="E67" s="37">
        <v>1945.55</v>
      </c>
      <c r="F67" s="37">
        <v>1958.5333333333335</v>
      </c>
      <c r="G67" s="38">
        <v>1907.0666666666671</v>
      </c>
      <c r="H67" s="38">
        <v>1868.5833333333335</v>
      </c>
      <c r="I67" s="38">
        <v>1817.116666666667</v>
      </c>
      <c r="J67" s="38">
        <v>1997.0166666666671</v>
      </c>
      <c r="K67" s="38">
        <v>2048.4833333333336</v>
      </c>
      <c r="L67" s="38">
        <v>2086.9666666666672</v>
      </c>
      <c r="M67" s="28">
        <v>2010</v>
      </c>
      <c r="N67" s="28">
        <v>1920.05</v>
      </c>
      <c r="O67" s="39">
        <v>435000</v>
      </c>
      <c r="P67" s="40">
        <v>-2.4663677130044841E-2</v>
      </c>
    </row>
    <row r="68" spans="1:16" ht="12.75" customHeight="1">
      <c r="A68" s="28">
        <v>58</v>
      </c>
      <c r="B68" s="29" t="s">
        <v>38</v>
      </c>
      <c r="C68" s="30" t="s">
        <v>95</v>
      </c>
      <c r="D68" s="31">
        <v>44588</v>
      </c>
      <c r="E68" s="37">
        <v>2498.4499999999998</v>
      </c>
      <c r="F68" s="37">
        <v>2536.1333333333332</v>
      </c>
      <c r="G68" s="38">
        <v>2412.5666666666666</v>
      </c>
      <c r="H68" s="38">
        <v>2326.6833333333334</v>
      </c>
      <c r="I68" s="38">
        <v>2203.1166666666668</v>
      </c>
      <c r="J68" s="38">
        <v>2622.0166666666664</v>
      </c>
      <c r="K68" s="38">
        <v>2745.583333333333</v>
      </c>
      <c r="L68" s="38">
        <v>2831.4666666666662</v>
      </c>
      <c r="M68" s="28">
        <v>2659.7</v>
      </c>
      <c r="N68" s="28">
        <v>2450.25</v>
      </c>
      <c r="O68" s="39">
        <v>2038500</v>
      </c>
      <c r="P68" s="40">
        <v>-1.8536350505536831E-2</v>
      </c>
    </row>
    <row r="69" spans="1:16" ht="12.75" customHeight="1">
      <c r="A69" s="28">
        <v>59</v>
      </c>
      <c r="B69" s="29" t="s">
        <v>44</v>
      </c>
      <c r="C69" s="30" t="s">
        <v>349</v>
      </c>
      <c r="D69" s="31">
        <v>44588</v>
      </c>
      <c r="E69" s="37">
        <v>286.89999999999998</v>
      </c>
      <c r="F69" s="37">
        <v>291</v>
      </c>
      <c r="G69" s="38">
        <v>279.64999999999998</v>
      </c>
      <c r="H69" s="38">
        <v>272.39999999999998</v>
      </c>
      <c r="I69" s="38">
        <v>261.04999999999995</v>
      </c>
      <c r="J69" s="38">
        <v>298.25</v>
      </c>
      <c r="K69" s="38">
        <v>309.60000000000002</v>
      </c>
      <c r="L69" s="38">
        <v>316.85000000000002</v>
      </c>
      <c r="M69" s="28">
        <v>302.35000000000002</v>
      </c>
      <c r="N69" s="28">
        <v>283.75</v>
      </c>
      <c r="O69" s="39">
        <v>15370900</v>
      </c>
      <c r="P69" s="40">
        <v>-3.6198442457456015E-2</v>
      </c>
    </row>
    <row r="70" spans="1:16" ht="12.75" customHeight="1">
      <c r="A70" s="28">
        <v>60</v>
      </c>
      <c r="B70" s="29" t="s">
        <v>47</v>
      </c>
      <c r="C70" s="30" t="s">
        <v>96</v>
      </c>
      <c r="D70" s="31">
        <v>44588</v>
      </c>
      <c r="E70" s="37">
        <v>4187.95</v>
      </c>
      <c r="F70" s="37">
        <v>4221.6333333333341</v>
      </c>
      <c r="G70" s="38">
        <v>4112.7666666666682</v>
      </c>
      <c r="H70" s="38">
        <v>4037.5833333333339</v>
      </c>
      <c r="I70" s="38">
        <v>3928.7166666666681</v>
      </c>
      <c r="J70" s="38">
        <v>4296.8166666666684</v>
      </c>
      <c r="K70" s="38">
        <v>4405.6833333333352</v>
      </c>
      <c r="L70" s="38">
        <v>4480.8666666666686</v>
      </c>
      <c r="M70" s="28">
        <v>4330.5</v>
      </c>
      <c r="N70" s="28">
        <v>4146.45</v>
      </c>
      <c r="O70" s="39">
        <v>3086600</v>
      </c>
      <c r="P70" s="40">
        <v>3.8559892328398383E-2</v>
      </c>
    </row>
    <row r="71" spans="1:16" ht="12.75" customHeight="1">
      <c r="A71" s="28">
        <v>61</v>
      </c>
      <c r="B71" s="29" t="s">
        <v>44</v>
      </c>
      <c r="C71" s="30" t="s">
        <v>254</v>
      </c>
      <c r="D71" s="31">
        <v>44588</v>
      </c>
      <c r="E71" s="37">
        <v>4975.75</v>
      </c>
      <c r="F71" s="37">
        <v>5048.583333333333</v>
      </c>
      <c r="G71" s="38">
        <v>4867.1666666666661</v>
      </c>
      <c r="H71" s="38">
        <v>4758.583333333333</v>
      </c>
      <c r="I71" s="38">
        <v>4577.1666666666661</v>
      </c>
      <c r="J71" s="38">
        <v>5157.1666666666661</v>
      </c>
      <c r="K71" s="38">
        <v>5338.5833333333321</v>
      </c>
      <c r="L71" s="38">
        <v>5447.1666666666661</v>
      </c>
      <c r="M71" s="28">
        <v>5230</v>
      </c>
      <c r="N71" s="28">
        <v>4940</v>
      </c>
      <c r="O71" s="39">
        <v>619250</v>
      </c>
      <c r="P71" s="40">
        <v>-3.7123420796890183E-2</v>
      </c>
    </row>
    <row r="72" spans="1:16" ht="12.75" customHeight="1">
      <c r="A72" s="28">
        <v>62</v>
      </c>
      <c r="B72" s="29" t="s">
        <v>97</v>
      </c>
      <c r="C72" s="30" t="s">
        <v>98</v>
      </c>
      <c r="D72" s="31">
        <v>44588</v>
      </c>
      <c r="E72" s="37">
        <v>395.45</v>
      </c>
      <c r="F72" s="37">
        <v>397.18333333333339</v>
      </c>
      <c r="G72" s="38">
        <v>388.86666666666679</v>
      </c>
      <c r="H72" s="38">
        <v>382.28333333333342</v>
      </c>
      <c r="I72" s="38">
        <v>373.96666666666681</v>
      </c>
      <c r="J72" s="38">
        <v>403.76666666666677</v>
      </c>
      <c r="K72" s="38">
        <v>412.08333333333337</v>
      </c>
      <c r="L72" s="38">
        <v>418.66666666666674</v>
      </c>
      <c r="M72" s="28">
        <v>405.5</v>
      </c>
      <c r="N72" s="28">
        <v>390.6</v>
      </c>
      <c r="O72" s="39">
        <v>30779100</v>
      </c>
      <c r="P72" s="40">
        <v>-8.398894322772698E-3</v>
      </c>
    </row>
    <row r="73" spans="1:16" ht="12.75" customHeight="1">
      <c r="A73" s="28">
        <v>63</v>
      </c>
      <c r="B73" s="29" t="s">
        <v>47</v>
      </c>
      <c r="C73" s="30" t="s">
        <v>99</v>
      </c>
      <c r="D73" s="31">
        <v>44588</v>
      </c>
      <c r="E73" s="37">
        <v>4493.8</v>
      </c>
      <c r="F73" s="37">
        <v>4501.2000000000007</v>
      </c>
      <c r="G73" s="38">
        <v>4429.8000000000011</v>
      </c>
      <c r="H73" s="38">
        <v>4365.8</v>
      </c>
      <c r="I73" s="38">
        <v>4294.4000000000005</v>
      </c>
      <c r="J73" s="38">
        <v>4565.2000000000016</v>
      </c>
      <c r="K73" s="38">
        <v>4636.6000000000013</v>
      </c>
      <c r="L73" s="38">
        <v>4700.6000000000022</v>
      </c>
      <c r="M73" s="28">
        <v>4572.6000000000004</v>
      </c>
      <c r="N73" s="28">
        <v>4437.2</v>
      </c>
      <c r="O73" s="39">
        <v>2870125</v>
      </c>
      <c r="P73" s="40">
        <v>-1.243010752688172E-2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44588</v>
      </c>
      <c r="E74" s="37">
        <v>2710.5</v>
      </c>
      <c r="F74" s="37">
        <v>2718.25</v>
      </c>
      <c r="G74" s="38">
        <v>2674.85</v>
      </c>
      <c r="H74" s="38">
        <v>2639.2</v>
      </c>
      <c r="I74" s="38">
        <v>2595.7999999999997</v>
      </c>
      <c r="J74" s="38">
        <v>2753.9</v>
      </c>
      <c r="K74" s="38">
        <v>2797.2999999999997</v>
      </c>
      <c r="L74" s="38">
        <v>2832.9500000000003</v>
      </c>
      <c r="M74" s="28">
        <v>2761.65</v>
      </c>
      <c r="N74" s="28">
        <v>2682.6</v>
      </c>
      <c r="O74" s="39">
        <v>2556050</v>
      </c>
      <c r="P74" s="40">
        <v>-4.09109504977499E-3</v>
      </c>
    </row>
    <row r="75" spans="1:16" ht="12.75" customHeight="1">
      <c r="A75" s="28">
        <v>65</v>
      </c>
      <c r="B75" s="29" t="s">
        <v>49</v>
      </c>
      <c r="C75" s="314" t="s">
        <v>101</v>
      </c>
      <c r="D75" s="31">
        <v>44588</v>
      </c>
      <c r="E75" s="37">
        <v>1869.05</v>
      </c>
      <c r="F75" s="37">
        <v>1865.6499999999999</v>
      </c>
      <c r="G75" s="38">
        <v>1859.3999999999996</v>
      </c>
      <c r="H75" s="38">
        <v>1849.7499999999998</v>
      </c>
      <c r="I75" s="38">
        <v>1843.4999999999995</v>
      </c>
      <c r="J75" s="38">
        <v>1875.2999999999997</v>
      </c>
      <c r="K75" s="38">
        <v>1881.5500000000002</v>
      </c>
      <c r="L75" s="38">
        <v>1891.1999999999998</v>
      </c>
      <c r="M75" s="28">
        <v>1871.9</v>
      </c>
      <c r="N75" s="28">
        <v>1856</v>
      </c>
      <c r="O75" s="39">
        <v>6541700</v>
      </c>
      <c r="P75" s="40">
        <v>-1.3273602123776341E-2</v>
      </c>
    </row>
    <row r="76" spans="1:16" ht="12.75" customHeight="1">
      <c r="A76" s="28">
        <v>66</v>
      </c>
      <c r="B76" s="29" t="s">
        <v>49</v>
      </c>
      <c r="C76" s="30" t="s">
        <v>102</v>
      </c>
      <c r="D76" s="31">
        <v>44588</v>
      </c>
      <c r="E76" s="37">
        <v>176.05</v>
      </c>
      <c r="F76" s="37">
        <v>176.75</v>
      </c>
      <c r="G76" s="38">
        <v>174.05</v>
      </c>
      <c r="H76" s="38">
        <v>172.05</v>
      </c>
      <c r="I76" s="38">
        <v>169.35000000000002</v>
      </c>
      <c r="J76" s="38">
        <v>178.75</v>
      </c>
      <c r="K76" s="38">
        <v>181.45</v>
      </c>
      <c r="L76" s="38">
        <v>183.45</v>
      </c>
      <c r="M76" s="28">
        <v>179.45</v>
      </c>
      <c r="N76" s="28">
        <v>174.75</v>
      </c>
      <c r="O76" s="39">
        <v>23760000</v>
      </c>
      <c r="P76" s="40">
        <v>1.4292300599354541E-2</v>
      </c>
    </row>
    <row r="77" spans="1:16" ht="12.75" customHeight="1">
      <c r="A77" s="28">
        <v>67</v>
      </c>
      <c r="B77" s="29" t="s">
        <v>58</v>
      </c>
      <c r="C77" s="30" t="s">
        <v>103</v>
      </c>
      <c r="D77" s="31">
        <v>44588</v>
      </c>
      <c r="E77" s="37">
        <v>94.1</v>
      </c>
      <c r="F77" s="37">
        <v>94.8</v>
      </c>
      <c r="G77" s="38">
        <v>92.5</v>
      </c>
      <c r="H77" s="38">
        <v>90.9</v>
      </c>
      <c r="I77" s="38">
        <v>88.600000000000009</v>
      </c>
      <c r="J77" s="38">
        <v>96.399999999999991</v>
      </c>
      <c r="K77" s="38">
        <v>98.699999999999974</v>
      </c>
      <c r="L77" s="38">
        <v>100.29999999999998</v>
      </c>
      <c r="M77" s="28">
        <v>97.1</v>
      </c>
      <c r="N77" s="28">
        <v>93.2</v>
      </c>
      <c r="O77" s="39">
        <v>103100000</v>
      </c>
      <c r="P77" s="40">
        <v>2.1196513470681459E-2</v>
      </c>
    </row>
    <row r="78" spans="1:16" ht="12.75" customHeight="1">
      <c r="A78" s="28">
        <v>68</v>
      </c>
      <c r="B78" s="29" t="s">
        <v>87</v>
      </c>
      <c r="C78" s="30" t="s">
        <v>364</v>
      </c>
      <c r="D78" s="31">
        <v>44588</v>
      </c>
      <c r="E78" s="37">
        <v>163.5</v>
      </c>
      <c r="F78" s="37">
        <v>165.13333333333335</v>
      </c>
      <c r="G78" s="38">
        <v>160.16666666666671</v>
      </c>
      <c r="H78" s="38">
        <v>156.83333333333337</v>
      </c>
      <c r="I78" s="38">
        <v>151.86666666666673</v>
      </c>
      <c r="J78" s="38">
        <v>168.4666666666667</v>
      </c>
      <c r="K78" s="38">
        <v>173.43333333333334</v>
      </c>
      <c r="L78" s="38">
        <v>176.76666666666668</v>
      </c>
      <c r="M78" s="28">
        <v>170.1</v>
      </c>
      <c r="N78" s="28">
        <v>161.80000000000001</v>
      </c>
      <c r="O78" s="39">
        <v>13751400</v>
      </c>
      <c r="P78" s="40">
        <v>-4.1423460741856523E-3</v>
      </c>
    </row>
    <row r="79" spans="1:16" ht="12.75" customHeight="1">
      <c r="A79" s="28">
        <v>69</v>
      </c>
      <c r="B79" s="29" t="s">
        <v>79</v>
      </c>
      <c r="C79" s="30" t="s">
        <v>104</v>
      </c>
      <c r="D79" s="31">
        <v>44588</v>
      </c>
      <c r="E79" s="37">
        <v>143.30000000000001</v>
      </c>
      <c r="F79" s="37">
        <v>143.9</v>
      </c>
      <c r="G79" s="38">
        <v>140.85000000000002</v>
      </c>
      <c r="H79" s="38">
        <v>138.4</v>
      </c>
      <c r="I79" s="38">
        <v>135.35000000000002</v>
      </c>
      <c r="J79" s="38">
        <v>146.35000000000002</v>
      </c>
      <c r="K79" s="38">
        <v>149.40000000000003</v>
      </c>
      <c r="L79" s="38">
        <v>151.85000000000002</v>
      </c>
      <c r="M79" s="28">
        <v>146.94999999999999</v>
      </c>
      <c r="N79" s="28">
        <v>141.44999999999999</v>
      </c>
      <c r="O79" s="39">
        <v>37429600</v>
      </c>
      <c r="P79" s="40">
        <v>-9.7688049495278412E-4</v>
      </c>
    </row>
    <row r="80" spans="1:16" ht="12.75" customHeight="1">
      <c r="A80" s="28">
        <v>70</v>
      </c>
      <c r="B80" s="29" t="s">
        <v>47</v>
      </c>
      <c r="C80" s="30" t="s">
        <v>105</v>
      </c>
      <c r="D80" s="31">
        <v>44588</v>
      </c>
      <c r="E80" s="37">
        <v>482.25</v>
      </c>
      <c r="F80" s="37">
        <v>486.40000000000003</v>
      </c>
      <c r="G80" s="38">
        <v>476.85000000000008</v>
      </c>
      <c r="H80" s="38">
        <v>471.45000000000005</v>
      </c>
      <c r="I80" s="38">
        <v>461.90000000000009</v>
      </c>
      <c r="J80" s="38">
        <v>491.80000000000007</v>
      </c>
      <c r="K80" s="38">
        <v>501.35</v>
      </c>
      <c r="L80" s="38">
        <v>506.75000000000006</v>
      </c>
      <c r="M80" s="28">
        <v>495.95</v>
      </c>
      <c r="N80" s="28">
        <v>481</v>
      </c>
      <c r="O80" s="39">
        <v>8580150</v>
      </c>
      <c r="P80" s="40">
        <v>-4.9346492397972794E-3</v>
      </c>
    </row>
    <row r="81" spans="1:16" ht="12.75" customHeight="1">
      <c r="A81" s="28">
        <v>71</v>
      </c>
      <c r="B81" s="29" t="s">
        <v>106</v>
      </c>
      <c r="C81" s="30" t="s">
        <v>107</v>
      </c>
      <c r="D81" s="31">
        <v>44588</v>
      </c>
      <c r="E81" s="37">
        <v>42.35</v>
      </c>
      <c r="F81" s="37">
        <v>42.733333333333327</v>
      </c>
      <c r="G81" s="38">
        <v>41.716666666666654</v>
      </c>
      <c r="H81" s="38">
        <v>41.083333333333329</v>
      </c>
      <c r="I81" s="38">
        <v>40.066666666666656</v>
      </c>
      <c r="J81" s="38">
        <v>43.366666666666653</v>
      </c>
      <c r="K81" s="38">
        <v>44.383333333333319</v>
      </c>
      <c r="L81" s="38">
        <v>45.016666666666652</v>
      </c>
      <c r="M81" s="28">
        <v>43.75</v>
      </c>
      <c r="N81" s="28">
        <v>42.1</v>
      </c>
      <c r="O81" s="39">
        <v>92632500</v>
      </c>
      <c r="P81" s="40">
        <v>5.1059484299208577E-2</v>
      </c>
    </row>
    <row r="82" spans="1:16" ht="12.75" customHeight="1">
      <c r="A82" s="28">
        <v>72</v>
      </c>
      <c r="B82" s="29" t="s">
        <v>44</v>
      </c>
      <c r="C82" s="30" t="s">
        <v>381</v>
      </c>
      <c r="D82" s="31">
        <v>44588</v>
      </c>
      <c r="E82" s="37">
        <v>483.85</v>
      </c>
      <c r="F82" s="37">
        <v>489.51666666666665</v>
      </c>
      <c r="G82" s="38">
        <v>471.5333333333333</v>
      </c>
      <c r="H82" s="38">
        <v>459.21666666666664</v>
      </c>
      <c r="I82" s="38">
        <v>441.23333333333329</v>
      </c>
      <c r="J82" s="38">
        <v>501.83333333333331</v>
      </c>
      <c r="K82" s="38">
        <v>519.81666666666661</v>
      </c>
      <c r="L82" s="38">
        <v>532.13333333333333</v>
      </c>
      <c r="M82" s="28">
        <v>507.5</v>
      </c>
      <c r="N82" s="28">
        <v>477.2</v>
      </c>
      <c r="O82" s="39">
        <v>3299400</v>
      </c>
      <c r="P82" s="40">
        <v>7.8864353312302837E-4</v>
      </c>
    </row>
    <row r="83" spans="1:16" ht="12.75" customHeight="1">
      <c r="A83" s="28">
        <v>73</v>
      </c>
      <c r="B83" s="29" t="s">
        <v>56</v>
      </c>
      <c r="C83" s="30" t="s">
        <v>108</v>
      </c>
      <c r="D83" s="31">
        <v>44588</v>
      </c>
      <c r="E83" s="37">
        <v>890.65</v>
      </c>
      <c r="F83" s="37">
        <v>892.04999999999984</v>
      </c>
      <c r="G83" s="38">
        <v>881.79999999999973</v>
      </c>
      <c r="H83" s="38">
        <v>872.94999999999993</v>
      </c>
      <c r="I83" s="38">
        <v>862.69999999999982</v>
      </c>
      <c r="J83" s="38">
        <v>900.89999999999964</v>
      </c>
      <c r="K83" s="38">
        <v>911.14999999999986</v>
      </c>
      <c r="L83" s="38">
        <v>919.99999999999955</v>
      </c>
      <c r="M83" s="28">
        <v>902.3</v>
      </c>
      <c r="N83" s="28">
        <v>883.2</v>
      </c>
      <c r="O83" s="39">
        <v>4700500</v>
      </c>
      <c r="P83" s="40">
        <v>-4.6067985794013194E-2</v>
      </c>
    </row>
    <row r="84" spans="1:16" ht="12.75" customHeight="1">
      <c r="A84" s="28">
        <v>74</v>
      </c>
      <c r="B84" s="29" t="s">
        <v>97</v>
      </c>
      <c r="C84" s="30" t="s">
        <v>109</v>
      </c>
      <c r="D84" s="31">
        <v>44588</v>
      </c>
      <c r="E84" s="37">
        <v>1799.15</v>
      </c>
      <c r="F84" s="37">
        <v>1811.5</v>
      </c>
      <c r="G84" s="38">
        <v>1763.6</v>
      </c>
      <c r="H84" s="38">
        <v>1728.05</v>
      </c>
      <c r="I84" s="38">
        <v>1680.1499999999999</v>
      </c>
      <c r="J84" s="38">
        <v>1847.05</v>
      </c>
      <c r="K84" s="38">
        <v>1894.95</v>
      </c>
      <c r="L84" s="38">
        <v>1930.5</v>
      </c>
      <c r="M84" s="28">
        <v>1859.4</v>
      </c>
      <c r="N84" s="28">
        <v>1775.95</v>
      </c>
      <c r="O84" s="39">
        <v>3726125</v>
      </c>
      <c r="P84" s="40">
        <v>-9.5032397408207347E-3</v>
      </c>
    </row>
    <row r="85" spans="1:16" ht="12.75" customHeight="1">
      <c r="A85" s="28">
        <v>75</v>
      </c>
      <c r="B85" s="29" t="s">
        <v>47</v>
      </c>
      <c r="C85" s="30" t="s">
        <v>110</v>
      </c>
      <c r="D85" s="31">
        <v>44588</v>
      </c>
      <c r="E85" s="37">
        <v>318.5</v>
      </c>
      <c r="F85" s="37">
        <v>319.96666666666664</v>
      </c>
      <c r="G85" s="38">
        <v>313.5333333333333</v>
      </c>
      <c r="H85" s="38">
        <v>308.56666666666666</v>
      </c>
      <c r="I85" s="38">
        <v>302.13333333333333</v>
      </c>
      <c r="J85" s="38">
        <v>324.93333333333328</v>
      </c>
      <c r="K85" s="38">
        <v>331.36666666666656</v>
      </c>
      <c r="L85" s="38">
        <v>336.33333333333326</v>
      </c>
      <c r="M85" s="28">
        <v>326.39999999999998</v>
      </c>
      <c r="N85" s="28">
        <v>315</v>
      </c>
      <c r="O85" s="39">
        <v>13912800</v>
      </c>
      <c r="P85" s="40">
        <v>-6.4512767066180296E-2</v>
      </c>
    </row>
    <row r="86" spans="1:16" ht="12.75" customHeight="1">
      <c r="A86" s="28">
        <v>76</v>
      </c>
      <c r="B86" s="29" t="s">
        <v>42</v>
      </c>
      <c r="C86" s="273" t="s">
        <v>111</v>
      </c>
      <c r="D86" s="31">
        <v>44588</v>
      </c>
      <c r="E86" s="37">
        <v>1792.9</v>
      </c>
      <c r="F86" s="37">
        <v>1801.0333333333335</v>
      </c>
      <c r="G86" s="38">
        <v>1775.0666666666671</v>
      </c>
      <c r="H86" s="38">
        <v>1757.2333333333336</v>
      </c>
      <c r="I86" s="38">
        <v>1731.2666666666671</v>
      </c>
      <c r="J86" s="38">
        <v>1818.866666666667</v>
      </c>
      <c r="K86" s="38">
        <v>1844.8333333333337</v>
      </c>
      <c r="L86" s="38">
        <v>1862.666666666667</v>
      </c>
      <c r="M86" s="28">
        <v>1827</v>
      </c>
      <c r="N86" s="28">
        <v>1783.2</v>
      </c>
      <c r="O86" s="39">
        <v>10190175</v>
      </c>
      <c r="P86" s="40">
        <v>1.1199776004479911E-3</v>
      </c>
    </row>
    <row r="87" spans="1:16" ht="12.75" customHeight="1">
      <c r="A87" s="28">
        <v>77</v>
      </c>
      <c r="B87" s="29" t="s">
        <v>79</v>
      </c>
      <c r="C87" s="30" t="s">
        <v>261</v>
      </c>
      <c r="D87" s="31">
        <v>44588</v>
      </c>
      <c r="E87" s="37">
        <v>312.55</v>
      </c>
      <c r="F87" s="37">
        <v>313.48333333333335</v>
      </c>
      <c r="G87" s="38">
        <v>308.56666666666672</v>
      </c>
      <c r="H87" s="38">
        <v>304.58333333333337</v>
      </c>
      <c r="I87" s="38">
        <v>299.66666666666674</v>
      </c>
      <c r="J87" s="38">
        <v>317.4666666666667</v>
      </c>
      <c r="K87" s="38">
        <v>322.38333333333333</v>
      </c>
      <c r="L87" s="38">
        <v>326.36666666666667</v>
      </c>
      <c r="M87" s="28">
        <v>318.39999999999998</v>
      </c>
      <c r="N87" s="28">
        <v>309.5</v>
      </c>
      <c r="O87" s="39">
        <v>1980500</v>
      </c>
      <c r="P87" s="40">
        <v>-7.6862123613312197E-2</v>
      </c>
    </row>
    <row r="88" spans="1:16" ht="12.75" customHeight="1">
      <c r="A88" s="28">
        <v>78</v>
      </c>
      <c r="B88" s="29" t="s">
        <v>79</v>
      </c>
      <c r="C88" s="30" t="s">
        <v>112</v>
      </c>
      <c r="D88" s="31">
        <v>44588</v>
      </c>
      <c r="E88" s="37">
        <v>699.3</v>
      </c>
      <c r="F88" s="37">
        <v>699.81666666666661</v>
      </c>
      <c r="G88" s="38">
        <v>685.83333333333326</v>
      </c>
      <c r="H88" s="38">
        <v>672.36666666666667</v>
      </c>
      <c r="I88" s="38">
        <v>658.38333333333333</v>
      </c>
      <c r="J88" s="38">
        <v>713.28333333333319</v>
      </c>
      <c r="K88" s="38">
        <v>727.26666666666654</v>
      </c>
      <c r="L88" s="38">
        <v>740.73333333333312</v>
      </c>
      <c r="M88" s="28">
        <v>713.8</v>
      </c>
      <c r="N88" s="28">
        <v>686.35</v>
      </c>
      <c r="O88" s="39">
        <v>2041250</v>
      </c>
      <c r="P88" s="40">
        <v>-4.3350908025776215E-2</v>
      </c>
    </row>
    <row r="89" spans="1:16" ht="12.75" customHeight="1">
      <c r="A89" s="28">
        <v>79</v>
      </c>
      <c r="B89" s="29" t="s">
        <v>44</v>
      </c>
      <c r="C89" s="30" t="s">
        <v>262</v>
      </c>
      <c r="D89" s="31">
        <v>44588</v>
      </c>
      <c r="E89" s="37">
        <v>1420.35</v>
      </c>
      <c r="F89" s="37">
        <v>1424.6166666666668</v>
      </c>
      <c r="G89" s="38">
        <v>1391.2333333333336</v>
      </c>
      <c r="H89" s="38">
        <v>1362.1166666666668</v>
      </c>
      <c r="I89" s="38">
        <v>1328.7333333333336</v>
      </c>
      <c r="J89" s="38">
        <v>1453.7333333333336</v>
      </c>
      <c r="K89" s="38">
        <v>1487.1166666666668</v>
      </c>
      <c r="L89" s="38">
        <v>1516.2333333333336</v>
      </c>
      <c r="M89" s="28">
        <v>1458</v>
      </c>
      <c r="N89" s="28">
        <v>1395.5</v>
      </c>
      <c r="O89" s="39">
        <v>3391975</v>
      </c>
      <c r="P89" s="40">
        <v>4.156942823803967E-2</v>
      </c>
    </row>
    <row r="90" spans="1:16" ht="12.75" customHeight="1">
      <c r="A90" s="28">
        <v>80</v>
      </c>
      <c r="B90" s="29" t="s">
        <v>70</v>
      </c>
      <c r="C90" s="30" t="s">
        <v>113</v>
      </c>
      <c r="D90" s="31">
        <v>44588</v>
      </c>
      <c r="E90" s="37">
        <v>1245.2</v>
      </c>
      <c r="F90" s="37">
        <v>1263.5</v>
      </c>
      <c r="G90" s="38">
        <v>1218</v>
      </c>
      <c r="H90" s="38">
        <v>1190.8</v>
      </c>
      <c r="I90" s="38">
        <v>1145.3</v>
      </c>
      <c r="J90" s="38">
        <v>1290.7</v>
      </c>
      <c r="K90" s="38">
        <v>1336.2</v>
      </c>
      <c r="L90" s="38">
        <v>1363.4</v>
      </c>
      <c r="M90" s="28">
        <v>1309</v>
      </c>
      <c r="N90" s="28">
        <v>1236.3</v>
      </c>
      <c r="O90" s="39">
        <v>4307500</v>
      </c>
      <c r="P90" s="40">
        <v>5.5759803921568631E-2</v>
      </c>
    </row>
    <row r="91" spans="1:16" ht="12.75" customHeight="1">
      <c r="A91" s="28">
        <v>81</v>
      </c>
      <c r="B91" s="29" t="s">
        <v>87</v>
      </c>
      <c r="C91" s="30" t="s">
        <v>114</v>
      </c>
      <c r="D91" s="31">
        <v>44588</v>
      </c>
      <c r="E91" s="37">
        <v>1169.0999999999999</v>
      </c>
      <c r="F91" s="37">
        <v>1169.1666666666665</v>
      </c>
      <c r="G91" s="38">
        <v>1156.7833333333331</v>
      </c>
      <c r="H91" s="38">
        <v>1144.4666666666665</v>
      </c>
      <c r="I91" s="38">
        <v>1132.083333333333</v>
      </c>
      <c r="J91" s="38">
        <v>1181.4833333333331</v>
      </c>
      <c r="K91" s="38">
        <v>1193.8666666666663</v>
      </c>
      <c r="L91" s="38">
        <v>1206.1833333333332</v>
      </c>
      <c r="M91" s="28">
        <v>1181.55</v>
      </c>
      <c r="N91" s="28">
        <v>1156.8499999999999</v>
      </c>
      <c r="O91" s="39">
        <v>28439600</v>
      </c>
      <c r="P91" s="40">
        <v>6.1416542842991579E-3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44588</v>
      </c>
      <c r="E92" s="37">
        <v>2596.25</v>
      </c>
      <c r="F92" s="37">
        <v>2583.0833333333335</v>
      </c>
      <c r="G92" s="38">
        <v>2559.5666666666671</v>
      </c>
      <c r="H92" s="38">
        <v>2522.8833333333337</v>
      </c>
      <c r="I92" s="38">
        <v>2499.3666666666672</v>
      </c>
      <c r="J92" s="38">
        <v>2619.7666666666669</v>
      </c>
      <c r="K92" s="38">
        <v>2643.2833333333333</v>
      </c>
      <c r="L92" s="38">
        <v>2679.9666666666667</v>
      </c>
      <c r="M92" s="28">
        <v>2606.6</v>
      </c>
      <c r="N92" s="28">
        <v>2546.4</v>
      </c>
      <c r="O92" s="39">
        <v>14386200</v>
      </c>
      <c r="P92" s="40">
        <v>-9.3172192955273212E-3</v>
      </c>
    </row>
    <row r="93" spans="1:16" ht="12.75" customHeight="1">
      <c r="A93" s="28">
        <v>83</v>
      </c>
      <c r="B93" s="29" t="s">
        <v>63</v>
      </c>
      <c r="C93" s="30" t="s">
        <v>116</v>
      </c>
      <c r="D93" s="31">
        <v>44588</v>
      </c>
      <c r="E93" s="37">
        <v>2368.75</v>
      </c>
      <c r="F93" s="37">
        <v>2365.2000000000003</v>
      </c>
      <c r="G93" s="38">
        <v>2348.8500000000004</v>
      </c>
      <c r="H93" s="38">
        <v>2328.9500000000003</v>
      </c>
      <c r="I93" s="38">
        <v>2312.6000000000004</v>
      </c>
      <c r="J93" s="38">
        <v>2385.1000000000004</v>
      </c>
      <c r="K93" s="38">
        <v>2401.4499999999998</v>
      </c>
      <c r="L93" s="38">
        <v>2421.3500000000004</v>
      </c>
      <c r="M93" s="28">
        <v>2381.5500000000002</v>
      </c>
      <c r="N93" s="28">
        <v>2345.3000000000002</v>
      </c>
      <c r="O93" s="39">
        <v>3187000</v>
      </c>
      <c r="P93" s="40">
        <v>-2.7938754346367351E-2</v>
      </c>
    </row>
    <row r="94" spans="1:16" ht="12.75" customHeight="1">
      <c r="A94" s="28">
        <v>84</v>
      </c>
      <c r="B94" s="29" t="s">
        <v>58</v>
      </c>
      <c r="C94" s="30" t="s">
        <v>117</v>
      </c>
      <c r="D94" s="31">
        <v>44588</v>
      </c>
      <c r="E94" s="37">
        <v>1522.4</v>
      </c>
      <c r="F94" s="37">
        <v>1514.0999999999997</v>
      </c>
      <c r="G94" s="38">
        <v>1499.1499999999994</v>
      </c>
      <c r="H94" s="38">
        <v>1475.8999999999996</v>
      </c>
      <c r="I94" s="38">
        <v>1460.9499999999994</v>
      </c>
      <c r="J94" s="38">
        <v>1537.3499999999995</v>
      </c>
      <c r="K94" s="38">
        <v>1552.2999999999997</v>
      </c>
      <c r="L94" s="38">
        <v>1575.5499999999995</v>
      </c>
      <c r="M94" s="28">
        <v>1529.05</v>
      </c>
      <c r="N94" s="28">
        <v>1490.85</v>
      </c>
      <c r="O94" s="39">
        <v>35346300</v>
      </c>
      <c r="P94" s="40">
        <v>-6.1741732973209722E-2</v>
      </c>
    </row>
    <row r="95" spans="1:16" ht="12.75" customHeight="1">
      <c r="A95" s="28">
        <v>85</v>
      </c>
      <c r="B95" s="29" t="s">
        <v>63</v>
      </c>
      <c r="C95" s="30" t="s">
        <v>118</v>
      </c>
      <c r="D95" s="31">
        <v>44588</v>
      </c>
      <c r="E95" s="37">
        <v>643.1</v>
      </c>
      <c r="F95" s="37">
        <v>641.7166666666667</v>
      </c>
      <c r="G95" s="38">
        <v>635.83333333333337</v>
      </c>
      <c r="H95" s="38">
        <v>628.56666666666672</v>
      </c>
      <c r="I95" s="38">
        <v>622.68333333333339</v>
      </c>
      <c r="J95" s="38">
        <v>648.98333333333335</v>
      </c>
      <c r="K95" s="38">
        <v>654.86666666666656</v>
      </c>
      <c r="L95" s="38">
        <v>662.13333333333333</v>
      </c>
      <c r="M95" s="28">
        <v>647.6</v>
      </c>
      <c r="N95" s="28">
        <v>634.45000000000005</v>
      </c>
      <c r="O95" s="39">
        <v>20519400</v>
      </c>
      <c r="P95" s="40">
        <v>-1.1237146188911269E-2</v>
      </c>
    </row>
    <row r="96" spans="1:16" ht="12.75" customHeight="1">
      <c r="A96" s="28">
        <v>86</v>
      </c>
      <c r="B96" s="29" t="s">
        <v>49</v>
      </c>
      <c r="C96" s="30" t="s">
        <v>119</v>
      </c>
      <c r="D96" s="31">
        <v>44588</v>
      </c>
      <c r="E96" s="37">
        <v>2745.8</v>
      </c>
      <c r="F96" s="37">
        <v>2726.4666666666667</v>
      </c>
      <c r="G96" s="38">
        <v>2672.5833333333335</v>
      </c>
      <c r="H96" s="38">
        <v>2599.3666666666668</v>
      </c>
      <c r="I96" s="38">
        <v>2545.4833333333336</v>
      </c>
      <c r="J96" s="38">
        <v>2799.6833333333334</v>
      </c>
      <c r="K96" s="38">
        <v>2853.5666666666666</v>
      </c>
      <c r="L96" s="38">
        <v>2926.7833333333333</v>
      </c>
      <c r="M96" s="28">
        <v>2780.35</v>
      </c>
      <c r="N96" s="28">
        <v>2653.25</v>
      </c>
      <c r="O96" s="39">
        <v>3737100</v>
      </c>
      <c r="P96" s="40">
        <v>-4.4781841883291158E-2</v>
      </c>
    </row>
    <row r="97" spans="1:16" ht="12.75" customHeight="1">
      <c r="A97" s="28">
        <v>87</v>
      </c>
      <c r="B97" s="29" t="s">
        <v>120</v>
      </c>
      <c r="C97" s="30" t="s">
        <v>121</v>
      </c>
      <c r="D97" s="31">
        <v>44588</v>
      </c>
      <c r="E97" s="37">
        <v>505.35</v>
      </c>
      <c r="F97" s="37">
        <v>506</v>
      </c>
      <c r="G97" s="38">
        <v>497.5</v>
      </c>
      <c r="H97" s="38">
        <v>489.65</v>
      </c>
      <c r="I97" s="38">
        <v>481.15</v>
      </c>
      <c r="J97" s="38">
        <v>513.85</v>
      </c>
      <c r="K97" s="38">
        <v>522.35</v>
      </c>
      <c r="L97" s="38">
        <v>530.20000000000005</v>
      </c>
      <c r="M97" s="28">
        <v>514.5</v>
      </c>
      <c r="N97" s="28">
        <v>498.15</v>
      </c>
      <c r="O97" s="39">
        <v>34723575</v>
      </c>
      <c r="P97" s="40">
        <v>6.5934065934065936E-2</v>
      </c>
    </row>
    <row r="98" spans="1:16" ht="12.75" customHeight="1">
      <c r="A98" s="28">
        <v>88</v>
      </c>
      <c r="B98" s="29" t="s">
        <v>120</v>
      </c>
      <c r="C98" s="30" t="s">
        <v>391</v>
      </c>
      <c r="D98" s="31">
        <v>44588</v>
      </c>
      <c r="E98" s="37">
        <v>131.4</v>
      </c>
      <c r="F98" s="37">
        <v>131.88333333333335</v>
      </c>
      <c r="G98" s="38">
        <v>127.9666666666667</v>
      </c>
      <c r="H98" s="38">
        <v>124.53333333333333</v>
      </c>
      <c r="I98" s="38">
        <v>120.61666666666667</v>
      </c>
      <c r="J98" s="38">
        <v>135.31666666666672</v>
      </c>
      <c r="K98" s="38">
        <v>139.23333333333341</v>
      </c>
      <c r="L98" s="38">
        <v>142.66666666666674</v>
      </c>
      <c r="M98" s="28">
        <v>135.80000000000001</v>
      </c>
      <c r="N98" s="28">
        <v>128.44999999999999</v>
      </c>
      <c r="O98" s="39">
        <v>14878000</v>
      </c>
      <c r="P98" s="40">
        <v>-3.5943159654499859E-2</v>
      </c>
    </row>
    <row r="99" spans="1:16" ht="12.75" customHeight="1">
      <c r="A99" s="28">
        <v>89</v>
      </c>
      <c r="B99" s="29" t="s">
        <v>79</v>
      </c>
      <c r="C99" s="30" t="s">
        <v>122</v>
      </c>
      <c r="D99" s="31">
        <v>44588</v>
      </c>
      <c r="E99" s="37">
        <v>310.64999999999998</v>
      </c>
      <c r="F99" s="37">
        <v>315.2166666666667</v>
      </c>
      <c r="G99" s="38">
        <v>304.63333333333338</v>
      </c>
      <c r="H99" s="38">
        <v>298.61666666666667</v>
      </c>
      <c r="I99" s="38">
        <v>288.03333333333336</v>
      </c>
      <c r="J99" s="38">
        <v>321.23333333333341</v>
      </c>
      <c r="K99" s="38">
        <v>331.81666666666666</v>
      </c>
      <c r="L99" s="38">
        <v>337.83333333333343</v>
      </c>
      <c r="M99" s="28">
        <v>325.8</v>
      </c>
      <c r="N99" s="28">
        <v>309.2</v>
      </c>
      <c r="O99" s="39">
        <v>12725100</v>
      </c>
      <c r="P99" s="40">
        <v>2.5010874293170945E-2</v>
      </c>
    </row>
    <row r="100" spans="1:16" ht="12.75" customHeight="1">
      <c r="A100" s="28">
        <v>90</v>
      </c>
      <c r="B100" s="29" t="s">
        <v>56</v>
      </c>
      <c r="C100" s="30" t="s">
        <v>123</v>
      </c>
      <c r="D100" s="31">
        <v>44588</v>
      </c>
      <c r="E100" s="37">
        <v>2322.9</v>
      </c>
      <c r="F100" s="37">
        <v>2300.6666666666665</v>
      </c>
      <c r="G100" s="38">
        <v>2272.2333333333331</v>
      </c>
      <c r="H100" s="38">
        <v>2221.5666666666666</v>
      </c>
      <c r="I100" s="38">
        <v>2193.1333333333332</v>
      </c>
      <c r="J100" s="38">
        <v>2351.333333333333</v>
      </c>
      <c r="K100" s="38">
        <v>2379.7666666666664</v>
      </c>
      <c r="L100" s="38">
        <v>2430.4333333333329</v>
      </c>
      <c r="M100" s="28">
        <v>2329.1</v>
      </c>
      <c r="N100" s="28">
        <v>2250</v>
      </c>
      <c r="O100" s="39">
        <v>10042200</v>
      </c>
      <c r="P100" s="40">
        <v>-6.0194283789095401E-2</v>
      </c>
    </row>
    <row r="101" spans="1:16" ht="12.75" customHeight="1">
      <c r="A101" s="28">
        <v>91</v>
      </c>
      <c r="B101" s="29" t="s">
        <v>44</v>
      </c>
      <c r="C101" s="30" t="s">
        <v>392</v>
      </c>
      <c r="D101" s="31">
        <v>44588</v>
      </c>
      <c r="E101" s="37">
        <v>43859.5</v>
      </c>
      <c r="F101" s="37">
        <v>43520.833333333336</v>
      </c>
      <c r="G101" s="38">
        <v>42292.566666666673</v>
      </c>
      <c r="H101" s="38">
        <v>40725.633333333339</v>
      </c>
      <c r="I101" s="38">
        <v>39497.366666666676</v>
      </c>
      <c r="J101" s="38">
        <v>45087.76666666667</v>
      </c>
      <c r="K101" s="38">
        <v>46316.033333333333</v>
      </c>
      <c r="L101" s="38">
        <v>47882.966666666667</v>
      </c>
      <c r="M101" s="28">
        <v>44749.1</v>
      </c>
      <c r="N101" s="28">
        <v>41953.9</v>
      </c>
      <c r="O101" s="39">
        <v>9615</v>
      </c>
      <c r="P101" s="40">
        <v>-1.6871165644171779E-2</v>
      </c>
    </row>
    <row r="102" spans="1:16" ht="12.75" customHeight="1">
      <c r="A102" s="28">
        <v>92</v>
      </c>
      <c r="B102" s="29" t="s">
        <v>63</v>
      </c>
      <c r="C102" s="30" t="s">
        <v>124</v>
      </c>
      <c r="D102" s="31">
        <v>44588</v>
      </c>
      <c r="E102" s="37">
        <v>220.35</v>
      </c>
      <c r="F102" s="37">
        <v>220.31666666666669</v>
      </c>
      <c r="G102" s="38">
        <v>217.13333333333338</v>
      </c>
      <c r="H102" s="38">
        <v>213.91666666666669</v>
      </c>
      <c r="I102" s="38">
        <v>210.73333333333338</v>
      </c>
      <c r="J102" s="38">
        <v>223.53333333333339</v>
      </c>
      <c r="K102" s="38">
        <v>226.71666666666673</v>
      </c>
      <c r="L102" s="38">
        <v>229.93333333333339</v>
      </c>
      <c r="M102" s="28">
        <v>223.5</v>
      </c>
      <c r="N102" s="28">
        <v>217.1</v>
      </c>
      <c r="O102" s="39">
        <v>34654900</v>
      </c>
      <c r="P102" s="40">
        <v>-2.917933130699088E-2</v>
      </c>
    </row>
    <row r="103" spans="1:16" ht="12.75" customHeight="1">
      <c r="A103" s="28">
        <v>93</v>
      </c>
      <c r="B103" s="29" t="s">
        <v>58</v>
      </c>
      <c r="C103" s="30" t="s">
        <v>125</v>
      </c>
      <c r="D103" s="31">
        <v>44588</v>
      </c>
      <c r="E103" s="37">
        <v>807.05</v>
      </c>
      <c r="F103" s="37">
        <v>805.65</v>
      </c>
      <c r="G103" s="38">
        <v>798.4</v>
      </c>
      <c r="H103" s="38">
        <v>789.75</v>
      </c>
      <c r="I103" s="38">
        <v>782.5</v>
      </c>
      <c r="J103" s="38">
        <v>814.3</v>
      </c>
      <c r="K103" s="38">
        <v>821.55</v>
      </c>
      <c r="L103" s="38">
        <v>830.19999999999993</v>
      </c>
      <c r="M103" s="28">
        <v>812.9</v>
      </c>
      <c r="N103" s="28">
        <v>797</v>
      </c>
      <c r="O103" s="39">
        <v>77699875</v>
      </c>
      <c r="P103" s="40">
        <v>2.0533843819981218E-2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44588</v>
      </c>
      <c r="E104" s="37">
        <v>1379.9</v>
      </c>
      <c r="F104" s="37">
        <v>1375.6000000000001</v>
      </c>
      <c r="G104" s="38">
        <v>1354.5000000000002</v>
      </c>
      <c r="H104" s="38">
        <v>1329.1000000000001</v>
      </c>
      <c r="I104" s="38">
        <v>1308.0000000000002</v>
      </c>
      <c r="J104" s="38">
        <v>1401.0000000000002</v>
      </c>
      <c r="K104" s="38">
        <v>1422.1000000000001</v>
      </c>
      <c r="L104" s="38">
        <v>1447.5000000000002</v>
      </c>
      <c r="M104" s="28">
        <v>1396.7</v>
      </c>
      <c r="N104" s="28">
        <v>1350.2</v>
      </c>
      <c r="O104" s="39">
        <v>3091875</v>
      </c>
      <c r="P104" s="40">
        <v>3.5867016140157261E-3</v>
      </c>
    </row>
    <row r="105" spans="1:16" ht="12.75" customHeight="1">
      <c r="A105" s="28">
        <v>95</v>
      </c>
      <c r="B105" s="29" t="s">
        <v>63</v>
      </c>
      <c r="C105" s="30" t="s">
        <v>127</v>
      </c>
      <c r="D105" s="31">
        <v>44588</v>
      </c>
      <c r="E105" s="37">
        <v>576.79999999999995</v>
      </c>
      <c r="F105" s="37">
        <v>577.36666666666667</v>
      </c>
      <c r="G105" s="38">
        <v>569.83333333333337</v>
      </c>
      <c r="H105" s="38">
        <v>562.86666666666667</v>
      </c>
      <c r="I105" s="38">
        <v>555.33333333333337</v>
      </c>
      <c r="J105" s="38">
        <v>584.33333333333337</v>
      </c>
      <c r="K105" s="38">
        <v>591.86666666666667</v>
      </c>
      <c r="L105" s="38">
        <v>598.83333333333337</v>
      </c>
      <c r="M105" s="28">
        <v>584.9</v>
      </c>
      <c r="N105" s="28">
        <v>570.4</v>
      </c>
      <c r="O105" s="39">
        <v>5415750</v>
      </c>
      <c r="P105" s="40">
        <v>9.5252540573335362E-2</v>
      </c>
    </row>
    <row r="106" spans="1:16" ht="12.75" customHeight="1">
      <c r="A106" s="28">
        <v>96</v>
      </c>
      <c r="B106" s="29" t="s">
        <v>74</v>
      </c>
      <c r="C106" s="30" t="s">
        <v>128</v>
      </c>
      <c r="D106" s="31">
        <v>44588</v>
      </c>
      <c r="E106" s="37">
        <v>12</v>
      </c>
      <c r="F106" s="37">
        <v>12.049999999999999</v>
      </c>
      <c r="G106" s="38">
        <v>11.699999999999998</v>
      </c>
      <c r="H106" s="38">
        <v>11.399999999999999</v>
      </c>
      <c r="I106" s="38">
        <v>11.049999999999997</v>
      </c>
      <c r="J106" s="38">
        <v>12.349999999999998</v>
      </c>
      <c r="K106" s="38">
        <v>12.7</v>
      </c>
      <c r="L106" s="38">
        <v>12.999999999999998</v>
      </c>
      <c r="M106" s="28">
        <v>12.4</v>
      </c>
      <c r="N106" s="28">
        <v>11.75</v>
      </c>
      <c r="O106" s="39">
        <v>692860000</v>
      </c>
      <c r="P106" s="40">
        <v>-4.1819941916747337E-2</v>
      </c>
    </row>
    <row r="107" spans="1:16" ht="12.75" customHeight="1">
      <c r="A107" s="28">
        <v>97</v>
      </c>
      <c r="B107" s="29" t="s">
        <v>63</v>
      </c>
      <c r="C107" s="30" t="s">
        <v>396</v>
      </c>
      <c r="D107" s="31">
        <v>44588</v>
      </c>
      <c r="E107" s="37">
        <v>62.4</v>
      </c>
      <c r="F107" s="37">
        <v>62.633333333333333</v>
      </c>
      <c r="G107" s="38">
        <v>61.416666666666664</v>
      </c>
      <c r="H107" s="38">
        <v>60.43333333333333</v>
      </c>
      <c r="I107" s="38">
        <v>59.216666666666661</v>
      </c>
      <c r="J107" s="38">
        <v>63.616666666666667</v>
      </c>
      <c r="K107" s="38">
        <v>64.833333333333343</v>
      </c>
      <c r="L107" s="38">
        <v>65.816666666666663</v>
      </c>
      <c r="M107" s="28">
        <v>63.85</v>
      </c>
      <c r="N107" s="28">
        <v>61.65</v>
      </c>
      <c r="O107" s="39">
        <v>84190000</v>
      </c>
      <c r="P107" s="40">
        <v>6.1530702307401333E-2</v>
      </c>
    </row>
    <row r="108" spans="1:16" ht="12.75" customHeight="1">
      <c r="A108" s="28">
        <v>98</v>
      </c>
      <c r="B108" s="29" t="s">
        <v>58</v>
      </c>
      <c r="C108" s="30" t="s">
        <v>129</v>
      </c>
      <c r="D108" s="31">
        <v>44588</v>
      </c>
      <c r="E108" s="37">
        <v>46.7</v>
      </c>
      <c r="F108" s="37">
        <v>46.883333333333333</v>
      </c>
      <c r="G108" s="38">
        <v>46.066666666666663</v>
      </c>
      <c r="H108" s="38">
        <v>45.43333333333333</v>
      </c>
      <c r="I108" s="38">
        <v>44.61666666666666</v>
      </c>
      <c r="J108" s="38">
        <v>47.516666666666666</v>
      </c>
      <c r="K108" s="38">
        <v>48.333333333333343</v>
      </c>
      <c r="L108" s="38">
        <v>48.966666666666669</v>
      </c>
      <c r="M108" s="28">
        <v>47.7</v>
      </c>
      <c r="N108" s="28">
        <v>46.25</v>
      </c>
      <c r="O108" s="39">
        <v>185325600</v>
      </c>
      <c r="P108" s="40">
        <v>0.10503673307300285</v>
      </c>
    </row>
    <row r="109" spans="1:16" ht="12.75" customHeight="1">
      <c r="A109" s="28">
        <v>99</v>
      </c>
      <c r="B109" s="29" t="s">
        <v>44</v>
      </c>
      <c r="C109" s="30" t="s">
        <v>407</v>
      </c>
      <c r="D109" s="31">
        <v>44588</v>
      </c>
      <c r="E109" s="37">
        <v>252.55</v>
      </c>
      <c r="F109" s="37">
        <v>253.91666666666666</v>
      </c>
      <c r="G109" s="38">
        <v>249.23333333333329</v>
      </c>
      <c r="H109" s="38">
        <v>245.91666666666663</v>
      </c>
      <c r="I109" s="38">
        <v>241.23333333333326</v>
      </c>
      <c r="J109" s="38">
        <v>257.23333333333335</v>
      </c>
      <c r="K109" s="38">
        <v>261.91666666666663</v>
      </c>
      <c r="L109" s="38">
        <v>265.23333333333335</v>
      </c>
      <c r="M109" s="28">
        <v>258.60000000000002</v>
      </c>
      <c r="N109" s="28">
        <v>250.6</v>
      </c>
      <c r="O109" s="39">
        <v>46290000</v>
      </c>
      <c r="P109" s="40">
        <v>-2.1947547737897154E-2</v>
      </c>
    </row>
    <row r="110" spans="1:16" ht="12.75" customHeight="1">
      <c r="A110" s="28">
        <v>100</v>
      </c>
      <c r="B110" s="29" t="s">
        <v>79</v>
      </c>
      <c r="C110" s="30" t="s">
        <v>130</v>
      </c>
      <c r="D110" s="31">
        <v>44588</v>
      </c>
      <c r="E110" s="37">
        <v>425.05</v>
      </c>
      <c r="F110" s="37">
        <v>427.9666666666667</v>
      </c>
      <c r="G110" s="38">
        <v>418.93333333333339</v>
      </c>
      <c r="H110" s="38">
        <v>412.81666666666672</v>
      </c>
      <c r="I110" s="38">
        <v>403.78333333333342</v>
      </c>
      <c r="J110" s="38">
        <v>434.08333333333337</v>
      </c>
      <c r="K110" s="38">
        <v>443.11666666666667</v>
      </c>
      <c r="L110" s="38">
        <v>449.23333333333335</v>
      </c>
      <c r="M110" s="28">
        <v>437</v>
      </c>
      <c r="N110" s="28">
        <v>421.85</v>
      </c>
      <c r="O110" s="39">
        <v>19487875</v>
      </c>
      <c r="P110" s="40">
        <v>2.4755976800113172E-3</v>
      </c>
    </row>
    <row r="111" spans="1:16" ht="12.75" customHeight="1">
      <c r="A111" s="28">
        <v>101</v>
      </c>
      <c r="B111" s="29" t="s">
        <v>106</v>
      </c>
      <c r="C111" s="30" t="s">
        <v>131</v>
      </c>
      <c r="D111" s="31">
        <v>44588</v>
      </c>
      <c r="E111" s="37">
        <v>206.6</v>
      </c>
      <c r="F111" s="37">
        <v>207.51666666666665</v>
      </c>
      <c r="G111" s="38">
        <v>203.18333333333331</v>
      </c>
      <c r="H111" s="38">
        <v>199.76666666666665</v>
      </c>
      <c r="I111" s="38">
        <v>195.43333333333331</v>
      </c>
      <c r="J111" s="38">
        <v>210.93333333333331</v>
      </c>
      <c r="K111" s="38">
        <v>215.26666666666668</v>
      </c>
      <c r="L111" s="38">
        <v>218.68333333333331</v>
      </c>
      <c r="M111" s="28">
        <v>211.85</v>
      </c>
      <c r="N111" s="28">
        <v>204.1</v>
      </c>
      <c r="O111" s="39">
        <v>14422892</v>
      </c>
      <c r="P111" s="40">
        <v>7.0204998595900028E-3</v>
      </c>
    </row>
    <row r="112" spans="1:16" ht="12.75" customHeight="1">
      <c r="A112" s="28">
        <v>102</v>
      </c>
      <c r="B112" s="29" t="s">
        <v>42</v>
      </c>
      <c r="C112" s="30" t="s">
        <v>404</v>
      </c>
      <c r="D112" s="31">
        <v>44588</v>
      </c>
      <c r="E112" s="37">
        <v>228.2</v>
      </c>
      <c r="F112" s="37">
        <v>231.04999999999998</v>
      </c>
      <c r="G112" s="38">
        <v>222.24999999999997</v>
      </c>
      <c r="H112" s="38">
        <v>216.29999999999998</v>
      </c>
      <c r="I112" s="38">
        <v>207.49999999999997</v>
      </c>
      <c r="J112" s="38">
        <v>236.99999999999997</v>
      </c>
      <c r="K112" s="38">
        <v>245.79999999999998</v>
      </c>
      <c r="L112" s="38">
        <v>251.74999999999997</v>
      </c>
      <c r="M112" s="28">
        <v>239.85</v>
      </c>
      <c r="N112" s="28">
        <v>225.1</v>
      </c>
      <c r="O112" s="39">
        <v>15022000</v>
      </c>
      <c r="P112" s="40">
        <v>-1.3709063214013708E-2</v>
      </c>
    </row>
    <row r="113" spans="1:16" ht="12.75" customHeight="1">
      <c r="A113" s="28">
        <v>103</v>
      </c>
      <c r="B113" s="29" t="s">
        <v>44</v>
      </c>
      <c r="C113" s="30" t="s">
        <v>265</v>
      </c>
      <c r="D113" s="31">
        <v>44588</v>
      </c>
      <c r="E113" s="37">
        <v>6019.4</v>
      </c>
      <c r="F113" s="37">
        <v>6056.8166666666657</v>
      </c>
      <c r="G113" s="38">
        <v>5821.9333333333316</v>
      </c>
      <c r="H113" s="38">
        <v>5624.4666666666662</v>
      </c>
      <c r="I113" s="38">
        <v>5389.5833333333321</v>
      </c>
      <c r="J113" s="38">
        <v>6254.283333333331</v>
      </c>
      <c r="K113" s="38">
        <v>6489.1666666666661</v>
      </c>
      <c r="L113" s="38">
        <v>6686.6333333333305</v>
      </c>
      <c r="M113" s="28">
        <v>6291.7</v>
      </c>
      <c r="N113" s="28">
        <v>5859.35</v>
      </c>
      <c r="O113" s="39">
        <v>287625</v>
      </c>
      <c r="P113" s="40">
        <v>2.5401069518716578E-2</v>
      </c>
    </row>
    <row r="114" spans="1:16" ht="12.75" customHeight="1">
      <c r="A114" s="28">
        <v>104</v>
      </c>
      <c r="B114" s="29" t="s">
        <v>44</v>
      </c>
      <c r="C114" s="30" t="s">
        <v>132</v>
      </c>
      <c r="D114" s="31">
        <v>44588</v>
      </c>
      <c r="E114" s="37">
        <v>2090.9</v>
      </c>
      <c r="F114" s="37">
        <v>2100.4500000000003</v>
      </c>
      <c r="G114" s="38">
        <v>2065.9500000000007</v>
      </c>
      <c r="H114" s="38">
        <v>2041.0000000000005</v>
      </c>
      <c r="I114" s="38">
        <v>2006.5000000000009</v>
      </c>
      <c r="J114" s="38">
        <v>2125.4000000000005</v>
      </c>
      <c r="K114" s="38">
        <v>2159.8999999999996</v>
      </c>
      <c r="L114" s="38">
        <v>2184.8500000000004</v>
      </c>
      <c r="M114" s="28">
        <v>2134.9499999999998</v>
      </c>
      <c r="N114" s="28">
        <v>2075.5</v>
      </c>
      <c r="O114" s="39">
        <v>2733250</v>
      </c>
      <c r="P114" s="40">
        <v>4.0407750941316928E-3</v>
      </c>
    </row>
    <row r="115" spans="1:16" ht="12.75" customHeight="1">
      <c r="A115" s="28">
        <v>105</v>
      </c>
      <c r="B115" s="29" t="s">
        <v>58</v>
      </c>
      <c r="C115" s="30" t="s">
        <v>133</v>
      </c>
      <c r="D115" s="31">
        <v>44588</v>
      </c>
      <c r="E115" s="37">
        <v>855.65</v>
      </c>
      <c r="F115" s="37">
        <v>859.21666666666658</v>
      </c>
      <c r="G115" s="38">
        <v>842.98333333333312</v>
      </c>
      <c r="H115" s="38">
        <v>830.31666666666649</v>
      </c>
      <c r="I115" s="38">
        <v>814.08333333333303</v>
      </c>
      <c r="J115" s="38">
        <v>871.88333333333321</v>
      </c>
      <c r="K115" s="38">
        <v>888.11666666666656</v>
      </c>
      <c r="L115" s="38">
        <v>900.7833333333333</v>
      </c>
      <c r="M115" s="28">
        <v>875.45</v>
      </c>
      <c r="N115" s="28">
        <v>846.55</v>
      </c>
      <c r="O115" s="39">
        <v>31492800</v>
      </c>
      <c r="P115" s="40">
        <v>3.5296902275215244E-2</v>
      </c>
    </row>
    <row r="116" spans="1:16" ht="12.75" customHeight="1">
      <c r="A116" s="28">
        <v>106</v>
      </c>
      <c r="B116" s="29" t="s">
        <v>74</v>
      </c>
      <c r="C116" s="30" t="s">
        <v>134</v>
      </c>
      <c r="D116" s="31">
        <v>44588</v>
      </c>
      <c r="E116" s="37">
        <v>259.35000000000002</v>
      </c>
      <c r="F116" s="37">
        <v>262.71666666666664</v>
      </c>
      <c r="G116" s="38">
        <v>255.0333333333333</v>
      </c>
      <c r="H116" s="38">
        <v>250.71666666666664</v>
      </c>
      <c r="I116" s="38">
        <v>243.0333333333333</v>
      </c>
      <c r="J116" s="38">
        <v>267.0333333333333</v>
      </c>
      <c r="K116" s="38">
        <v>274.71666666666658</v>
      </c>
      <c r="L116" s="38">
        <v>279.0333333333333</v>
      </c>
      <c r="M116" s="28">
        <v>270.39999999999998</v>
      </c>
      <c r="N116" s="28">
        <v>258.39999999999998</v>
      </c>
      <c r="O116" s="39">
        <v>13235600</v>
      </c>
      <c r="P116" s="40">
        <v>-1.9294605809128632E-2</v>
      </c>
    </row>
    <row r="117" spans="1:16" ht="12.75" customHeight="1">
      <c r="A117" s="28">
        <v>107</v>
      </c>
      <c r="B117" s="29" t="s">
        <v>87</v>
      </c>
      <c r="C117" s="30" t="s">
        <v>135</v>
      </c>
      <c r="D117" s="31">
        <v>44588</v>
      </c>
      <c r="E117" s="37">
        <v>1783.2</v>
      </c>
      <c r="F117" s="37">
        <v>1787.9000000000003</v>
      </c>
      <c r="G117" s="38">
        <v>1768.9000000000005</v>
      </c>
      <c r="H117" s="38">
        <v>1754.6000000000001</v>
      </c>
      <c r="I117" s="38">
        <v>1735.6000000000004</v>
      </c>
      <c r="J117" s="38">
        <v>1802.2000000000007</v>
      </c>
      <c r="K117" s="38">
        <v>1821.2000000000003</v>
      </c>
      <c r="L117" s="38">
        <v>1835.5000000000009</v>
      </c>
      <c r="M117" s="28">
        <v>1806.9</v>
      </c>
      <c r="N117" s="28">
        <v>1773.6</v>
      </c>
      <c r="O117" s="39">
        <v>37608300</v>
      </c>
      <c r="P117" s="40">
        <v>0.10156147026001072</v>
      </c>
    </row>
    <row r="118" spans="1:16" ht="12.75" customHeight="1">
      <c r="A118" s="28">
        <v>108</v>
      </c>
      <c r="B118" s="29" t="s">
        <v>79</v>
      </c>
      <c r="C118" s="30" t="s">
        <v>136</v>
      </c>
      <c r="D118" s="31">
        <v>44588</v>
      </c>
      <c r="E118" s="37">
        <v>121.55</v>
      </c>
      <c r="F118" s="37">
        <v>122.58333333333333</v>
      </c>
      <c r="G118" s="38">
        <v>119.61666666666666</v>
      </c>
      <c r="H118" s="38">
        <v>117.68333333333334</v>
      </c>
      <c r="I118" s="38">
        <v>114.71666666666667</v>
      </c>
      <c r="J118" s="38">
        <v>124.51666666666665</v>
      </c>
      <c r="K118" s="38">
        <v>127.48333333333332</v>
      </c>
      <c r="L118" s="38">
        <v>129.41666666666663</v>
      </c>
      <c r="M118" s="28">
        <v>125.55</v>
      </c>
      <c r="N118" s="28">
        <v>120.65</v>
      </c>
      <c r="O118" s="39">
        <v>51259000</v>
      </c>
      <c r="P118" s="40">
        <v>1.6761217122227952E-2</v>
      </c>
    </row>
    <row r="119" spans="1:16" ht="12.75" customHeight="1">
      <c r="A119" s="28">
        <v>109</v>
      </c>
      <c r="B119" s="29" t="s">
        <v>47</v>
      </c>
      <c r="C119" s="30" t="s">
        <v>266</v>
      </c>
      <c r="D119" s="31">
        <v>44588</v>
      </c>
      <c r="E119" s="37">
        <v>1054.1500000000001</v>
      </c>
      <c r="F119" s="37">
        <v>1056.95</v>
      </c>
      <c r="G119" s="38">
        <v>1038.5</v>
      </c>
      <c r="H119" s="38">
        <v>1022.8499999999999</v>
      </c>
      <c r="I119" s="38">
        <v>1004.3999999999999</v>
      </c>
      <c r="J119" s="38">
        <v>1072.6000000000001</v>
      </c>
      <c r="K119" s="38">
        <v>1091.0500000000004</v>
      </c>
      <c r="L119" s="38">
        <v>1106.7000000000003</v>
      </c>
      <c r="M119" s="28">
        <v>1075.4000000000001</v>
      </c>
      <c r="N119" s="28">
        <v>1041.3</v>
      </c>
      <c r="O119" s="39">
        <v>1729350</v>
      </c>
      <c r="P119" s="40">
        <v>-1.939270221995407E-2</v>
      </c>
    </row>
    <row r="120" spans="1:16" ht="12.75" customHeight="1">
      <c r="A120" s="28">
        <v>110</v>
      </c>
      <c r="B120" s="29" t="s">
        <v>44</v>
      </c>
      <c r="C120" s="30" t="s">
        <v>137</v>
      </c>
      <c r="D120" s="31">
        <v>44588</v>
      </c>
      <c r="E120" s="37">
        <v>860.6</v>
      </c>
      <c r="F120" s="37">
        <v>865.41666666666663</v>
      </c>
      <c r="G120" s="38">
        <v>848.93333333333328</v>
      </c>
      <c r="H120" s="38">
        <v>837.26666666666665</v>
      </c>
      <c r="I120" s="38">
        <v>820.7833333333333</v>
      </c>
      <c r="J120" s="38">
        <v>877.08333333333326</v>
      </c>
      <c r="K120" s="38">
        <v>893.56666666666661</v>
      </c>
      <c r="L120" s="38">
        <v>905.23333333333323</v>
      </c>
      <c r="M120" s="28">
        <v>881.9</v>
      </c>
      <c r="N120" s="28">
        <v>853.75</v>
      </c>
      <c r="O120" s="39">
        <v>9734375</v>
      </c>
      <c r="P120" s="40">
        <v>-4.2104356810745654E-2</v>
      </c>
    </row>
    <row r="121" spans="1:16" ht="12.75" customHeight="1">
      <c r="A121" s="28">
        <v>111</v>
      </c>
      <c r="B121" s="29" t="s">
        <v>56</v>
      </c>
      <c r="C121" s="30" t="s">
        <v>138</v>
      </c>
      <c r="D121" s="31">
        <v>44588</v>
      </c>
      <c r="E121" s="37">
        <v>217.65</v>
      </c>
      <c r="F121" s="37">
        <v>218.45000000000002</v>
      </c>
      <c r="G121" s="38">
        <v>215.70000000000005</v>
      </c>
      <c r="H121" s="38">
        <v>213.75000000000003</v>
      </c>
      <c r="I121" s="38">
        <v>211.00000000000006</v>
      </c>
      <c r="J121" s="38">
        <v>220.40000000000003</v>
      </c>
      <c r="K121" s="38">
        <v>223.14999999999998</v>
      </c>
      <c r="L121" s="38">
        <v>225.10000000000002</v>
      </c>
      <c r="M121" s="28">
        <v>221.2</v>
      </c>
      <c r="N121" s="28">
        <v>216.5</v>
      </c>
      <c r="O121" s="39">
        <v>229020800</v>
      </c>
      <c r="P121" s="40">
        <v>-3.6380283017597714E-2</v>
      </c>
    </row>
    <row r="122" spans="1:16" ht="12.75" customHeight="1">
      <c r="A122" s="28">
        <v>112</v>
      </c>
      <c r="B122" s="29" t="s">
        <v>120</v>
      </c>
      <c r="C122" s="30" t="s">
        <v>139</v>
      </c>
      <c r="D122" s="31">
        <v>44588</v>
      </c>
      <c r="E122" s="37">
        <v>405</v>
      </c>
      <c r="F122" s="37">
        <v>407.8</v>
      </c>
      <c r="G122" s="38">
        <v>397.90000000000003</v>
      </c>
      <c r="H122" s="38">
        <v>390.8</v>
      </c>
      <c r="I122" s="38">
        <v>380.90000000000003</v>
      </c>
      <c r="J122" s="38">
        <v>414.90000000000003</v>
      </c>
      <c r="K122" s="38">
        <v>424.8</v>
      </c>
      <c r="L122" s="38">
        <v>431.90000000000003</v>
      </c>
      <c r="M122" s="28">
        <v>417.7</v>
      </c>
      <c r="N122" s="28">
        <v>400.7</v>
      </c>
      <c r="O122" s="39">
        <v>34047500</v>
      </c>
      <c r="P122" s="40">
        <v>-2.3027259684361548E-2</v>
      </c>
    </row>
    <row r="123" spans="1:16" ht="12.75" customHeight="1">
      <c r="A123" s="28">
        <v>113</v>
      </c>
      <c r="B123" s="29" t="s">
        <v>42</v>
      </c>
      <c r="C123" s="30" t="s">
        <v>416</v>
      </c>
      <c r="D123" s="31">
        <v>44588</v>
      </c>
      <c r="E123" s="37">
        <v>3360.7</v>
      </c>
      <c r="F123" s="37">
        <v>3384.2166666666667</v>
      </c>
      <c r="G123" s="38">
        <v>3322.1833333333334</v>
      </c>
      <c r="H123" s="38">
        <v>3283.6666666666665</v>
      </c>
      <c r="I123" s="38">
        <v>3221.6333333333332</v>
      </c>
      <c r="J123" s="38">
        <v>3422.7333333333336</v>
      </c>
      <c r="K123" s="38">
        <v>3484.7666666666673</v>
      </c>
      <c r="L123" s="38">
        <v>3523.2833333333338</v>
      </c>
      <c r="M123" s="28">
        <v>3446.25</v>
      </c>
      <c r="N123" s="28">
        <v>3345.7</v>
      </c>
      <c r="O123" s="39">
        <v>385175</v>
      </c>
      <c r="P123" s="40">
        <v>0.11725888324873096</v>
      </c>
    </row>
    <row r="124" spans="1:16" ht="12.75" customHeight="1">
      <c r="A124" s="28">
        <v>114</v>
      </c>
      <c r="B124" s="29" t="s">
        <v>120</v>
      </c>
      <c r="C124" s="30" t="s">
        <v>140</v>
      </c>
      <c r="D124" s="31">
        <v>44588</v>
      </c>
      <c r="E124" s="37">
        <v>665.75</v>
      </c>
      <c r="F124" s="37">
        <v>669.31666666666672</v>
      </c>
      <c r="G124" s="38">
        <v>657.98333333333346</v>
      </c>
      <c r="H124" s="38">
        <v>650.2166666666667</v>
      </c>
      <c r="I124" s="38">
        <v>638.88333333333344</v>
      </c>
      <c r="J124" s="38">
        <v>677.08333333333348</v>
      </c>
      <c r="K124" s="38">
        <v>688.41666666666674</v>
      </c>
      <c r="L124" s="38">
        <v>696.18333333333351</v>
      </c>
      <c r="M124" s="28">
        <v>680.65</v>
      </c>
      <c r="N124" s="28">
        <v>661.55</v>
      </c>
      <c r="O124" s="39">
        <v>41823000</v>
      </c>
      <c r="P124" s="40">
        <v>-1.0855683269476373E-2</v>
      </c>
    </row>
    <row r="125" spans="1:16" ht="12.75" customHeight="1">
      <c r="A125" s="28">
        <v>115</v>
      </c>
      <c r="B125" s="29" t="s">
        <v>44</v>
      </c>
      <c r="C125" s="30" t="s">
        <v>141</v>
      </c>
      <c r="D125" s="31">
        <v>44588</v>
      </c>
      <c r="E125" s="37">
        <v>3701.95</v>
      </c>
      <c r="F125" s="37">
        <v>3695.6833333333329</v>
      </c>
      <c r="G125" s="38">
        <v>3627.4166666666661</v>
      </c>
      <c r="H125" s="38">
        <v>3552.8833333333332</v>
      </c>
      <c r="I125" s="38">
        <v>3484.6166666666663</v>
      </c>
      <c r="J125" s="38">
        <v>3770.2166666666658</v>
      </c>
      <c r="K125" s="38">
        <v>3838.4833333333331</v>
      </c>
      <c r="L125" s="38">
        <v>3913.0166666666655</v>
      </c>
      <c r="M125" s="28">
        <v>3763.95</v>
      </c>
      <c r="N125" s="28">
        <v>3621.15</v>
      </c>
      <c r="O125" s="39">
        <v>2073375</v>
      </c>
      <c r="P125" s="40">
        <v>-7.9545454545454537E-3</v>
      </c>
    </row>
    <row r="126" spans="1:16" ht="12.75" customHeight="1">
      <c r="A126" s="28">
        <v>116</v>
      </c>
      <c r="B126" s="29" t="s">
        <v>58</v>
      </c>
      <c r="C126" s="30" t="s">
        <v>142</v>
      </c>
      <c r="D126" s="31">
        <v>44588</v>
      </c>
      <c r="E126" s="37">
        <v>1892.85</v>
      </c>
      <c r="F126" s="37">
        <v>1881.6666666666667</v>
      </c>
      <c r="G126" s="38">
        <v>1863.8333333333335</v>
      </c>
      <c r="H126" s="38">
        <v>1834.8166666666668</v>
      </c>
      <c r="I126" s="38">
        <v>1816.9833333333336</v>
      </c>
      <c r="J126" s="38">
        <v>1910.6833333333334</v>
      </c>
      <c r="K126" s="38">
        <v>1928.5166666666669</v>
      </c>
      <c r="L126" s="38">
        <v>1957.5333333333333</v>
      </c>
      <c r="M126" s="28">
        <v>1899.5</v>
      </c>
      <c r="N126" s="28">
        <v>1852.65</v>
      </c>
      <c r="O126" s="39">
        <v>13472400</v>
      </c>
      <c r="P126" s="40">
        <v>1.0925353423177356E-2</v>
      </c>
    </row>
    <row r="127" spans="1:16" ht="12.75" customHeight="1">
      <c r="A127" s="28">
        <v>117</v>
      </c>
      <c r="B127" s="29" t="s">
        <v>63</v>
      </c>
      <c r="C127" s="30" t="s">
        <v>143</v>
      </c>
      <c r="D127" s="31">
        <v>44588</v>
      </c>
      <c r="E127" s="37">
        <v>75.5</v>
      </c>
      <c r="F127" s="37">
        <v>76.11666666666666</v>
      </c>
      <c r="G127" s="38">
        <v>74.133333333333326</v>
      </c>
      <c r="H127" s="38">
        <v>72.766666666666666</v>
      </c>
      <c r="I127" s="38">
        <v>70.783333333333331</v>
      </c>
      <c r="J127" s="38">
        <v>77.48333333333332</v>
      </c>
      <c r="K127" s="38">
        <v>79.46666666666664</v>
      </c>
      <c r="L127" s="38">
        <v>80.833333333333314</v>
      </c>
      <c r="M127" s="28">
        <v>78.099999999999994</v>
      </c>
      <c r="N127" s="28">
        <v>74.75</v>
      </c>
      <c r="O127" s="39">
        <v>81752764</v>
      </c>
      <c r="P127" s="40">
        <v>1.0144448119969125E-2</v>
      </c>
    </row>
    <row r="128" spans="1:16" ht="12.75" customHeight="1">
      <c r="A128" s="28">
        <v>118</v>
      </c>
      <c r="B128" s="29" t="s">
        <v>44</v>
      </c>
      <c r="C128" s="30" t="s">
        <v>144</v>
      </c>
      <c r="D128" s="31">
        <v>44588</v>
      </c>
      <c r="E128" s="37">
        <v>3001.9</v>
      </c>
      <c r="F128" s="37">
        <v>3048.2999999999997</v>
      </c>
      <c r="G128" s="38">
        <v>2936.3499999999995</v>
      </c>
      <c r="H128" s="38">
        <v>2870.7999999999997</v>
      </c>
      <c r="I128" s="38">
        <v>2758.8499999999995</v>
      </c>
      <c r="J128" s="38">
        <v>3113.8499999999995</v>
      </c>
      <c r="K128" s="38">
        <v>3225.7999999999993</v>
      </c>
      <c r="L128" s="38">
        <v>3291.3499999999995</v>
      </c>
      <c r="M128" s="28">
        <v>3160.25</v>
      </c>
      <c r="N128" s="28">
        <v>2982.75</v>
      </c>
      <c r="O128" s="39">
        <v>871625</v>
      </c>
      <c r="P128" s="40">
        <v>0.22569871682193707</v>
      </c>
    </row>
    <row r="129" spans="1:16" ht="12.75" customHeight="1">
      <c r="A129" s="28">
        <v>119</v>
      </c>
      <c r="B129" s="29" t="s">
        <v>47</v>
      </c>
      <c r="C129" s="30" t="s">
        <v>268</v>
      </c>
      <c r="D129" s="31">
        <v>44588</v>
      </c>
      <c r="E129" s="37">
        <v>482.65</v>
      </c>
      <c r="F129" s="37">
        <v>484.66666666666669</v>
      </c>
      <c r="G129" s="38">
        <v>474.33333333333337</v>
      </c>
      <c r="H129" s="38">
        <v>466.01666666666671</v>
      </c>
      <c r="I129" s="38">
        <v>455.68333333333339</v>
      </c>
      <c r="J129" s="38">
        <v>492.98333333333335</v>
      </c>
      <c r="K129" s="38">
        <v>503.31666666666672</v>
      </c>
      <c r="L129" s="38">
        <v>511.63333333333333</v>
      </c>
      <c r="M129" s="28">
        <v>495</v>
      </c>
      <c r="N129" s="28">
        <v>476.35</v>
      </c>
      <c r="O129" s="39">
        <v>5196600</v>
      </c>
      <c r="P129" s="40">
        <v>-1.936141304347826E-2</v>
      </c>
    </row>
    <row r="130" spans="1:16" ht="12.75" customHeight="1">
      <c r="A130" s="28">
        <v>120</v>
      </c>
      <c r="B130" s="29" t="s">
        <v>63</v>
      </c>
      <c r="C130" s="30" t="s">
        <v>145</v>
      </c>
      <c r="D130" s="31">
        <v>44588</v>
      </c>
      <c r="E130" s="37">
        <v>351.95</v>
      </c>
      <c r="F130" s="37">
        <v>356.08333333333331</v>
      </c>
      <c r="G130" s="38">
        <v>344.46666666666664</v>
      </c>
      <c r="H130" s="38">
        <v>336.98333333333335</v>
      </c>
      <c r="I130" s="38">
        <v>325.36666666666667</v>
      </c>
      <c r="J130" s="38">
        <v>363.56666666666661</v>
      </c>
      <c r="K130" s="38">
        <v>375.18333333333328</v>
      </c>
      <c r="L130" s="38">
        <v>382.66666666666657</v>
      </c>
      <c r="M130" s="28">
        <v>367.7</v>
      </c>
      <c r="N130" s="28">
        <v>348.6</v>
      </c>
      <c r="O130" s="39">
        <v>22766000</v>
      </c>
      <c r="P130" s="40">
        <v>5.9208200777659953E-3</v>
      </c>
    </row>
    <row r="131" spans="1:16" ht="12.75" customHeight="1">
      <c r="A131" s="28">
        <v>121</v>
      </c>
      <c r="B131" s="29" t="s">
        <v>70</v>
      </c>
      <c r="C131" s="30" t="s">
        <v>146</v>
      </c>
      <c r="D131" s="31">
        <v>44588</v>
      </c>
      <c r="E131" s="37">
        <v>1958.6</v>
      </c>
      <c r="F131" s="37">
        <v>1967.8166666666666</v>
      </c>
      <c r="G131" s="38">
        <v>1937.3833333333332</v>
      </c>
      <c r="H131" s="38">
        <v>1916.1666666666665</v>
      </c>
      <c r="I131" s="38">
        <v>1885.7333333333331</v>
      </c>
      <c r="J131" s="38">
        <v>1989.0333333333333</v>
      </c>
      <c r="K131" s="38">
        <v>2019.4666666666667</v>
      </c>
      <c r="L131" s="38">
        <v>2040.6833333333334</v>
      </c>
      <c r="M131" s="28">
        <v>1998.25</v>
      </c>
      <c r="N131" s="28">
        <v>1946.6</v>
      </c>
      <c r="O131" s="39">
        <v>14029425</v>
      </c>
      <c r="P131" s="40">
        <v>2.6721090725467092E-2</v>
      </c>
    </row>
    <row r="132" spans="1:16" ht="12.75" customHeight="1">
      <c r="A132" s="28">
        <v>122</v>
      </c>
      <c r="B132" s="29" t="s">
        <v>87</v>
      </c>
      <c r="C132" s="30" t="s">
        <v>147</v>
      </c>
      <c r="D132" s="31">
        <v>44588</v>
      </c>
      <c r="E132" s="37">
        <v>6383.9</v>
      </c>
      <c r="F132" s="37">
        <v>6440.8166666666657</v>
      </c>
      <c r="G132" s="38">
        <v>6281.6833333333316</v>
      </c>
      <c r="H132" s="38">
        <v>6179.4666666666662</v>
      </c>
      <c r="I132" s="38">
        <v>6020.3333333333321</v>
      </c>
      <c r="J132" s="38">
        <v>6543.033333333331</v>
      </c>
      <c r="K132" s="38">
        <v>6702.1666666666661</v>
      </c>
      <c r="L132" s="38">
        <v>6804.3833333333305</v>
      </c>
      <c r="M132" s="28">
        <v>6599.95</v>
      </c>
      <c r="N132" s="28">
        <v>6338.6</v>
      </c>
      <c r="O132" s="39">
        <v>1011300</v>
      </c>
      <c r="P132" s="40">
        <v>-4.0694365395560615E-2</v>
      </c>
    </row>
    <row r="133" spans="1:16" ht="12.75" customHeight="1">
      <c r="A133" s="28">
        <v>123</v>
      </c>
      <c r="B133" s="29" t="s">
        <v>87</v>
      </c>
      <c r="C133" s="30" t="s">
        <v>148</v>
      </c>
      <c r="D133" s="31">
        <v>44588</v>
      </c>
      <c r="E133" s="37">
        <v>4815.25</v>
      </c>
      <c r="F133" s="37">
        <v>4887.75</v>
      </c>
      <c r="G133" s="38">
        <v>4707.6499999999996</v>
      </c>
      <c r="H133" s="38">
        <v>4600.0499999999993</v>
      </c>
      <c r="I133" s="38">
        <v>4419.9499999999989</v>
      </c>
      <c r="J133" s="38">
        <v>4995.3500000000004</v>
      </c>
      <c r="K133" s="38">
        <v>5175.4500000000007</v>
      </c>
      <c r="L133" s="38">
        <v>5283.0500000000011</v>
      </c>
      <c r="M133" s="28">
        <v>5067.8500000000004</v>
      </c>
      <c r="N133" s="28">
        <v>4780.1499999999996</v>
      </c>
      <c r="O133" s="39">
        <v>935000</v>
      </c>
      <c r="P133" s="40">
        <v>1.4980460269214069E-2</v>
      </c>
    </row>
    <row r="134" spans="1:16" ht="12.75" customHeight="1">
      <c r="A134" s="28">
        <v>124</v>
      </c>
      <c r="B134" s="29" t="s">
        <v>47</v>
      </c>
      <c r="C134" s="30" t="s">
        <v>149</v>
      </c>
      <c r="D134" s="31">
        <v>44588</v>
      </c>
      <c r="E134" s="37">
        <v>902.4</v>
      </c>
      <c r="F134" s="37">
        <v>913.11666666666667</v>
      </c>
      <c r="G134" s="38">
        <v>886.0333333333333</v>
      </c>
      <c r="H134" s="38">
        <v>869.66666666666663</v>
      </c>
      <c r="I134" s="38">
        <v>842.58333333333326</v>
      </c>
      <c r="J134" s="38">
        <v>929.48333333333335</v>
      </c>
      <c r="K134" s="38">
        <v>956.56666666666661</v>
      </c>
      <c r="L134" s="38">
        <v>972.93333333333339</v>
      </c>
      <c r="M134" s="28">
        <v>940.2</v>
      </c>
      <c r="N134" s="28">
        <v>896.75</v>
      </c>
      <c r="O134" s="39">
        <v>6833150</v>
      </c>
      <c r="P134" s="40">
        <v>2.1733604473817995E-2</v>
      </c>
    </row>
    <row r="135" spans="1:16" ht="12.75" customHeight="1">
      <c r="A135" s="28">
        <v>125</v>
      </c>
      <c r="B135" s="29" t="s">
        <v>49</v>
      </c>
      <c r="C135" s="30" t="s">
        <v>150</v>
      </c>
      <c r="D135" s="31">
        <v>44588</v>
      </c>
      <c r="E135" s="37">
        <v>874.2</v>
      </c>
      <c r="F135" s="37">
        <v>874.08333333333337</v>
      </c>
      <c r="G135" s="38">
        <v>864.56666666666672</v>
      </c>
      <c r="H135" s="38">
        <v>854.93333333333339</v>
      </c>
      <c r="I135" s="38">
        <v>845.41666666666674</v>
      </c>
      <c r="J135" s="38">
        <v>883.7166666666667</v>
      </c>
      <c r="K135" s="38">
        <v>893.23333333333335</v>
      </c>
      <c r="L135" s="38">
        <v>902.86666666666667</v>
      </c>
      <c r="M135" s="28">
        <v>883.6</v>
      </c>
      <c r="N135" s="28">
        <v>864.45</v>
      </c>
      <c r="O135" s="39">
        <v>11961600</v>
      </c>
      <c r="P135" s="40">
        <v>-2.4601860836805753E-2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44588</v>
      </c>
      <c r="E136" s="37">
        <v>154.85</v>
      </c>
      <c r="F136" s="37">
        <v>155.68333333333331</v>
      </c>
      <c r="G136" s="38">
        <v>152.31666666666661</v>
      </c>
      <c r="H136" s="38">
        <v>149.7833333333333</v>
      </c>
      <c r="I136" s="38">
        <v>146.4166666666666</v>
      </c>
      <c r="J136" s="38">
        <v>158.21666666666661</v>
      </c>
      <c r="K136" s="38">
        <v>161.58333333333334</v>
      </c>
      <c r="L136" s="38">
        <v>164.11666666666662</v>
      </c>
      <c r="M136" s="28">
        <v>159.05000000000001</v>
      </c>
      <c r="N136" s="28">
        <v>153.15</v>
      </c>
      <c r="O136" s="39">
        <v>30504000</v>
      </c>
      <c r="P136" s="40">
        <v>-5.5486747584840228E-2</v>
      </c>
    </row>
    <row r="137" spans="1:16" ht="12.75" customHeight="1">
      <c r="A137" s="28">
        <v>127</v>
      </c>
      <c r="B137" s="29" t="s">
        <v>63</v>
      </c>
      <c r="C137" s="30" t="s">
        <v>152</v>
      </c>
      <c r="D137" s="31">
        <v>44588</v>
      </c>
      <c r="E137" s="37">
        <v>155</v>
      </c>
      <c r="F137" s="37">
        <v>157.01666666666665</v>
      </c>
      <c r="G137" s="38">
        <v>151.8833333333333</v>
      </c>
      <c r="H137" s="38">
        <v>148.76666666666665</v>
      </c>
      <c r="I137" s="38">
        <v>143.6333333333333</v>
      </c>
      <c r="J137" s="38">
        <v>160.1333333333333</v>
      </c>
      <c r="K137" s="38">
        <v>165.26666666666662</v>
      </c>
      <c r="L137" s="38">
        <v>168.3833333333333</v>
      </c>
      <c r="M137" s="28">
        <v>162.15</v>
      </c>
      <c r="N137" s="28">
        <v>153.9</v>
      </c>
      <c r="O137" s="39">
        <v>23799000</v>
      </c>
      <c r="P137" s="40">
        <v>-1.9649036085022244E-2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44588</v>
      </c>
      <c r="E138" s="37">
        <v>479.2</v>
      </c>
      <c r="F138" s="37">
        <v>480.90000000000003</v>
      </c>
      <c r="G138" s="38">
        <v>474.60000000000008</v>
      </c>
      <c r="H138" s="38">
        <v>470.00000000000006</v>
      </c>
      <c r="I138" s="38">
        <v>463.7000000000001</v>
      </c>
      <c r="J138" s="38">
        <v>485.50000000000006</v>
      </c>
      <c r="K138" s="38">
        <v>491.8</v>
      </c>
      <c r="L138" s="38">
        <v>496.40000000000003</v>
      </c>
      <c r="M138" s="28">
        <v>487.2</v>
      </c>
      <c r="N138" s="28">
        <v>476.3</v>
      </c>
      <c r="O138" s="39">
        <v>9522000</v>
      </c>
      <c r="P138" s="40">
        <v>1.2618296529968455E-3</v>
      </c>
    </row>
    <row r="139" spans="1:16" ht="12.75" customHeight="1">
      <c r="A139" s="28">
        <v>129</v>
      </c>
      <c r="B139" s="29" t="s">
        <v>49</v>
      </c>
      <c r="C139" s="30" t="s">
        <v>154</v>
      </c>
      <c r="D139" s="31">
        <v>44588</v>
      </c>
      <c r="E139" s="37">
        <v>8163.15</v>
      </c>
      <c r="F139" s="37">
        <v>8085.6333333333323</v>
      </c>
      <c r="G139" s="38">
        <v>7940.0666666666639</v>
      </c>
      <c r="H139" s="38">
        <v>7716.9833333333318</v>
      </c>
      <c r="I139" s="38">
        <v>7571.4166666666633</v>
      </c>
      <c r="J139" s="38">
        <v>8308.7166666666635</v>
      </c>
      <c r="K139" s="38">
        <v>8454.2833333333328</v>
      </c>
      <c r="L139" s="38">
        <v>8677.366666666665</v>
      </c>
      <c r="M139" s="28">
        <v>8231.2000000000007</v>
      </c>
      <c r="N139" s="28">
        <v>7862.55</v>
      </c>
      <c r="O139" s="39">
        <v>2547700</v>
      </c>
      <c r="P139" s="40">
        <v>1.0671215487146937E-2</v>
      </c>
    </row>
    <row r="140" spans="1:16" ht="12.75" customHeight="1">
      <c r="A140" s="28">
        <v>130</v>
      </c>
      <c r="B140" s="29" t="s">
        <v>56</v>
      </c>
      <c r="C140" s="30" t="s">
        <v>155</v>
      </c>
      <c r="D140" s="31">
        <v>44588</v>
      </c>
      <c r="E140" s="37">
        <v>898.7</v>
      </c>
      <c r="F140" s="37">
        <v>903.33333333333337</v>
      </c>
      <c r="G140" s="38">
        <v>885.26666666666677</v>
      </c>
      <c r="H140" s="38">
        <v>871.83333333333337</v>
      </c>
      <c r="I140" s="38">
        <v>853.76666666666677</v>
      </c>
      <c r="J140" s="38">
        <v>916.76666666666677</v>
      </c>
      <c r="K140" s="38">
        <v>934.83333333333337</v>
      </c>
      <c r="L140" s="38">
        <v>948.26666666666677</v>
      </c>
      <c r="M140" s="28">
        <v>921.4</v>
      </c>
      <c r="N140" s="28">
        <v>889.9</v>
      </c>
      <c r="O140" s="39">
        <v>16923750</v>
      </c>
      <c r="P140" s="40">
        <v>-2.1111994794302653E-2</v>
      </c>
    </row>
    <row r="141" spans="1:16" ht="12.75" customHeight="1">
      <c r="A141" s="28">
        <v>131</v>
      </c>
      <c r="B141" s="29" t="s">
        <v>44</v>
      </c>
      <c r="C141" s="30" t="s">
        <v>457</v>
      </c>
      <c r="D141" s="31">
        <v>44588</v>
      </c>
      <c r="E141" s="37">
        <v>1536.3</v>
      </c>
      <c r="F141" s="37">
        <v>1549.1000000000001</v>
      </c>
      <c r="G141" s="38">
        <v>1517.2000000000003</v>
      </c>
      <c r="H141" s="38">
        <v>1498.1000000000001</v>
      </c>
      <c r="I141" s="38">
        <v>1466.2000000000003</v>
      </c>
      <c r="J141" s="38">
        <v>1568.2000000000003</v>
      </c>
      <c r="K141" s="38">
        <v>1600.1000000000004</v>
      </c>
      <c r="L141" s="38">
        <v>1619.2000000000003</v>
      </c>
      <c r="M141" s="28">
        <v>1581</v>
      </c>
      <c r="N141" s="28">
        <v>1530</v>
      </c>
      <c r="O141" s="39">
        <v>2019500</v>
      </c>
      <c r="P141" s="40">
        <v>-2.020716590253014E-2</v>
      </c>
    </row>
    <row r="142" spans="1:16" ht="12.75" customHeight="1">
      <c r="A142" s="28">
        <v>132</v>
      </c>
      <c r="B142" s="29" t="s">
        <v>47</v>
      </c>
      <c r="C142" s="30" t="s">
        <v>156</v>
      </c>
      <c r="D142" s="31">
        <v>44588</v>
      </c>
      <c r="E142" s="37">
        <v>2658.1</v>
      </c>
      <c r="F142" s="37">
        <v>2690.0333333333333</v>
      </c>
      <c r="G142" s="38">
        <v>2617.0666666666666</v>
      </c>
      <c r="H142" s="38">
        <v>2576.0333333333333</v>
      </c>
      <c r="I142" s="38">
        <v>2503.0666666666666</v>
      </c>
      <c r="J142" s="38">
        <v>2731.0666666666666</v>
      </c>
      <c r="K142" s="38">
        <v>2804.0333333333328</v>
      </c>
      <c r="L142" s="38">
        <v>2845.0666666666666</v>
      </c>
      <c r="M142" s="28">
        <v>2763</v>
      </c>
      <c r="N142" s="28">
        <v>2649</v>
      </c>
      <c r="O142" s="39">
        <v>710200</v>
      </c>
      <c r="P142" s="40">
        <v>-3.6102062975027147E-2</v>
      </c>
    </row>
    <row r="143" spans="1:16" ht="12.75" customHeight="1">
      <c r="A143" s="28">
        <v>133</v>
      </c>
      <c r="B143" s="29" t="s">
        <v>63</v>
      </c>
      <c r="C143" s="30" t="s">
        <v>157</v>
      </c>
      <c r="D143" s="31">
        <v>44588</v>
      </c>
      <c r="E143" s="37">
        <v>933.25</v>
      </c>
      <c r="F143" s="37">
        <v>944.63333333333333</v>
      </c>
      <c r="G143" s="38">
        <v>916.76666666666665</v>
      </c>
      <c r="H143" s="38">
        <v>900.2833333333333</v>
      </c>
      <c r="I143" s="38">
        <v>872.41666666666663</v>
      </c>
      <c r="J143" s="38">
        <v>961.11666666666667</v>
      </c>
      <c r="K143" s="38">
        <v>988.98333333333323</v>
      </c>
      <c r="L143" s="38">
        <v>1005.4666666666667</v>
      </c>
      <c r="M143" s="28">
        <v>972.5</v>
      </c>
      <c r="N143" s="28">
        <v>928.15</v>
      </c>
      <c r="O143" s="39">
        <v>2003300</v>
      </c>
      <c r="P143" s="40">
        <v>3.9811066126855602E-2</v>
      </c>
    </row>
    <row r="144" spans="1:16" ht="12.75" customHeight="1">
      <c r="A144" s="28">
        <v>134</v>
      </c>
      <c r="B144" s="29" t="s">
        <v>79</v>
      </c>
      <c r="C144" s="30" t="s">
        <v>158</v>
      </c>
      <c r="D144" s="31">
        <v>44588</v>
      </c>
      <c r="E144" s="37">
        <v>851.6</v>
      </c>
      <c r="F144" s="37">
        <v>858.23333333333323</v>
      </c>
      <c r="G144" s="38">
        <v>841.56666666666649</v>
      </c>
      <c r="H144" s="38">
        <v>831.5333333333333</v>
      </c>
      <c r="I144" s="38">
        <v>814.86666666666656</v>
      </c>
      <c r="J144" s="38">
        <v>868.26666666666642</v>
      </c>
      <c r="K144" s="38">
        <v>884.93333333333317</v>
      </c>
      <c r="L144" s="38">
        <v>894.96666666666636</v>
      </c>
      <c r="M144" s="28">
        <v>874.9</v>
      </c>
      <c r="N144" s="28">
        <v>848.2</v>
      </c>
      <c r="O144" s="39">
        <v>5002800</v>
      </c>
      <c r="P144" s="40">
        <v>-4.59954233409611E-2</v>
      </c>
    </row>
    <row r="145" spans="1:16" ht="12.75" customHeight="1">
      <c r="A145" s="28">
        <v>135</v>
      </c>
      <c r="B145" s="29" t="s">
        <v>87</v>
      </c>
      <c r="C145" s="30" t="s">
        <v>159</v>
      </c>
      <c r="D145" s="31">
        <v>44588</v>
      </c>
      <c r="E145" s="37">
        <v>4112.5</v>
      </c>
      <c r="F145" s="37">
        <v>4153.8</v>
      </c>
      <c r="G145" s="38">
        <v>4034.8</v>
      </c>
      <c r="H145" s="38">
        <v>3957.1</v>
      </c>
      <c r="I145" s="38">
        <v>3838.1</v>
      </c>
      <c r="J145" s="38">
        <v>4231.5</v>
      </c>
      <c r="K145" s="38">
        <v>4350.5</v>
      </c>
      <c r="L145" s="38">
        <v>4428.2000000000007</v>
      </c>
      <c r="M145" s="28">
        <v>4272.8</v>
      </c>
      <c r="N145" s="28">
        <v>4076.1</v>
      </c>
      <c r="O145" s="39">
        <v>2951000</v>
      </c>
      <c r="P145" s="40">
        <v>-1.119152928561855E-2</v>
      </c>
    </row>
    <row r="146" spans="1:16" ht="12.75" customHeight="1">
      <c r="A146" s="28">
        <v>136</v>
      </c>
      <c r="B146" s="29" t="s">
        <v>49</v>
      </c>
      <c r="C146" s="30" t="s">
        <v>160</v>
      </c>
      <c r="D146" s="31">
        <v>44588</v>
      </c>
      <c r="E146" s="37">
        <v>181.9</v>
      </c>
      <c r="F146" s="37">
        <v>183.08333333333334</v>
      </c>
      <c r="G146" s="38">
        <v>178.7166666666667</v>
      </c>
      <c r="H146" s="38">
        <v>175.53333333333336</v>
      </c>
      <c r="I146" s="38">
        <v>171.16666666666671</v>
      </c>
      <c r="J146" s="38">
        <v>186.26666666666668</v>
      </c>
      <c r="K146" s="38">
        <v>190.6333333333333</v>
      </c>
      <c r="L146" s="38">
        <v>193.81666666666666</v>
      </c>
      <c r="M146" s="28">
        <v>187.45</v>
      </c>
      <c r="N146" s="28">
        <v>179.9</v>
      </c>
      <c r="O146" s="39">
        <v>27951000</v>
      </c>
      <c r="P146" s="40">
        <v>2.358369648807998E-2</v>
      </c>
    </row>
    <row r="147" spans="1:16" ht="12.75" customHeight="1">
      <c r="A147" s="28">
        <v>137</v>
      </c>
      <c r="B147" s="29" t="s">
        <v>87</v>
      </c>
      <c r="C147" s="30" t="s">
        <v>161</v>
      </c>
      <c r="D147" s="31">
        <v>44588</v>
      </c>
      <c r="E147" s="37">
        <v>3025.65</v>
      </c>
      <c r="F147" s="37">
        <v>3048.0166666666664</v>
      </c>
      <c r="G147" s="38">
        <v>2896.1333333333328</v>
      </c>
      <c r="H147" s="38">
        <v>2766.6166666666663</v>
      </c>
      <c r="I147" s="38">
        <v>2614.7333333333327</v>
      </c>
      <c r="J147" s="38">
        <v>3177.5333333333328</v>
      </c>
      <c r="K147" s="38">
        <v>3329.4166666666661</v>
      </c>
      <c r="L147" s="38">
        <v>3458.9333333333329</v>
      </c>
      <c r="M147" s="28">
        <v>3199.9</v>
      </c>
      <c r="N147" s="28">
        <v>2918.5</v>
      </c>
      <c r="O147" s="39">
        <v>1754550</v>
      </c>
      <c r="P147" s="40">
        <v>-0.14065312419645154</v>
      </c>
    </row>
    <row r="148" spans="1:16" ht="12.75" customHeight="1">
      <c r="A148" s="28">
        <v>138</v>
      </c>
      <c r="B148" s="29" t="s">
        <v>49</v>
      </c>
      <c r="C148" s="30" t="s">
        <v>162</v>
      </c>
      <c r="D148" s="31">
        <v>44588</v>
      </c>
      <c r="E148" s="37">
        <v>72852</v>
      </c>
      <c r="F148" s="37">
        <v>73268.78333333334</v>
      </c>
      <c r="G148" s="38">
        <v>71583.216666666674</v>
      </c>
      <c r="H148" s="38">
        <v>70314.433333333334</v>
      </c>
      <c r="I148" s="38">
        <v>68628.866666666669</v>
      </c>
      <c r="J148" s="38">
        <v>74537.56666666668</v>
      </c>
      <c r="K148" s="38">
        <v>76223.13333333336</v>
      </c>
      <c r="L148" s="38">
        <v>77491.916666666686</v>
      </c>
      <c r="M148" s="28">
        <v>74954.350000000006</v>
      </c>
      <c r="N148" s="28">
        <v>72000</v>
      </c>
      <c r="O148" s="39">
        <v>57620</v>
      </c>
      <c r="P148" s="40">
        <v>-1.2510711225364181E-2</v>
      </c>
    </row>
    <row r="149" spans="1:16" ht="12.75" customHeight="1">
      <c r="A149" s="28">
        <v>139</v>
      </c>
      <c r="B149" s="29" t="s">
        <v>63</v>
      </c>
      <c r="C149" s="30" t="s">
        <v>163</v>
      </c>
      <c r="D149" s="31">
        <v>44588</v>
      </c>
      <c r="E149" s="37">
        <v>1434.2</v>
      </c>
      <c r="F149" s="37">
        <v>1444.9166666666667</v>
      </c>
      <c r="G149" s="38">
        <v>1412.2333333333336</v>
      </c>
      <c r="H149" s="38">
        <v>1390.2666666666669</v>
      </c>
      <c r="I149" s="38">
        <v>1357.5833333333337</v>
      </c>
      <c r="J149" s="38">
        <v>1466.8833333333334</v>
      </c>
      <c r="K149" s="38">
        <v>1499.5666666666664</v>
      </c>
      <c r="L149" s="38">
        <v>1521.5333333333333</v>
      </c>
      <c r="M149" s="28">
        <v>1477.6</v>
      </c>
      <c r="N149" s="28">
        <v>1422.95</v>
      </c>
      <c r="O149" s="39">
        <v>4139250</v>
      </c>
      <c r="P149" s="40">
        <v>1.154692082111437E-2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44588</v>
      </c>
      <c r="E150" s="37">
        <v>358.1</v>
      </c>
      <c r="F150" s="37">
        <v>358.4666666666667</v>
      </c>
      <c r="G150" s="38">
        <v>354.93333333333339</v>
      </c>
      <c r="H150" s="38">
        <v>351.76666666666671</v>
      </c>
      <c r="I150" s="38">
        <v>348.23333333333341</v>
      </c>
      <c r="J150" s="38">
        <v>361.63333333333338</v>
      </c>
      <c r="K150" s="38">
        <v>365.16666666666669</v>
      </c>
      <c r="L150" s="38">
        <v>368.33333333333337</v>
      </c>
      <c r="M150" s="28">
        <v>362</v>
      </c>
      <c r="N150" s="28">
        <v>355.3</v>
      </c>
      <c r="O150" s="39">
        <v>3697600</v>
      </c>
      <c r="P150" s="40">
        <v>-1.1970927746900385E-2</v>
      </c>
    </row>
    <row r="151" spans="1:16" ht="12.75" customHeight="1">
      <c r="A151" s="28">
        <v>141</v>
      </c>
      <c r="B151" s="29" t="s">
        <v>120</v>
      </c>
      <c r="C151" s="30" t="s">
        <v>165</v>
      </c>
      <c r="D151" s="31">
        <v>44588</v>
      </c>
      <c r="E151" s="37">
        <v>108.55</v>
      </c>
      <c r="F151" s="37">
        <v>109.2</v>
      </c>
      <c r="G151" s="38">
        <v>106.15</v>
      </c>
      <c r="H151" s="38">
        <v>103.75</v>
      </c>
      <c r="I151" s="38">
        <v>100.7</v>
      </c>
      <c r="J151" s="38">
        <v>111.60000000000001</v>
      </c>
      <c r="K151" s="38">
        <v>114.64999999999999</v>
      </c>
      <c r="L151" s="38">
        <v>117.05000000000001</v>
      </c>
      <c r="M151" s="28">
        <v>112.25</v>
      </c>
      <c r="N151" s="28">
        <v>106.8</v>
      </c>
      <c r="O151" s="39">
        <v>115387500</v>
      </c>
      <c r="P151" s="40">
        <v>3.9672206479283142E-2</v>
      </c>
    </row>
    <row r="152" spans="1:16" ht="12.75" customHeight="1">
      <c r="A152" s="28">
        <v>142</v>
      </c>
      <c r="B152" s="29" t="s">
        <v>44</v>
      </c>
      <c r="C152" s="30" t="s">
        <v>166</v>
      </c>
      <c r="D152" s="31">
        <v>44588</v>
      </c>
      <c r="E152" s="37">
        <v>4774.55</v>
      </c>
      <c r="F152" s="37">
        <v>4843.0333333333338</v>
      </c>
      <c r="G152" s="38">
        <v>4681.6666666666679</v>
      </c>
      <c r="H152" s="38">
        <v>4588.7833333333338</v>
      </c>
      <c r="I152" s="38">
        <v>4427.4166666666679</v>
      </c>
      <c r="J152" s="38">
        <v>4935.9166666666679</v>
      </c>
      <c r="K152" s="38">
        <v>5097.2833333333347</v>
      </c>
      <c r="L152" s="38">
        <v>5190.1666666666679</v>
      </c>
      <c r="M152" s="28">
        <v>5004.3999999999996</v>
      </c>
      <c r="N152" s="28">
        <v>4750.1499999999996</v>
      </c>
      <c r="O152" s="39">
        <v>1685125</v>
      </c>
      <c r="P152" s="40">
        <v>0.12698545393746866</v>
      </c>
    </row>
    <row r="153" spans="1:16" ht="12.75" customHeight="1">
      <c r="A153" s="28">
        <v>143</v>
      </c>
      <c r="B153" s="29" t="s">
        <v>38</v>
      </c>
      <c r="C153" s="30" t="s">
        <v>167</v>
      </c>
      <c r="D153" s="31">
        <v>44588</v>
      </c>
      <c r="E153" s="37">
        <v>3875.25</v>
      </c>
      <c r="F153" s="37">
        <v>3912.7833333333333</v>
      </c>
      <c r="G153" s="38">
        <v>3782.5666666666666</v>
      </c>
      <c r="H153" s="38">
        <v>3689.8833333333332</v>
      </c>
      <c r="I153" s="38">
        <v>3559.6666666666665</v>
      </c>
      <c r="J153" s="38">
        <v>4005.4666666666667</v>
      </c>
      <c r="K153" s="38">
        <v>4135.6833333333325</v>
      </c>
      <c r="L153" s="38">
        <v>4228.3666666666668</v>
      </c>
      <c r="M153" s="28">
        <v>4043</v>
      </c>
      <c r="N153" s="28">
        <v>3820.1</v>
      </c>
      <c r="O153" s="39">
        <v>474525</v>
      </c>
      <c r="P153" s="40">
        <v>1.443001443001443E-2</v>
      </c>
    </row>
    <row r="154" spans="1:16" ht="12.75" customHeight="1">
      <c r="A154" s="28">
        <v>144</v>
      </c>
      <c r="B154" s="29" t="s">
        <v>44</v>
      </c>
      <c r="C154" s="30" t="s">
        <v>458</v>
      </c>
      <c r="D154" s="31">
        <v>44588</v>
      </c>
      <c r="E154" s="37">
        <v>47.95</v>
      </c>
      <c r="F154" s="37">
        <v>48.416666666666664</v>
      </c>
      <c r="G154" s="38">
        <v>46.833333333333329</v>
      </c>
      <c r="H154" s="38">
        <v>45.716666666666661</v>
      </c>
      <c r="I154" s="38">
        <v>44.133333333333326</v>
      </c>
      <c r="J154" s="38">
        <v>49.533333333333331</v>
      </c>
      <c r="K154" s="38">
        <v>51.11666666666666</v>
      </c>
      <c r="L154" s="38">
        <v>52.233333333333334</v>
      </c>
      <c r="M154" s="28">
        <v>50</v>
      </c>
      <c r="N154" s="28">
        <v>47.3</v>
      </c>
      <c r="O154" s="39">
        <v>37956000</v>
      </c>
      <c r="P154" s="40">
        <v>-3.124042879019908E-2</v>
      </c>
    </row>
    <row r="155" spans="1:16" ht="12.75" customHeight="1">
      <c r="A155" s="28">
        <v>145</v>
      </c>
      <c r="B155" s="271" t="s">
        <v>56</v>
      </c>
      <c r="C155" s="30" t="s">
        <v>168</v>
      </c>
      <c r="D155" s="31">
        <v>44588</v>
      </c>
      <c r="E155" s="37">
        <v>18989</v>
      </c>
      <c r="F155" s="37">
        <v>18894.966666666667</v>
      </c>
      <c r="G155" s="38">
        <v>18740.383333333335</v>
      </c>
      <c r="H155" s="38">
        <v>18491.766666666666</v>
      </c>
      <c r="I155" s="38">
        <v>18337.183333333334</v>
      </c>
      <c r="J155" s="38">
        <v>19143.583333333336</v>
      </c>
      <c r="K155" s="38">
        <v>19298.166666666664</v>
      </c>
      <c r="L155" s="38">
        <v>19546.783333333336</v>
      </c>
      <c r="M155" s="28">
        <v>19049.55</v>
      </c>
      <c r="N155" s="28">
        <v>18646.349999999999</v>
      </c>
      <c r="O155" s="39">
        <v>310300</v>
      </c>
      <c r="P155" s="40">
        <v>0</v>
      </c>
    </row>
    <row r="156" spans="1:16" ht="12.75" customHeight="1">
      <c r="A156" s="28">
        <v>146</v>
      </c>
      <c r="B156" s="29" t="s">
        <v>120</v>
      </c>
      <c r="C156" s="30" t="s">
        <v>169</v>
      </c>
      <c r="D156" s="31">
        <v>44588</v>
      </c>
      <c r="E156" s="37">
        <v>139.75</v>
      </c>
      <c r="F156" s="37">
        <v>140.56666666666666</v>
      </c>
      <c r="G156" s="38">
        <v>137.48333333333332</v>
      </c>
      <c r="H156" s="38">
        <v>135.21666666666667</v>
      </c>
      <c r="I156" s="38">
        <v>132.13333333333333</v>
      </c>
      <c r="J156" s="38">
        <v>142.83333333333331</v>
      </c>
      <c r="K156" s="38">
        <v>145.91666666666669</v>
      </c>
      <c r="L156" s="38">
        <v>148.18333333333331</v>
      </c>
      <c r="M156" s="28">
        <v>143.65</v>
      </c>
      <c r="N156" s="28">
        <v>138.30000000000001</v>
      </c>
      <c r="O156" s="39">
        <v>91716300</v>
      </c>
      <c r="P156" s="40">
        <v>1.5127919911012236E-2</v>
      </c>
    </row>
    <row r="157" spans="1:16" ht="12.75" customHeight="1">
      <c r="A157" s="28">
        <v>147</v>
      </c>
      <c r="B157" s="29" t="s">
        <v>170</v>
      </c>
      <c r="C157" s="30" t="s">
        <v>171</v>
      </c>
      <c r="D157" s="31">
        <v>44588</v>
      </c>
      <c r="E157" s="37">
        <v>133.94999999999999</v>
      </c>
      <c r="F157" s="37">
        <v>134.18333333333334</v>
      </c>
      <c r="G157" s="38">
        <v>132.21666666666667</v>
      </c>
      <c r="H157" s="38">
        <v>130.48333333333332</v>
      </c>
      <c r="I157" s="38">
        <v>128.51666666666665</v>
      </c>
      <c r="J157" s="38">
        <v>135.91666666666669</v>
      </c>
      <c r="K157" s="38">
        <v>137.88333333333338</v>
      </c>
      <c r="L157" s="38">
        <v>139.6166666666667</v>
      </c>
      <c r="M157" s="28">
        <v>136.15</v>
      </c>
      <c r="N157" s="28">
        <v>132.44999999999999</v>
      </c>
      <c r="O157" s="39">
        <v>53300700</v>
      </c>
      <c r="P157" s="40">
        <v>-6.2180322936515896E-2</v>
      </c>
    </row>
    <row r="158" spans="1:16" ht="12.75" customHeight="1">
      <c r="A158" s="28">
        <v>148</v>
      </c>
      <c r="B158" s="29" t="s">
        <v>97</v>
      </c>
      <c r="C158" s="30" t="s">
        <v>270</v>
      </c>
      <c r="D158" s="31">
        <v>44588</v>
      </c>
      <c r="E158" s="37">
        <v>931.6</v>
      </c>
      <c r="F158" s="37">
        <v>933.23333333333323</v>
      </c>
      <c r="G158" s="38">
        <v>914.66666666666652</v>
      </c>
      <c r="H158" s="38">
        <v>897.73333333333323</v>
      </c>
      <c r="I158" s="38">
        <v>879.16666666666652</v>
      </c>
      <c r="J158" s="38">
        <v>950.16666666666652</v>
      </c>
      <c r="K158" s="38">
        <v>968.73333333333335</v>
      </c>
      <c r="L158" s="38">
        <v>985.66666666666652</v>
      </c>
      <c r="M158" s="28">
        <v>951.8</v>
      </c>
      <c r="N158" s="28">
        <v>916.3</v>
      </c>
      <c r="O158" s="39">
        <v>2949800</v>
      </c>
      <c r="P158" s="40">
        <v>-9.337349397590361E-2</v>
      </c>
    </row>
    <row r="159" spans="1:16" ht="12.75" customHeight="1">
      <c r="A159" s="28">
        <v>149</v>
      </c>
      <c r="B159" s="29" t="s">
        <v>87</v>
      </c>
      <c r="C159" s="30" t="s">
        <v>468</v>
      </c>
      <c r="D159" s="31">
        <v>44588</v>
      </c>
      <c r="E159" s="37">
        <v>3669.5</v>
      </c>
      <c r="F159" s="37">
        <v>3686.2000000000003</v>
      </c>
      <c r="G159" s="38">
        <v>3623.4000000000005</v>
      </c>
      <c r="H159" s="38">
        <v>3577.3</v>
      </c>
      <c r="I159" s="38">
        <v>3514.5000000000005</v>
      </c>
      <c r="J159" s="38">
        <v>3732.3000000000006</v>
      </c>
      <c r="K159" s="38">
        <v>3795.1000000000008</v>
      </c>
      <c r="L159" s="38">
        <v>3841.2000000000007</v>
      </c>
      <c r="M159" s="28">
        <v>3749</v>
      </c>
      <c r="N159" s="28">
        <v>3640.1</v>
      </c>
      <c r="O159" s="39">
        <v>600250</v>
      </c>
      <c r="P159" s="40">
        <v>-2.1796699938887758E-2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44588</v>
      </c>
      <c r="E160" s="37">
        <v>163.25</v>
      </c>
      <c r="F160" s="37">
        <v>163.95000000000002</v>
      </c>
      <c r="G160" s="38">
        <v>161.55000000000004</v>
      </c>
      <c r="H160" s="38">
        <v>159.85000000000002</v>
      </c>
      <c r="I160" s="38">
        <v>157.45000000000005</v>
      </c>
      <c r="J160" s="38">
        <v>165.65000000000003</v>
      </c>
      <c r="K160" s="38">
        <v>168.05</v>
      </c>
      <c r="L160" s="38">
        <v>169.75000000000003</v>
      </c>
      <c r="M160" s="28">
        <v>166.35</v>
      </c>
      <c r="N160" s="28">
        <v>162.25</v>
      </c>
      <c r="O160" s="39">
        <v>65981300</v>
      </c>
      <c r="P160" s="40">
        <v>-6.3087688607041323E-2</v>
      </c>
    </row>
    <row r="161" spans="1:16" ht="12.75" customHeight="1">
      <c r="A161" s="28">
        <v>151</v>
      </c>
      <c r="B161" s="29" t="s">
        <v>40</v>
      </c>
      <c r="C161" s="30" t="s">
        <v>173</v>
      </c>
      <c r="D161" s="31">
        <v>44588</v>
      </c>
      <c r="E161" s="37">
        <v>42685.55</v>
      </c>
      <c r="F161" s="37">
        <v>42901.533333333333</v>
      </c>
      <c r="G161" s="38">
        <v>42201.216666666667</v>
      </c>
      <c r="H161" s="38">
        <v>41716.883333333331</v>
      </c>
      <c r="I161" s="38">
        <v>41016.566666666666</v>
      </c>
      <c r="J161" s="38">
        <v>43385.866666666669</v>
      </c>
      <c r="K161" s="38">
        <v>44086.183333333334</v>
      </c>
      <c r="L161" s="38">
        <v>44570.51666666667</v>
      </c>
      <c r="M161" s="28">
        <v>43601.85</v>
      </c>
      <c r="N161" s="28">
        <v>42417.2</v>
      </c>
      <c r="O161" s="39">
        <v>78930</v>
      </c>
      <c r="P161" s="40">
        <v>-4.6739130434782609E-2</v>
      </c>
    </row>
    <row r="162" spans="1:16" ht="12.75" customHeight="1">
      <c r="A162" s="28">
        <v>152</v>
      </c>
      <c r="B162" s="29" t="s">
        <v>47</v>
      </c>
      <c r="C162" s="30" t="s">
        <v>174</v>
      </c>
      <c r="D162" s="31">
        <v>44588</v>
      </c>
      <c r="E162" s="37">
        <v>2526.1</v>
      </c>
      <c r="F162" s="37">
        <v>2530.4833333333331</v>
      </c>
      <c r="G162" s="38">
        <v>2495.1166666666663</v>
      </c>
      <c r="H162" s="38">
        <v>2464.1333333333332</v>
      </c>
      <c r="I162" s="38">
        <v>2428.7666666666664</v>
      </c>
      <c r="J162" s="38">
        <v>2561.4666666666662</v>
      </c>
      <c r="K162" s="38">
        <v>2596.833333333333</v>
      </c>
      <c r="L162" s="38">
        <v>2627.8166666666662</v>
      </c>
      <c r="M162" s="28">
        <v>2565.85</v>
      </c>
      <c r="N162" s="28">
        <v>2499.5</v>
      </c>
      <c r="O162" s="39">
        <v>3384975</v>
      </c>
      <c r="P162" s="40">
        <v>-2.3017699817445829E-2</v>
      </c>
    </row>
    <row r="163" spans="1:16" ht="12.75" customHeight="1">
      <c r="A163" s="28">
        <v>153</v>
      </c>
      <c r="B163" s="29" t="s">
        <v>87</v>
      </c>
      <c r="C163" s="30" t="s">
        <v>473</v>
      </c>
      <c r="D163" s="31">
        <v>44588</v>
      </c>
      <c r="E163" s="37">
        <v>4287.5</v>
      </c>
      <c r="F163" s="37">
        <v>4330.7833333333328</v>
      </c>
      <c r="G163" s="38">
        <v>4186.6666666666661</v>
      </c>
      <c r="H163" s="38">
        <v>4085.833333333333</v>
      </c>
      <c r="I163" s="38">
        <v>3941.7166666666662</v>
      </c>
      <c r="J163" s="38">
        <v>4431.6166666666659</v>
      </c>
      <c r="K163" s="38">
        <v>4575.7333333333327</v>
      </c>
      <c r="L163" s="38">
        <v>4676.5666666666657</v>
      </c>
      <c r="M163" s="28">
        <v>4474.8999999999996</v>
      </c>
      <c r="N163" s="28">
        <v>4229.95</v>
      </c>
      <c r="O163" s="39">
        <v>662550</v>
      </c>
      <c r="P163" s="40">
        <v>2.0563770794824399E-2</v>
      </c>
    </row>
    <row r="164" spans="1:16" ht="12.75" customHeight="1">
      <c r="A164" s="28">
        <v>154</v>
      </c>
      <c r="B164" s="29" t="s">
        <v>79</v>
      </c>
      <c r="C164" s="30" t="s">
        <v>175</v>
      </c>
      <c r="D164" s="31">
        <v>44588</v>
      </c>
      <c r="E164" s="37">
        <v>213.4</v>
      </c>
      <c r="F164" s="37">
        <v>214.65</v>
      </c>
      <c r="G164" s="38">
        <v>210.75</v>
      </c>
      <c r="H164" s="38">
        <v>208.1</v>
      </c>
      <c r="I164" s="38">
        <v>204.2</v>
      </c>
      <c r="J164" s="38">
        <v>217.3</v>
      </c>
      <c r="K164" s="38">
        <v>221.20000000000005</v>
      </c>
      <c r="L164" s="38">
        <v>223.85000000000002</v>
      </c>
      <c r="M164" s="28">
        <v>218.55</v>
      </c>
      <c r="N164" s="28">
        <v>212</v>
      </c>
      <c r="O164" s="39">
        <v>19608000</v>
      </c>
      <c r="P164" s="40">
        <v>1.3788876972575456E-3</v>
      </c>
    </row>
    <row r="165" spans="1:16" ht="12.75" customHeight="1">
      <c r="A165" s="28">
        <v>155</v>
      </c>
      <c r="B165" s="29" t="s">
        <v>63</v>
      </c>
      <c r="C165" s="30" t="s">
        <v>176</v>
      </c>
      <c r="D165" s="31">
        <v>44588</v>
      </c>
      <c r="E165" s="37">
        <v>120.7</v>
      </c>
      <c r="F165" s="37">
        <v>121.81666666666668</v>
      </c>
      <c r="G165" s="38">
        <v>118.78333333333336</v>
      </c>
      <c r="H165" s="38">
        <v>116.86666666666669</v>
      </c>
      <c r="I165" s="38">
        <v>113.83333333333337</v>
      </c>
      <c r="J165" s="38">
        <v>123.73333333333335</v>
      </c>
      <c r="K165" s="38">
        <v>126.76666666666668</v>
      </c>
      <c r="L165" s="38">
        <v>128.68333333333334</v>
      </c>
      <c r="M165" s="28">
        <v>124.85</v>
      </c>
      <c r="N165" s="28">
        <v>119.9</v>
      </c>
      <c r="O165" s="39">
        <v>41168000</v>
      </c>
      <c r="P165" s="40">
        <v>-1.1021745606196008E-2</v>
      </c>
    </row>
    <row r="166" spans="1:16" ht="12.75" customHeight="1">
      <c r="A166" s="28">
        <v>156</v>
      </c>
      <c r="B166" s="29" t="s">
        <v>47</v>
      </c>
      <c r="C166" s="30" t="s">
        <v>177</v>
      </c>
      <c r="D166" s="31">
        <v>44588</v>
      </c>
      <c r="E166" s="37">
        <v>4756.8500000000004</v>
      </c>
      <c r="F166" s="37">
        <v>4766.9333333333334</v>
      </c>
      <c r="G166" s="38">
        <v>4696.3666666666668</v>
      </c>
      <c r="H166" s="38">
        <v>4635.8833333333332</v>
      </c>
      <c r="I166" s="38">
        <v>4565.3166666666666</v>
      </c>
      <c r="J166" s="38">
        <v>4827.416666666667</v>
      </c>
      <c r="K166" s="38">
        <v>4897.9833333333345</v>
      </c>
      <c r="L166" s="38">
        <v>4958.4666666666672</v>
      </c>
      <c r="M166" s="28">
        <v>4837.5</v>
      </c>
      <c r="N166" s="28">
        <v>4706.45</v>
      </c>
      <c r="O166" s="39">
        <v>214250</v>
      </c>
      <c r="P166" s="40">
        <v>1.0613207547169811E-2</v>
      </c>
    </row>
    <row r="167" spans="1:16" ht="12.75" customHeight="1">
      <c r="A167" s="28">
        <v>157</v>
      </c>
      <c r="B167" s="29" t="s">
        <v>56</v>
      </c>
      <c r="C167" s="30" t="s">
        <v>178</v>
      </c>
      <c r="D167" s="31">
        <v>44588</v>
      </c>
      <c r="E167" s="37">
        <v>2695.9</v>
      </c>
      <c r="F167" s="37">
        <v>2691.9500000000003</v>
      </c>
      <c r="G167" s="38">
        <v>2671.6000000000004</v>
      </c>
      <c r="H167" s="38">
        <v>2647.3</v>
      </c>
      <c r="I167" s="38">
        <v>2626.9500000000003</v>
      </c>
      <c r="J167" s="38">
        <v>2716.2500000000005</v>
      </c>
      <c r="K167" s="38">
        <v>2736.6</v>
      </c>
      <c r="L167" s="38">
        <v>2760.9000000000005</v>
      </c>
      <c r="M167" s="28">
        <v>2712.3</v>
      </c>
      <c r="N167" s="28">
        <v>2667.65</v>
      </c>
      <c r="O167" s="39">
        <v>2188750</v>
      </c>
      <c r="P167" s="40">
        <v>-4.7022967236312177E-2</v>
      </c>
    </row>
    <row r="168" spans="1:16" ht="12.75" customHeight="1">
      <c r="A168" s="28">
        <v>158</v>
      </c>
      <c r="B168" s="29" t="s">
        <v>38</v>
      </c>
      <c r="C168" s="30" t="s">
        <v>179</v>
      </c>
      <c r="D168" s="31">
        <v>44588</v>
      </c>
      <c r="E168" s="37">
        <v>2591.4</v>
      </c>
      <c r="F168" s="37">
        <v>2614.65</v>
      </c>
      <c r="G168" s="38">
        <v>2551.5500000000002</v>
      </c>
      <c r="H168" s="38">
        <v>2511.7000000000003</v>
      </c>
      <c r="I168" s="38">
        <v>2448.6000000000004</v>
      </c>
      <c r="J168" s="38">
        <v>2654.5</v>
      </c>
      <c r="K168" s="38">
        <v>2717.5999999999995</v>
      </c>
      <c r="L168" s="38">
        <v>2757.45</v>
      </c>
      <c r="M168" s="28">
        <v>2677.75</v>
      </c>
      <c r="N168" s="28">
        <v>2574.8000000000002</v>
      </c>
      <c r="O168" s="39">
        <v>2133000</v>
      </c>
      <c r="P168" s="40">
        <v>1.6803718269574545E-2</v>
      </c>
    </row>
    <row r="169" spans="1:16" ht="12.75" customHeight="1">
      <c r="A169" s="28">
        <v>159</v>
      </c>
      <c r="B169" s="29" t="s">
        <v>58</v>
      </c>
      <c r="C169" s="30" t="s">
        <v>180</v>
      </c>
      <c r="D169" s="31">
        <v>44588</v>
      </c>
      <c r="E169" s="37">
        <v>38.799999999999997</v>
      </c>
      <c r="F169" s="37">
        <v>38.983333333333327</v>
      </c>
      <c r="G169" s="38">
        <v>38.166666666666657</v>
      </c>
      <c r="H169" s="38">
        <v>37.533333333333331</v>
      </c>
      <c r="I169" s="38">
        <v>36.716666666666661</v>
      </c>
      <c r="J169" s="38">
        <v>39.616666666666653</v>
      </c>
      <c r="K169" s="38">
        <v>40.43333333333333</v>
      </c>
      <c r="L169" s="38">
        <v>41.066666666666649</v>
      </c>
      <c r="M169" s="28">
        <v>39.799999999999997</v>
      </c>
      <c r="N169" s="28">
        <v>38.35</v>
      </c>
      <c r="O169" s="39">
        <v>296512000</v>
      </c>
      <c r="P169" s="40">
        <v>2.392397370020443E-2</v>
      </c>
    </row>
    <row r="170" spans="1:16" ht="12.75" customHeight="1">
      <c r="A170" s="28">
        <v>160</v>
      </c>
      <c r="B170" s="29" t="s">
        <v>44</v>
      </c>
      <c r="C170" s="30" t="s">
        <v>272</v>
      </c>
      <c r="D170" s="31">
        <v>44588</v>
      </c>
      <c r="E170" s="37">
        <v>2515.1</v>
      </c>
      <c r="F170" s="37">
        <v>2565.083333333333</v>
      </c>
      <c r="G170" s="38">
        <v>2434.4666666666662</v>
      </c>
      <c r="H170" s="38">
        <v>2353.833333333333</v>
      </c>
      <c r="I170" s="38">
        <v>2223.2166666666662</v>
      </c>
      <c r="J170" s="38">
        <v>2645.7166666666662</v>
      </c>
      <c r="K170" s="38">
        <v>2776.333333333333</v>
      </c>
      <c r="L170" s="38">
        <v>2856.9666666666662</v>
      </c>
      <c r="M170" s="28">
        <v>2695.7</v>
      </c>
      <c r="N170" s="28">
        <v>2484.4499999999998</v>
      </c>
      <c r="O170" s="39">
        <v>986100</v>
      </c>
      <c r="P170" s="40">
        <v>0.10747978436657682</v>
      </c>
    </row>
    <row r="171" spans="1:16" ht="12.75" customHeight="1">
      <c r="A171" s="28">
        <v>161</v>
      </c>
      <c r="B171" s="29" t="s">
        <v>170</v>
      </c>
      <c r="C171" s="30" t="s">
        <v>181</v>
      </c>
      <c r="D171" s="31">
        <v>44588</v>
      </c>
      <c r="E171" s="37">
        <v>214.95</v>
      </c>
      <c r="F171" s="37">
        <v>215.56666666666669</v>
      </c>
      <c r="G171" s="38">
        <v>212.18333333333339</v>
      </c>
      <c r="H171" s="38">
        <v>209.41666666666671</v>
      </c>
      <c r="I171" s="38">
        <v>206.03333333333342</v>
      </c>
      <c r="J171" s="38">
        <v>218.33333333333337</v>
      </c>
      <c r="K171" s="38">
        <v>221.71666666666664</v>
      </c>
      <c r="L171" s="38">
        <v>224.48333333333335</v>
      </c>
      <c r="M171" s="28">
        <v>218.95</v>
      </c>
      <c r="N171" s="28">
        <v>212.8</v>
      </c>
      <c r="O171" s="39">
        <v>34072537</v>
      </c>
      <c r="P171" s="40">
        <v>-6.6072211664961258E-2</v>
      </c>
    </row>
    <row r="172" spans="1:16" ht="12.75" customHeight="1">
      <c r="A172" s="28">
        <v>162</v>
      </c>
      <c r="B172" s="29" t="s">
        <v>182</v>
      </c>
      <c r="C172" s="30" t="s">
        <v>183</v>
      </c>
      <c r="D172" s="31">
        <v>44588</v>
      </c>
      <c r="E172" s="37">
        <v>1535.25</v>
      </c>
      <c r="F172" s="37">
        <v>1547.5</v>
      </c>
      <c r="G172" s="38">
        <v>1503</v>
      </c>
      <c r="H172" s="38">
        <v>1470.75</v>
      </c>
      <c r="I172" s="38">
        <v>1426.25</v>
      </c>
      <c r="J172" s="38">
        <v>1579.75</v>
      </c>
      <c r="K172" s="38">
        <v>1624.25</v>
      </c>
      <c r="L172" s="38">
        <v>1656.5</v>
      </c>
      <c r="M172" s="28">
        <v>1592</v>
      </c>
      <c r="N172" s="28">
        <v>1515.25</v>
      </c>
      <c r="O172" s="39">
        <v>3129423</v>
      </c>
      <c r="P172" s="40">
        <v>-7.7504499100179966E-2</v>
      </c>
    </row>
    <row r="173" spans="1:16" ht="12.75" customHeight="1">
      <c r="A173" s="28">
        <v>163</v>
      </c>
      <c r="B173" s="29" t="s">
        <v>44</v>
      </c>
      <c r="C173" s="30" t="s">
        <v>485</v>
      </c>
      <c r="D173" s="31">
        <v>44588</v>
      </c>
      <c r="E173" s="37">
        <v>229</v>
      </c>
      <c r="F173" s="37">
        <v>230.01666666666665</v>
      </c>
      <c r="G173" s="38">
        <v>225.0333333333333</v>
      </c>
      <c r="H173" s="38">
        <v>221.06666666666666</v>
      </c>
      <c r="I173" s="38">
        <v>216.08333333333331</v>
      </c>
      <c r="J173" s="38">
        <v>233.98333333333329</v>
      </c>
      <c r="K173" s="38">
        <v>238.96666666666664</v>
      </c>
      <c r="L173" s="38">
        <v>242.93333333333328</v>
      </c>
      <c r="M173" s="28">
        <v>235</v>
      </c>
      <c r="N173" s="28">
        <v>226.05</v>
      </c>
      <c r="O173" s="39">
        <v>6735000</v>
      </c>
      <c r="P173" s="40">
        <v>-3.0935251798561152E-2</v>
      </c>
    </row>
    <row r="174" spans="1:16" ht="12.75" customHeight="1">
      <c r="A174" s="28">
        <v>164</v>
      </c>
      <c r="B174" s="29" t="s">
        <v>42</v>
      </c>
      <c r="C174" s="30" t="s">
        <v>184</v>
      </c>
      <c r="D174" s="31">
        <v>44588</v>
      </c>
      <c r="E174" s="37">
        <v>939.8</v>
      </c>
      <c r="F174" s="37">
        <v>940.81666666666661</v>
      </c>
      <c r="G174" s="38">
        <v>930.93333333333317</v>
      </c>
      <c r="H174" s="38">
        <v>922.06666666666661</v>
      </c>
      <c r="I174" s="38">
        <v>912.18333333333317</v>
      </c>
      <c r="J174" s="38">
        <v>949.68333333333317</v>
      </c>
      <c r="K174" s="38">
        <v>959.56666666666661</v>
      </c>
      <c r="L174" s="38">
        <v>968.43333333333317</v>
      </c>
      <c r="M174" s="28">
        <v>950.7</v>
      </c>
      <c r="N174" s="28">
        <v>931.95</v>
      </c>
      <c r="O174" s="39">
        <v>2010250</v>
      </c>
      <c r="P174" s="40">
        <v>-4.1734197730956241E-2</v>
      </c>
    </row>
    <row r="175" spans="1:16" ht="12.75" customHeight="1">
      <c r="A175" s="28">
        <v>165</v>
      </c>
      <c r="B175" s="29" t="s">
        <v>58</v>
      </c>
      <c r="C175" s="30" t="s">
        <v>185</v>
      </c>
      <c r="D175" s="31">
        <v>44588</v>
      </c>
      <c r="E175" s="37">
        <v>147.19999999999999</v>
      </c>
      <c r="F175" s="37">
        <v>148.13333333333333</v>
      </c>
      <c r="G175" s="38">
        <v>144.56666666666666</v>
      </c>
      <c r="H175" s="38">
        <v>141.93333333333334</v>
      </c>
      <c r="I175" s="38">
        <v>138.36666666666667</v>
      </c>
      <c r="J175" s="38">
        <v>150.76666666666665</v>
      </c>
      <c r="K175" s="38">
        <v>154.33333333333331</v>
      </c>
      <c r="L175" s="38">
        <v>156.96666666666664</v>
      </c>
      <c r="M175" s="28">
        <v>151.69999999999999</v>
      </c>
      <c r="N175" s="28">
        <v>145.5</v>
      </c>
      <c r="O175" s="39">
        <v>35478600</v>
      </c>
      <c r="P175" s="40">
        <v>-4.7185161080377479E-3</v>
      </c>
    </row>
    <row r="176" spans="1:16" ht="12.75" customHeight="1">
      <c r="A176" s="28">
        <v>166</v>
      </c>
      <c r="B176" s="29" t="s">
        <v>170</v>
      </c>
      <c r="C176" s="30" t="s">
        <v>186</v>
      </c>
      <c r="D176" s="31">
        <v>44588</v>
      </c>
      <c r="E176" s="37">
        <v>132.94999999999999</v>
      </c>
      <c r="F176" s="37">
        <v>134.13333333333333</v>
      </c>
      <c r="G176" s="38">
        <v>130.96666666666664</v>
      </c>
      <c r="H176" s="38">
        <v>128.98333333333332</v>
      </c>
      <c r="I176" s="38">
        <v>125.81666666666663</v>
      </c>
      <c r="J176" s="38">
        <v>136.11666666666665</v>
      </c>
      <c r="K176" s="38">
        <v>139.28333333333333</v>
      </c>
      <c r="L176" s="38">
        <v>141.26666666666665</v>
      </c>
      <c r="M176" s="28">
        <v>137.30000000000001</v>
      </c>
      <c r="N176" s="28">
        <v>132.15</v>
      </c>
      <c r="O176" s="39">
        <v>40620000</v>
      </c>
      <c r="P176" s="40">
        <v>1.8351383874849577E-2</v>
      </c>
    </row>
    <row r="177" spans="1:16" ht="12.75" customHeight="1">
      <c r="A177" s="28">
        <v>167</v>
      </c>
      <c r="B177" s="272" t="s">
        <v>79</v>
      </c>
      <c r="C177" s="30" t="s">
        <v>187</v>
      </c>
      <c r="D177" s="31">
        <v>44588</v>
      </c>
      <c r="E177" s="37">
        <v>2479.15</v>
      </c>
      <c r="F177" s="37">
        <v>2481.5833333333335</v>
      </c>
      <c r="G177" s="38">
        <v>2457.166666666667</v>
      </c>
      <c r="H177" s="38">
        <v>2435.1833333333334</v>
      </c>
      <c r="I177" s="38">
        <v>2410.7666666666669</v>
      </c>
      <c r="J177" s="38">
        <v>2503.5666666666671</v>
      </c>
      <c r="K177" s="38">
        <v>2527.983333333334</v>
      </c>
      <c r="L177" s="38">
        <v>2549.9666666666672</v>
      </c>
      <c r="M177" s="28">
        <v>2506</v>
      </c>
      <c r="N177" s="28">
        <v>2459.6</v>
      </c>
      <c r="O177" s="39">
        <v>33945000</v>
      </c>
      <c r="P177" s="40">
        <v>2.5071909043553098E-2</v>
      </c>
    </row>
    <row r="178" spans="1:16" ht="12.75" customHeight="1">
      <c r="A178" s="28">
        <v>168</v>
      </c>
      <c r="B178" s="29" t="s">
        <v>120</v>
      </c>
      <c r="C178" s="30" t="s">
        <v>188</v>
      </c>
      <c r="D178" s="31">
        <v>44588</v>
      </c>
      <c r="E178" s="37">
        <v>102.85</v>
      </c>
      <c r="F178" s="37">
        <v>103.63333333333333</v>
      </c>
      <c r="G178" s="38">
        <v>100.91666666666666</v>
      </c>
      <c r="H178" s="38">
        <v>98.983333333333334</v>
      </c>
      <c r="I178" s="38">
        <v>96.266666666666666</v>
      </c>
      <c r="J178" s="38">
        <v>105.56666666666665</v>
      </c>
      <c r="K178" s="38">
        <v>108.28333333333332</v>
      </c>
      <c r="L178" s="38">
        <v>110.21666666666664</v>
      </c>
      <c r="M178" s="28">
        <v>106.35</v>
      </c>
      <c r="N178" s="28">
        <v>101.7</v>
      </c>
      <c r="O178" s="39">
        <v>178851750</v>
      </c>
      <c r="P178" s="40">
        <v>0.13368259416493541</v>
      </c>
    </row>
    <row r="179" spans="1:16" ht="12.75" customHeight="1">
      <c r="A179" s="28">
        <v>169</v>
      </c>
      <c r="B179" s="29" t="s">
        <v>58</v>
      </c>
      <c r="C179" s="30" t="s">
        <v>275</v>
      </c>
      <c r="D179" s="31">
        <v>44588</v>
      </c>
      <c r="E179" s="37">
        <v>850.25</v>
      </c>
      <c r="F179" s="37">
        <v>851.51666666666677</v>
      </c>
      <c r="G179" s="38">
        <v>842.18333333333351</v>
      </c>
      <c r="H179" s="38">
        <v>834.11666666666679</v>
      </c>
      <c r="I179" s="38">
        <v>824.78333333333353</v>
      </c>
      <c r="J179" s="38">
        <v>859.58333333333348</v>
      </c>
      <c r="K179" s="38">
        <v>868.91666666666674</v>
      </c>
      <c r="L179" s="38">
        <v>876.98333333333346</v>
      </c>
      <c r="M179" s="28">
        <v>860.85</v>
      </c>
      <c r="N179" s="28">
        <v>843.45</v>
      </c>
      <c r="O179" s="39">
        <v>5859000</v>
      </c>
      <c r="P179" s="40">
        <v>-2.8082716364564719E-3</v>
      </c>
    </row>
    <row r="180" spans="1:16" ht="12.75" customHeight="1">
      <c r="A180" s="28">
        <v>170</v>
      </c>
      <c r="B180" s="29" t="s">
        <v>63</v>
      </c>
      <c r="C180" s="30" t="s">
        <v>189</v>
      </c>
      <c r="D180" s="31">
        <v>44588</v>
      </c>
      <c r="E180" s="37">
        <v>1243.3</v>
      </c>
      <c r="F180" s="37">
        <v>1236.4166666666667</v>
      </c>
      <c r="G180" s="38">
        <v>1210.8333333333335</v>
      </c>
      <c r="H180" s="38">
        <v>1178.3666666666668</v>
      </c>
      <c r="I180" s="38">
        <v>1152.7833333333335</v>
      </c>
      <c r="J180" s="38">
        <v>1268.8833333333334</v>
      </c>
      <c r="K180" s="38">
        <v>1294.4666666666669</v>
      </c>
      <c r="L180" s="38">
        <v>1326.9333333333334</v>
      </c>
      <c r="M180" s="28">
        <v>1262</v>
      </c>
      <c r="N180" s="28">
        <v>1203.95</v>
      </c>
      <c r="O180" s="39">
        <v>7388250</v>
      </c>
      <c r="P180" s="40">
        <v>5.6974248927038625E-2</v>
      </c>
    </row>
    <row r="181" spans="1:16" ht="12.75" customHeight="1">
      <c r="A181" s="28">
        <v>171</v>
      </c>
      <c r="B181" s="29" t="s">
        <v>58</v>
      </c>
      <c r="C181" s="30" t="s">
        <v>190</v>
      </c>
      <c r="D181" s="31">
        <v>44588</v>
      </c>
      <c r="E181" s="37">
        <v>503.2</v>
      </c>
      <c r="F181" s="37">
        <v>503.0333333333333</v>
      </c>
      <c r="G181" s="38">
        <v>498.21666666666658</v>
      </c>
      <c r="H181" s="38">
        <v>493.23333333333329</v>
      </c>
      <c r="I181" s="38">
        <v>488.41666666666657</v>
      </c>
      <c r="J181" s="38">
        <v>508.01666666666659</v>
      </c>
      <c r="K181" s="38">
        <v>512.83333333333326</v>
      </c>
      <c r="L181" s="38">
        <v>517.81666666666661</v>
      </c>
      <c r="M181" s="28">
        <v>507.85</v>
      </c>
      <c r="N181" s="28">
        <v>498.05</v>
      </c>
      <c r="O181" s="39">
        <v>90142500</v>
      </c>
      <c r="P181" s="40">
        <v>8.8809052143840449E-3</v>
      </c>
    </row>
    <row r="182" spans="1:16" ht="12.75" customHeight="1">
      <c r="A182" s="28">
        <v>172</v>
      </c>
      <c r="B182" s="29" t="s">
        <v>42</v>
      </c>
      <c r="C182" s="30" t="s">
        <v>191</v>
      </c>
      <c r="D182" s="31">
        <v>44588</v>
      </c>
      <c r="E182" s="37">
        <v>25076.35</v>
      </c>
      <c r="F182" s="37">
        <v>25284.516666666663</v>
      </c>
      <c r="G182" s="38">
        <v>24664.483333333326</v>
      </c>
      <c r="H182" s="38">
        <v>24252.616666666665</v>
      </c>
      <c r="I182" s="38">
        <v>23632.583333333328</v>
      </c>
      <c r="J182" s="38">
        <v>25696.383333333324</v>
      </c>
      <c r="K182" s="38">
        <v>26316.416666666664</v>
      </c>
      <c r="L182" s="38">
        <v>26728.283333333322</v>
      </c>
      <c r="M182" s="28">
        <v>25904.55</v>
      </c>
      <c r="N182" s="28">
        <v>24872.65</v>
      </c>
      <c r="O182" s="39">
        <v>208850</v>
      </c>
      <c r="P182" s="40">
        <v>9.6469352933455835E-2</v>
      </c>
    </row>
    <row r="183" spans="1:16" ht="12.75" customHeight="1">
      <c r="A183" s="28">
        <v>173</v>
      </c>
      <c r="B183" s="29" t="s">
        <v>70</v>
      </c>
      <c r="C183" s="30" t="s">
        <v>192</v>
      </c>
      <c r="D183" s="31">
        <v>44588</v>
      </c>
      <c r="E183" s="37">
        <v>2341.85</v>
      </c>
      <c r="F183" s="37">
        <v>2365.6666666666665</v>
      </c>
      <c r="G183" s="38">
        <v>2277.5333333333328</v>
      </c>
      <c r="H183" s="38">
        <v>2213.2166666666662</v>
      </c>
      <c r="I183" s="38">
        <v>2125.0833333333326</v>
      </c>
      <c r="J183" s="38">
        <v>2429.9833333333331</v>
      </c>
      <c r="K183" s="38">
        <v>2518.1166666666672</v>
      </c>
      <c r="L183" s="38">
        <v>2582.4333333333334</v>
      </c>
      <c r="M183" s="28">
        <v>2453.8000000000002</v>
      </c>
      <c r="N183" s="28">
        <v>2301.35</v>
      </c>
      <c r="O183" s="39">
        <v>1741575</v>
      </c>
      <c r="P183" s="40">
        <v>-2.3438704703161142E-2</v>
      </c>
    </row>
    <row r="184" spans="1:16" ht="12.75" customHeight="1">
      <c r="A184" s="28">
        <v>174</v>
      </c>
      <c r="B184" s="29" t="s">
        <v>40</v>
      </c>
      <c r="C184" s="30" t="s">
        <v>193</v>
      </c>
      <c r="D184" s="31">
        <v>44588</v>
      </c>
      <c r="E184" s="37">
        <v>2483.0500000000002</v>
      </c>
      <c r="F184" s="37">
        <v>2506.2166666666667</v>
      </c>
      <c r="G184" s="38">
        <v>2452.4333333333334</v>
      </c>
      <c r="H184" s="38">
        <v>2421.8166666666666</v>
      </c>
      <c r="I184" s="38">
        <v>2368.0333333333333</v>
      </c>
      <c r="J184" s="38">
        <v>2536.8333333333335</v>
      </c>
      <c r="K184" s="38">
        <v>2590.6166666666672</v>
      </c>
      <c r="L184" s="38">
        <v>2621.2333333333336</v>
      </c>
      <c r="M184" s="28">
        <v>2560</v>
      </c>
      <c r="N184" s="28">
        <v>2475.6</v>
      </c>
      <c r="O184" s="39">
        <v>3184125</v>
      </c>
      <c r="P184" s="40">
        <v>4.8530501358360088E-2</v>
      </c>
    </row>
    <row r="185" spans="1:16" ht="12.75" customHeight="1">
      <c r="A185" s="28">
        <v>175</v>
      </c>
      <c r="B185" s="29" t="s">
        <v>63</v>
      </c>
      <c r="C185" s="30" t="s">
        <v>194</v>
      </c>
      <c r="D185" s="31">
        <v>44588</v>
      </c>
      <c r="E185" s="37">
        <v>1199.75</v>
      </c>
      <c r="F185" s="37">
        <v>1203.9666666666667</v>
      </c>
      <c r="G185" s="38">
        <v>1181.8833333333334</v>
      </c>
      <c r="H185" s="38">
        <v>1164.0166666666667</v>
      </c>
      <c r="I185" s="38">
        <v>1141.9333333333334</v>
      </c>
      <c r="J185" s="38">
        <v>1221.8333333333335</v>
      </c>
      <c r="K185" s="38">
        <v>1243.9166666666665</v>
      </c>
      <c r="L185" s="38">
        <v>1261.7833333333335</v>
      </c>
      <c r="M185" s="28">
        <v>1226.05</v>
      </c>
      <c r="N185" s="28">
        <v>1186.0999999999999</v>
      </c>
      <c r="O185" s="39">
        <v>3686400</v>
      </c>
      <c r="P185" s="40">
        <v>-2.2589882278078271E-2</v>
      </c>
    </row>
    <row r="186" spans="1:16" ht="12.75" customHeight="1">
      <c r="A186" s="28">
        <v>176</v>
      </c>
      <c r="B186" s="29" t="s">
        <v>47</v>
      </c>
      <c r="C186" s="30" t="s">
        <v>514</v>
      </c>
      <c r="D186" s="31">
        <v>44588</v>
      </c>
      <c r="E186" s="37">
        <v>400.6</v>
      </c>
      <c r="F186" s="37">
        <v>406.43333333333339</v>
      </c>
      <c r="G186" s="38">
        <v>392.31666666666678</v>
      </c>
      <c r="H186" s="38">
        <v>384.03333333333336</v>
      </c>
      <c r="I186" s="38">
        <v>369.91666666666674</v>
      </c>
      <c r="J186" s="38">
        <v>414.71666666666681</v>
      </c>
      <c r="K186" s="38">
        <v>428.83333333333337</v>
      </c>
      <c r="L186" s="38">
        <v>437.11666666666684</v>
      </c>
      <c r="M186" s="28">
        <v>420.55</v>
      </c>
      <c r="N186" s="28">
        <v>398.15</v>
      </c>
      <c r="O186" s="39">
        <v>5088600</v>
      </c>
      <c r="P186" s="40">
        <v>-5.8608058608058608E-2</v>
      </c>
    </row>
    <row r="187" spans="1:16" ht="12.75" customHeight="1">
      <c r="A187" s="28">
        <v>177</v>
      </c>
      <c r="B187" s="29" t="s">
        <v>47</v>
      </c>
      <c r="C187" s="30" t="s">
        <v>195</v>
      </c>
      <c r="D187" s="31">
        <v>44588</v>
      </c>
      <c r="E187" s="37">
        <v>811.7</v>
      </c>
      <c r="F187" s="37">
        <v>812.44999999999993</v>
      </c>
      <c r="G187" s="38">
        <v>802.89999999999986</v>
      </c>
      <c r="H187" s="38">
        <v>794.09999999999991</v>
      </c>
      <c r="I187" s="38">
        <v>784.54999999999984</v>
      </c>
      <c r="J187" s="38">
        <v>821.24999999999989</v>
      </c>
      <c r="K187" s="38">
        <v>830.79999999999984</v>
      </c>
      <c r="L187" s="38">
        <v>839.59999999999991</v>
      </c>
      <c r="M187" s="28">
        <v>822</v>
      </c>
      <c r="N187" s="28">
        <v>803.65</v>
      </c>
      <c r="O187" s="39">
        <v>26910100</v>
      </c>
      <c r="P187" s="40">
        <v>2.9219169862513372E-3</v>
      </c>
    </row>
    <row r="188" spans="1:16" ht="12.75" customHeight="1">
      <c r="A188" s="28">
        <v>178</v>
      </c>
      <c r="B188" s="29" t="s">
        <v>182</v>
      </c>
      <c r="C188" s="30" t="s">
        <v>196</v>
      </c>
      <c r="D188" s="31">
        <v>44588</v>
      </c>
      <c r="E188" s="37">
        <v>494.85</v>
      </c>
      <c r="F188" s="37">
        <v>497.33333333333331</v>
      </c>
      <c r="G188" s="38">
        <v>488.86666666666662</v>
      </c>
      <c r="H188" s="38">
        <v>482.88333333333333</v>
      </c>
      <c r="I188" s="38">
        <v>474.41666666666663</v>
      </c>
      <c r="J188" s="38">
        <v>503.31666666666661</v>
      </c>
      <c r="K188" s="38">
        <v>511.7833333333333</v>
      </c>
      <c r="L188" s="38">
        <v>517.76666666666665</v>
      </c>
      <c r="M188" s="28">
        <v>505.8</v>
      </c>
      <c r="N188" s="28">
        <v>491.35</v>
      </c>
      <c r="O188" s="39">
        <v>12274500</v>
      </c>
      <c r="P188" s="40">
        <v>3.412106659926703E-2</v>
      </c>
    </row>
    <row r="189" spans="1:16" ht="12.75" customHeight="1">
      <c r="A189" s="28">
        <v>179</v>
      </c>
      <c r="B189" s="29" t="s">
        <v>47</v>
      </c>
      <c r="C189" s="30" t="s">
        <v>277</v>
      </c>
      <c r="D189" s="31">
        <v>44588</v>
      </c>
      <c r="E189" s="37">
        <v>596.6</v>
      </c>
      <c r="F189" s="37">
        <v>600.11666666666667</v>
      </c>
      <c r="G189" s="38">
        <v>588.13333333333333</v>
      </c>
      <c r="H189" s="38">
        <v>579.66666666666663</v>
      </c>
      <c r="I189" s="38">
        <v>567.68333333333328</v>
      </c>
      <c r="J189" s="38">
        <v>608.58333333333337</v>
      </c>
      <c r="K189" s="38">
        <v>620.56666666666672</v>
      </c>
      <c r="L189" s="38">
        <v>629.03333333333342</v>
      </c>
      <c r="M189" s="28">
        <v>612.1</v>
      </c>
      <c r="N189" s="28">
        <v>591.65</v>
      </c>
      <c r="O189" s="39">
        <v>1243550</v>
      </c>
      <c r="P189" s="40">
        <v>1.5267175572519083E-2</v>
      </c>
    </row>
    <row r="190" spans="1:16" ht="12.75" customHeight="1">
      <c r="A190" s="28">
        <v>180</v>
      </c>
      <c r="B190" s="29" t="s">
        <v>38</v>
      </c>
      <c r="C190" s="30" t="s">
        <v>197</v>
      </c>
      <c r="D190" s="31">
        <v>44588</v>
      </c>
      <c r="E190" s="37">
        <v>965.1</v>
      </c>
      <c r="F190" s="37">
        <v>974.38333333333333</v>
      </c>
      <c r="G190" s="38">
        <v>950.7166666666667</v>
      </c>
      <c r="H190" s="38">
        <v>936.33333333333337</v>
      </c>
      <c r="I190" s="38">
        <v>912.66666666666674</v>
      </c>
      <c r="J190" s="38">
        <v>988.76666666666665</v>
      </c>
      <c r="K190" s="38">
        <v>1012.4333333333334</v>
      </c>
      <c r="L190" s="38">
        <v>1026.8166666666666</v>
      </c>
      <c r="M190" s="28">
        <v>998.05</v>
      </c>
      <c r="N190" s="28">
        <v>960</v>
      </c>
      <c r="O190" s="39">
        <v>7003000</v>
      </c>
      <c r="P190" s="40">
        <v>5.6002297530155084E-3</v>
      </c>
    </row>
    <row r="191" spans="1:16" ht="12.75" customHeight="1">
      <c r="A191" s="28">
        <v>181</v>
      </c>
      <c r="B191" s="29" t="s">
        <v>74</v>
      </c>
      <c r="C191" s="30" t="s">
        <v>534</v>
      </c>
      <c r="D191" s="31">
        <v>44588</v>
      </c>
      <c r="E191" s="37">
        <v>1373.45</v>
      </c>
      <c r="F191" s="37">
        <v>1392.8333333333333</v>
      </c>
      <c r="G191" s="38">
        <v>1333.6666666666665</v>
      </c>
      <c r="H191" s="38">
        <v>1293.8833333333332</v>
      </c>
      <c r="I191" s="38">
        <v>1234.7166666666665</v>
      </c>
      <c r="J191" s="38">
        <v>1432.6166666666666</v>
      </c>
      <c r="K191" s="38">
        <v>1491.7833333333331</v>
      </c>
      <c r="L191" s="38">
        <v>1531.5666666666666</v>
      </c>
      <c r="M191" s="28">
        <v>1452</v>
      </c>
      <c r="N191" s="28">
        <v>1353.05</v>
      </c>
      <c r="O191" s="39">
        <v>3319200</v>
      </c>
      <c r="P191" s="40">
        <v>-7.3056300268096508E-2</v>
      </c>
    </row>
    <row r="192" spans="1:16" ht="12.75" customHeight="1">
      <c r="A192" s="28">
        <v>182</v>
      </c>
      <c r="B192" s="29" t="s">
        <v>56</v>
      </c>
      <c r="C192" s="30" t="s">
        <v>198</v>
      </c>
      <c r="D192" s="31">
        <v>44588</v>
      </c>
      <c r="E192" s="37">
        <v>728.65</v>
      </c>
      <c r="F192" s="37">
        <v>728.61666666666667</v>
      </c>
      <c r="G192" s="38">
        <v>714.13333333333333</v>
      </c>
      <c r="H192" s="38">
        <v>699.61666666666667</v>
      </c>
      <c r="I192" s="38">
        <v>685.13333333333333</v>
      </c>
      <c r="J192" s="38">
        <v>743.13333333333333</v>
      </c>
      <c r="K192" s="38">
        <v>757.61666666666667</v>
      </c>
      <c r="L192" s="38">
        <v>772.13333333333333</v>
      </c>
      <c r="M192" s="28">
        <v>743.1</v>
      </c>
      <c r="N192" s="28">
        <v>714.1</v>
      </c>
      <c r="O192" s="39">
        <v>11514150</v>
      </c>
      <c r="P192" s="40">
        <v>1.7112873412438136E-2</v>
      </c>
    </row>
    <row r="193" spans="1:16" ht="12.75" customHeight="1">
      <c r="A193" s="28">
        <v>183</v>
      </c>
      <c r="B193" s="29" t="s">
        <v>49</v>
      </c>
      <c r="C193" s="30" t="s">
        <v>199</v>
      </c>
      <c r="D193" s="31">
        <v>44588</v>
      </c>
      <c r="E193" s="37">
        <v>501.45</v>
      </c>
      <c r="F193" s="37">
        <v>503.36666666666662</v>
      </c>
      <c r="G193" s="38">
        <v>491.73333333333323</v>
      </c>
      <c r="H193" s="38">
        <v>482.01666666666659</v>
      </c>
      <c r="I193" s="38">
        <v>470.38333333333321</v>
      </c>
      <c r="J193" s="38">
        <v>513.08333333333326</v>
      </c>
      <c r="K193" s="38">
        <v>524.71666666666658</v>
      </c>
      <c r="L193" s="38">
        <v>534.43333333333328</v>
      </c>
      <c r="M193" s="28">
        <v>515</v>
      </c>
      <c r="N193" s="28">
        <v>493.65</v>
      </c>
      <c r="O193" s="39">
        <v>84032250</v>
      </c>
      <c r="P193" s="40">
        <v>8.2754847313887079E-3</v>
      </c>
    </row>
    <row r="194" spans="1:16" ht="12.75" customHeight="1">
      <c r="A194" s="28">
        <v>184</v>
      </c>
      <c r="B194" s="29" t="s">
        <v>170</v>
      </c>
      <c r="C194" s="30" t="s">
        <v>200</v>
      </c>
      <c r="D194" s="31">
        <v>44588</v>
      </c>
      <c r="E194" s="37">
        <v>242</v>
      </c>
      <c r="F194" s="37">
        <v>243.93333333333331</v>
      </c>
      <c r="G194" s="38">
        <v>236.66666666666663</v>
      </c>
      <c r="H194" s="38">
        <v>231.33333333333331</v>
      </c>
      <c r="I194" s="38">
        <v>224.06666666666663</v>
      </c>
      <c r="J194" s="38">
        <v>249.26666666666662</v>
      </c>
      <c r="K194" s="38">
        <v>256.5333333333333</v>
      </c>
      <c r="L194" s="38">
        <v>261.86666666666662</v>
      </c>
      <c r="M194" s="28">
        <v>251.2</v>
      </c>
      <c r="N194" s="28">
        <v>238.6</v>
      </c>
      <c r="O194" s="39">
        <v>126069750</v>
      </c>
      <c r="P194" s="40">
        <v>3.3845492639948426E-3</v>
      </c>
    </row>
    <row r="195" spans="1:16" ht="12.75" customHeight="1">
      <c r="A195" s="28">
        <v>185</v>
      </c>
      <c r="B195" s="29" t="s">
        <v>120</v>
      </c>
      <c r="C195" s="30" t="s">
        <v>201</v>
      </c>
      <c r="D195" s="31">
        <v>44588</v>
      </c>
      <c r="E195" s="37">
        <v>1168.3499999999999</v>
      </c>
      <c r="F195" s="37">
        <v>1176.5166666666667</v>
      </c>
      <c r="G195" s="38">
        <v>1147.1333333333332</v>
      </c>
      <c r="H195" s="38">
        <v>1125.9166666666665</v>
      </c>
      <c r="I195" s="38">
        <v>1096.5333333333331</v>
      </c>
      <c r="J195" s="38">
        <v>1197.7333333333333</v>
      </c>
      <c r="K195" s="38">
        <v>1227.116666666667</v>
      </c>
      <c r="L195" s="38">
        <v>1248.3333333333335</v>
      </c>
      <c r="M195" s="28">
        <v>1205.9000000000001</v>
      </c>
      <c r="N195" s="28">
        <v>1155.3</v>
      </c>
      <c r="O195" s="39">
        <v>43889750</v>
      </c>
      <c r="P195" s="40">
        <v>-1.2242945958871354E-2</v>
      </c>
    </row>
    <row r="196" spans="1:16" ht="12.75" customHeight="1">
      <c r="A196" s="28">
        <v>186</v>
      </c>
      <c r="B196" s="29" t="s">
        <v>87</v>
      </c>
      <c r="C196" s="30" t="s">
        <v>202</v>
      </c>
      <c r="D196" s="31">
        <v>44588</v>
      </c>
      <c r="E196" s="37">
        <v>3832.05</v>
      </c>
      <c r="F196" s="37">
        <v>3819.25</v>
      </c>
      <c r="G196" s="38">
        <v>3788.6</v>
      </c>
      <c r="H196" s="38">
        <v>3745.15</v>
      </c>
      <c r="I196" s="38">
        <v>3714.5</v>
      </c>
      <c r="J196" s="38">
        <v>3862.7</v>
      </c>
      <c r="K196" s="38">
        <v>3893.3499999999995</v>
      </c>
      <c r="L196" s="38">
        <v>3936.7999999999997</v>
      </c>
      <c r="M196" s="28">
        <v>3849.9</v>
      </c>
      <c r="N196" s="28">
        <v>3775.8</v>
      </c>
      <c r="O196" s="39">
        <v>11978250</v>
      </c>
      <c r="P196" s="40">
        <v>4.6510104054727018E-2</v>
      </c>
    </row>
    <row r="197" spans="1:16" ht="12.75" customHeight="1">
      <c r="A197" s="28">
        <v>187</v>
      </c>
      <c r="B197" s="29" t="s">
        <v>87</v>
      </c>
      <c r="C197" s="30" t="s">
        <v>203</v>
      </c>
      <c r="D197" s="31">
        <v>44588</v>
      </c>
      <c r="E197" s="37">
        <v>1596.7</v>
      </c>
      <c r="F197" s="37">
        <v>1612.8499999999997</v>
      </c>
      <c r="G197" s="38">
        <v>1573.1999999999994</v>
      </c>
      <c r="H197" s="38">
        <v>1549.6999999999996</v>
      </c>
      <c r="I197" s="38">
        <v>1510.0499999999993</v>
      </c>
      <c r="J197" s="38">
        <v>1636.3499999999995</v>
      </c>
      <c r="K197" s="38">
        <v>1675.9999999999995</v>
      </c>
      <c r="L197" s="38">
        <v>1699.4999999999995</v>
      </c>
      <c r="M197" s="28">
        <v>1652.5</v>
      </c>
      <c r="N197" s="28">
        <v>1589.35</v>
      </c>
      <c r="O197" s="39">
        <v>16168200</v>
      </c>
      <c r="P197" s="40">
        <v>3.071450428396573E-2</v>
      </c>
    </row>
    <row r="198" spans="1:16" ht="12.75" customHeight="1">
      <c r="A198" s="28">
        <v>188</v>
      </c>
      <c r="B198" s="29" t="s">
        <v>56</v>
      </c>
      <c r="C198" s="30" t="s">
        <v>204</v>
      </c>
      <c r="D198" s="31">
        <v>44588</v>
      </c>
      <c r="E198" s="37">
        <v>2534.35</v>
      </c>
      <c r="F198" s="37">
        <v>2537.0833333333335</v>
      </c>
      <c r="G198" s="38">
        <v>2507.3666666666668</v>
      </c>
      <c r="H198" s="38">
        <v>2480.3833333333332</v>
      </c>
      <c r="I198" s="38">
        <v>2450.6666666666665</v>
      </c>
      <c r="J198" s="38">
        <v>2564.0666666666671</v>
      </c>
      <c r="K198" s="38">
        <v>2593.7833333333333</v>
      </c>
      <c r="L198" s="38">
        <v>2620.7666666666673</v>
      </c>
      <c r="M198" s="28">
        <v>2566.8000000000002</v>
      </c>
      <c r="N198" s="28">
        <v>2510.1</v>
      </c>
      <c r="O198" s="39">
        <v>5654625</v>
      </c>
      <c r="P198" s="40">
        <v>3.9280958721704395E-3</v>
      </c>
    </row>
    <row r="199" spans="1:16" ht="12.75" customHeight="1">
      <c r="A199" s="28">
        <v>189</v>
      </c>
      <c r="B199" s="29" t="s">
        <v>47</v>
      </c>
      <c r="C199" s="30" t="s">
        <v>205</v>
      </c>
      <c r="D199" s="31">
        <v>44588</v>
      </c>
      <c r="E199" s="37">
        <v>3166.15</v>
      </c>
      <c r="F199" s="37">
        <v>3177.3166666666671</v>
      </c>
      <c r="G199" s="38">
        <v>3130.8333333333339</v>
      </c>
      <c r="H199" s="38">
        <v>3095.5166666666669</v>
      </c>
      <c r="I199" s="38">
        <v>3049.0333333333338</v>
      </c>
      <c r="J199" s="38">
        <v>3212.6333333333341</v>
      </c>
      <c r="K199" s="38">
        <v>3259.1166666666668</v>
      </c>
      <c r="L199" s="38">
        <v>3294.4333333333343</v>
      </c>
      <c r="M199" s="28">
        <v>3223.8</v>
      </c>
      <c r="N199" s="28">
        <v>3142</v>
      </c>
      <c r="O199" s="39">
        <v>710500</v>
      </c>
      <c r="P199" s="40">
        <v>-3.0365063118389629E-2</v>
      </c>
    </row>
    <row r="200" spans="1:16" ht="12.75" customHeight="1">
      <c r="A200" s="28">
        <v>190</v>
      </c>
      <c r="B200" s="29" t="s">
        <v>170</v>
      </c>
      <c r="C200" s="30" t="s">
        <v>206</v>
      </c>
      <c r="D200" s="31">
        <v>44588</v>
      </c>
      <c r="E200" s="37">
        <v>551.79999999999995</v>
      </c>
      <c r="F200" s="37">
        <v>558.93333333333328</v>
      </c>
      <c r="G200" s="38">
        <v>541.91666666666652</v>
      </c>
      <c r="H200" s="38">
        <v>532.03333333333319</v>
      </c>
      <c r="I200" s="38">
        <v>515.01666666666642</v>
      </c>
      <c r="J200" s="38">
        <v>568.81666666666661</v>
      </c>
      <c r="K200" s="38">
        <v>585.83333333333326</v>
      </c>
      <c r="L200" s="38">
        <v>595.7166666666667</v>
      </c>
      <c r="M200" s="28">
        <v>575.95000000000005</v>
      </c>
      <c r="N200" s="28">
        <v>549.04999999999995</v>
      </c>
      <c r="O200" s="39">
        <v>2931000</v>
      </c>
      <c r="P200" s="40">
        <v>6.7759562841530049E-2</v>
      </c>
    </row>
    <row r="201" spans="1:16" ht="12.75" customHeight="1">
      <c r="A201" s="28">
        <v>191</v>
      </c>
      <c r="B201" s="29" t="s">
        <v>44</v>
      </c>
      <c r="C201" s="30" t="s">
        <v>207</v>
      </c>
      <c r="D201" s="31">
        <v>44588</v>
      </c>
      <c r="E201" s="37">
        <v>1182</v>
      </c>
      <c r="F201" s="37">
        <v>1178.3833333333334</v>
      </c>
      <c r="G201" s="38">
        <v>1148.9666666666669</v>
      </c>
      <c r="H201" s="38">
        <v>1115.9333333333334</v>
      </c>
      <c r="I201" s="38">
        <v>1086.5166666666669</v>
      </c>
      <c r="J201" s="38">
        <v>1211.416666666667</v>
      </c>
      <c r="K201" s="38">
        <v>1240.8333333333335</v>
      </c>
      <c r="L201" s="38">
        <v>1273.866666666667</v>
      </c>
      <c r="M201" s="28">
        <v>1207.8</v>
      </c>
      <c r="N201" s="28">
        <v>1145.3499999999999</v>
      </c>
      <c r="O201" s="39">
        <v>2692650</v>
      </c>
      <c r="P201" s="40">
        <v>-5.6224899598393578E-3</v>
      </c>
    </row>
    <row r="202" spans="1:16" ht="12.75" customHeight="1">
      <c r="A202" s="28">
        <v>192</v>
      </c>
      <c r="B202" s="29" t="s">
        <v>49</v>
      </c>
      <c r="C202" s="30" t="s">
        <v>208</v>
      </c>
      <c r="D202" s="31">
        <v>44588</v>
      </c>
      <c r="E202" s="37">
        <v>631.79999999999995</v>
      </c>
      <c r="F202" s="37">
        <v>637.73333333333323</v>
      </c>
      <c r="G202" s="38">
        <v>622.06666666666649</v>
      </c>
      <c r="H202" s="38">
        <v>612.33333333333326</v>
      </c>
      <c r="I202" s="38">
        <v>596.66666666666652</v>
      </c>
      <c r="J202" s="38">
        <v>647.46666666666647</v>
      </c>
      <c r="K202" s="38">
        <v>663.13333333333321</v>
      </c>
      <c r="L202" s="38">
        <v>672.86666666666645</v>
      </c>
      <c r="M202" s="28">
        <v>653.4</v>
      </c>
      <c r="N202" s="28">
        <v>628</v>
      </c>
      <c r="O202" s="39">
        <v>7471800</v>
      </c>
      <c r="P202" s="40">
        <v>-3.5249457700650758E-2</v>
      </c>
    </row>
    <row r="203" spans="1:16" ht="12.75" customHeight="1">
      <c r="A203" s="28">
        <v>193</v>
      </c>
      <c r="B203" s="29" t="s">
        <v>56</v>
      </c>
      <c r="C203" s="30" t="s">
        <v>209</v>
      </c>
      <c r="D203" s="31">
        <v>44588</v>
      </c>
      <c r="E203" s="37">
        <v>1571.15</v>
      </c>
      <c r="F203" s="37">
        <v>1580.8833333333332</v>
      </c>
      <c r="G203" s="38">
        <v>1550.7666666666664</v>
      </c>
      <c r="H203" s="38">
        <v>1530.3833333333332</v>
      </c>
      <c r="I203" s="38">
        <v>1500.2666666666664</v>
      </c>
      <c r="J203" s="38">
        <v>1601.2666666666664</v>
      </c>
      <c r="K203" s="38">
        <v>1631.3833333333332</v>
      </c>
      <c r="L203" s="38">
        <v>1651.7666666666664</v>
      </c>
      <c r="M203" s="28">
        <v>1611</v>
      </c>
      <c r="N203" s="28">
        <v>1560.5</v>
      </c>
      <c r="O203" s="39">
        <v>924700</v>
      </c>
      <c r="P203" s="40">
        <v>1.7719568567026195E-2</v>
      </c>
    </row>
    <row r="204" spans="1:16" ht="12.75" customHeight="1">
      <c r="A204" s="28">
        <v>194</v>
      </c>
      <c r="B204" s="29" t="s">
        <v>42</v>
      </c>
      <c r="C204" s="30" t="s">
        <v>210</v>
      </c>
      <c r="D204" s="31">
        <v>44588</v>
      </c>
      <c r="E204" s="37">
        <v>7352.9</v>
      </c>
      <c r="F204" s="37">
        <v>7370.45</v>
      </c>
      <c r="G204" s="38">
        <v>7294.2999999999993</v>
      </c>
      <c r="H204" s="38">
        <v>7235.7</v>
      </c>
      <c r="I204" s="38">
        <v>7159.5499999999993</v>
      </c>
      <c r="J204" s="38">
        <v>7429.0499999999993</v>
      </c>
      <c r="K204" s="38">
        <v>7505.1999999999989</v>
      </c>
      <c r="L204" s="38">
        <v>7563.7999999999993</v>
      </c>
      <c r="M204" s="28">
        <v>7446.6</v>
      </c>
      <c r="N204" s="28">
        <v>7311.85</v>
      </c>
      <c r="O204" s="39">
        <v>1909500</v>
      </c>
      <c r="P204" s="40">
        <v>9.6763959390862939E-3</v>
      </c>
    </row>
    <row r="205" spans="1:16" ht="12.75" customHeight="1">
      <c r="A205" s="28">
        <v>195</v>
      </c>
      <c r="B205" s="29" t="s">
        <v>38</v>
      </c>
      <c r="C205" s="30" t="s">
        <v>211</v>
      </c>
      <c r="D205" s="31">
        <v>44588</v>
      </c>
      <c r="E205" s="37">
        <v>788.25</v>
      </c>
      <c r="F205" s="37">
        <v>792</v>
      </c>
      <c r="G205" s="38">
        <v>777.5</v>
      </c>
      <c r="H205" s="38">
        <v>766.75</v>
      </c>
      <c r="I205" s="38">
        <v>752.25</v>
      </c>
      <c r="J205" s="38">
        <v>802.75</v>
      </c>
      <c r="K205" s="38">
        <v>817.25</v>
      </c>
      <c r="L205" s="38">
        <v>828</v>
      </c>
      <c r="M205" s="28">
        <v>806.5</v>
      </c>
      <c r="N205" s="28">
        <v>781.25</v>
      </c>
      <c r="O205" s="39">
        <v>27345500</v>
      </c>
      <c r="P205" s="40">
        <v>3.482492128613682E-3</v>
      </c>
    </row>
    <row r="206" spans="1:16" ht="12.75" customHeight="1">
      <c r="A206" s="28">
        <v>196</v>
      </c>
      <c r="B206" s="29" t="s">
        <v>120</v>
      </c>
      <c r="C206" s="30" t="s">
        <v>212</v>
      </c>
      <c r="D206" s="31">
        <v>44588</v>
      </c>
      <c r="E206" s="37">
        <v>323.7</v>
      </c>
      <c r="F206" s="37">
        <v>323.88333333333333</v>
      </c>
      <c r="G206" s="38">
        <v>318.71666666666664</v>
      </c>
      <c r="H206" s="38">
        <v>313.73333333333329</v>
      </c>
      <c r="I206" s="38">
        <v>308.56666666666661</v>
      </c>
      <c r="J206" s="38">
        <v>328.86666666666667</v>
      </c>
      <c r="K206" s="38">
        <v>334.03333333333342</v>
      </c>
      <c r="L206" s="38">
        <v>339.01666666666671</v>
      </c>
      <c r="M206" s="28">
        <v>329.05</v>
      </c>
      <c r="N206" s="28">
        <v>318.89999999999998</v>
      </c>
      <c r="O206" s="39">
        <v>65592900</v>
      </c>
      <c r="P206" s="40">
        <v>-2.1775312066574203E-2</v>
      </c>
    </row>
    <row r="207" spans="1:16" ht="12.75" customHeight="1">
      <c r="A207" s="28">
        <v>197</v>
      </c>
      <c r="B207" s="29" t="s">
        <v>70</v>
      </c>
      <c r="C207" s="30" t="s">
        <v>213</v>
      </c>
      <c r="D207" s="31">
        <v>44588</v>
      </c>
      <c r="E207" s="37">
        <v>1187.6500000000001</v>
      </c>
      <c r="F207" s="37">
        <v>1201.2</v>
      </c>
      <c r="G207" s="38">
        <v>1167.3000000000002</v>
      </c>
      <c r="H207" s="38">
        <v>1146.95</v>
      </c>
      <c r="I207" s="38">
        <v>1113.0500000000002</v>
      </c>
      <c r="J207" s="38">
        <v>1221.5500000000002</v>
      </c>
      <c r="K207" s="38">
        <v>1255.4500000000003</v>
      </c>
      <c r="L207" s="38">
        <v>1275.8000000000002</v>
      </c>
      <c r="M207" s="28">
        <v>1235.0999999999999</v>
      </c>
      <c r="N207" s="28">
        <v>1180.8499999999999</v>
      </c>
      <c r="O207" s="39">
        <v>4278500</v>
      </c>
      <c r="P207" s="40">
        <v>0.30184086414118361</v>
      </c>
    </row>
    <row r="208" spans="1:16" ht="12.75" customHeight="1">
      <c r="A208" s="28">
        <v>198</v>
      </c>
      <c r="B208" s="29" t="s">
        <v>70</v>
      </c>
      <c r="C208" s="30" t="s">
        <v>282</v>
      </c>
      <c r="D208" s="31">
        <v>44588</v>
      </c>
      <c r="E208" s="37">
        <v>1830.9</v>
      </c>
      <c r="F208" s="37">
        <v>1831.3</v>
      </c>
      <c r="G208" s="38">
        <v>1799.6</v>
      </c>
      <c r="H208" s="38">
        <v>1768.3</v>
      </c>
      <c r="I208" s="38">
        <v>1736.6</v>
      </c>
      <c r="J208" s="38">
        <v>1862.6</v>
      </c>
      <c r="K208" s="38">
        <v>1894.3000000000002</v>
      </c>
      <c r="L208" s="38">
        <v>1925.6</v>
      </c>
      <c r="M208" s="28">
        <v>1863</v>
      </c>
      <c r="N208" s="28">
        <v>1800</v>
      </c>
      <c r="O208" s="39">
        <v>742750</v>
      </c>
      <c r="P208" s="40">
        <v>-5.9512503956948404E-2</v>
      </c>
    </row>
    <row r="209" spans="1:16" ht="12.75" customHeight="1">
      <c r="A209" s="28">
        <v>199</v>
      </c>
      <c r="B209" s="29" t="s">
        <v>87</v>
      </c>
      <c r="C209" s="30" t="s">
        <v>214</v>
      </c>
      <c r="D209" s="31">
        <v>44588</v>
      </c>
      <c r="E209" s="37">
        <v>605.15</v>
      </c>
      <c r="F209" s="37">
        <v>605.83333333333337</v>
      </c>
      <c r="G209" s="38">
        <v>600.26666666666677</v>
      </c>
      <c r="H209" s="38">
        <v>595.38333333333344</v>
      </c>
      <c r="I209" s="38">
        <v>589.81666666666683</v>
      </c>
      <c r="J209" s="38">
        <v>610.7166666666667</v>
      </c>
      <c r="K209" s="38">
        <v>616.2833333333333</v>
      </c>
      <c r="L209" s="38">
        <v>621.16666666666663</v>
      </c>
      <c r="M209" s="28">
        <v>611.4</v>
      </c>
      <c r="N209" s="28">
        <v>600.95000000000005</v>
      </c>
      <c r="O209" s="39">
        <v>41968800</v>
      </c>
      <c r="P209" s="40">
        <v>2.3609295428381884E-2</v>
      </c>
    </row>
    <row r="210" spans="1:16" ht="12.75" customHeight="1">
      <c r="A210" s="28">
        <v>200</v>
      </c>
      <c r="B210" s="29" t="s">
        <v>182</v>
      </c>
      <c r="C210" s="30" t="s">
        <v>215</v>
      </c>
      <c r="D210" s="31">
        <v>44588</v>
      </c>
      <c r="E210" s="37">
        <v>289.64999999999998</v>
      </c>
      <c r="F210" s="37">
        <v>294.84999999999997</v>
      </c>
      <c r="G210" s="38">
        <v>280.79999999999995</v>
      </c>
      <c r="H210" s="38">
        <v>271.95</v>
      </c>
      <c r="I210" s="38">
        <v>257.89999999999998</v>
      </c>
      <c r="J210" s="38">
        <v>303.69999999999993</v>
      </c>
      <c r="K210" s="38">
        <v>317.75</v>
      </c>
      <c r="L210" s="38">
        <v>326.59999999999991</v>
      </c>
      <c r="M210" s="28">
        <v>308.89999999999998</v>
      </c>
      <c r="N210" s="28">
        <v>286</v>
      </c>
      <c r="O210" s="39">
        <v>77463000</v>
      </c>
      <c r="P210" s="40">
        <v>1.2866277017220413E-2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14"/>
      <c r="B213" s="382"/>
      <c r="C213" s="314"/>
      <c r="D213" s="383"/>
      <c r="E213" s="315"/>
      <c r="F213" s="315"/>
      <c r="G213" s="384"/>
      <c r="H213" s="384"/>
      <c r="I213" s="384"/>
      <c r="J213" s="384"/>
      <c r="K213" s="384"/>
      <c r="L213" s="384"/>
      <c r="M213" s="314"/>
      <c r="N213" s="314"/>
      <c r="O213" s="385"/>
      <c r="P213" s="386"/>
    </row>
    <row r="214" spans="1:16" ht="12.75" customHeight="1">
      <c r="A214" s="314"/>
      <c r="B214" s="382"/>
      <c r="C214" s="314"/>
      <c r="D214" s="383"/>
      <c r="E214" s="315"/>
      <c r="F214" s="315"/>
      <c r="G214" s="384"/>
      <c r="H214" s="384"/>
      <c r="I214" s="384"/>
      <c r="J214" s="384"/>
      <c r="K214" s="384"/>
      <c r="L214" s="384"/>
      <c r="M214" s="314"/>
      <c r="N214" s="314"/>
      <c r="O214" s="385"/>
      <c r="P214" s="386"/>
    </row>
    <row r="215" spans="1:16" ht="12.75" customHeight="1">
      <c r="A215" s="314"/>
      <c r="B215" s="382"/>
      <c r="C215" s="314"/>
      <c r="D215" s="383"/>
      <c r="E215" s="315"/>
      <c r="F215" s="315"/>
      <c r="G215" s="384"/>
      <c r="H215" s="384"/>
      <c r="I215" s="384"/>
      <c r="J215" s="384"/>
      <c r="K215" s="384"/>
      <c r="L215" s="384"/>
      <c r="M215" s="314"/>
      <c r="N215" s="314"/>
      <c r="O215" s="385"/>
      <c r="P215" s="386"/>
    </row>
    <row r="216" spans="1:16" ht="12.75" customHeight="1">
      <c r="A216" s="314"/>
      <c r="B216" s="382"/>
      <c r="C216" s="314"/>
      <c r="D216" s="383"/>
      <c r="E216" s="315"/>
      <c r="F216" s="315"/>
      <c r="G216" s="384"/>
      <c r="H216" s="384"/>
      <c r="I216" s="384"/>
      <c r="J216" s="384"/>
      <c r="K216" s="384"/>
      <c r="L216" s="384"/>
      <c r="M216" s="314"/>
      <c r="N216" s="314"/>
      <c r="O216" s="385"/>
      <c r="P216" s="386"/>
    </row>
    <row r="217" spans="1:16" ht="12.75" customHeight="1">
      <c r="A217" s="314"/>
      <c r="B217" s="382"/>
      <c r="C217" s="314"/>
      <c r="D217" s="383"/>
      <c r="E217" s="315"/>
      <c r="F217" s="315"/>
      <c r="G217" s="384"/>
      <c r="H217" s="384"/>
      <c r="I217" s="384"/>
      <c r="J217" s="384"/>
      <c r="K217" s="384"/>
      <c r="L217" s="384"/>
      <c r="M217" s="314"/>
      <c r="N217" s="314"/>
      <c r="O217" s="385"/>
      <c r="P217" s="386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5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0" t="s">
        <v>16</v>
      </c>
      <c r="B8" s="472"/>
      <c r="C8" s="476" t="s">
        <v>20</v>
      </c>
      <c r="D8" s="476" t="s">
        <v>21</v>
      </c>
      <c r="E8" s="467" t="s">
        <v>22</v>
      </c>
      <c r="F8" s="468"/>
      <c r="G8" s="469"/>
      <c r="H8" s="467" t="s">
        <v>23</v>
      </c>
      <c r="I8" s="468"/>
      <c r="J8" s="469"/>
      <c r="K8" s="23"/>
      <c r="L8" s="50"/>
      <c r="M8" s="50"/>
      <c r="N8" s="1"/>
      <c r="O8" s="1"/>
    </row>
    <row r="9" spans="1:15" ht="36" customHeight="1">
      <c r="A9" s="474"/>
      <c r="B9" s="475"/>
      <c r="C9" s="475"/>
      <c r="D9" s="4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17617.150000000001</v>
      </c>
      <c r="D10" s="32">
        <v>17603.533333333333</v>
      </c>
      <c r="E10" s="32">
        <v>17499.466666666667</v>
      </c>
      <c r="F10" s="32">
        <v>17381.783333333333</v>
      </c>
      <c r="G10" s="32">
        <v>17277.716666666667</v>
      </c>
      <c r="H10" s="32">
        <v>17721.216666666667</v>
      </c>
      <c r="I10" s="32">
        <v>17825.283333333333</v>
      </c>
      <c r="J10" s="32">
        <v>17942.966666666667</v>
      </c>
      <c r="K10" s="34">
        <v>17707.599999999999</v>
      </c>
      <c r="L10" s="34">
        <v>17485.849999999999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37574.300000000003</v>
      </c>
      <c r="D11" s="37">
        <v>37513.183333333334</v>
      </c>
      <c r="E11" s="37">
        <v>37285.366666666669</v>
      </c>
      <c r="F11" s="37">
        <v>36996.433333333334</v>
      </c>
      <c r="G11" s="37">
        <v>36768.616666666669</v>
      </c>
      <c r="H11" s="37">
        <v>37802.116666666669</v>
      </c>
      <c r="I11" s="37">
        <v>38029.933333333334</v>
      </c>
      <c r="J11" s="37">
        <v>38318.866666666669</v>
      </c>
      <c r="K11" s="28">
        <v>37741</v>
      </c>
      <c r="L11" s="28">
        <v>37224.25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2428.1999999999998</v>
      </c>
      <c r="D12" s="37">
        <v>2435.7000000000003</v>
      </c>
      <c r="E12" s="37">
        <v>2402.6500000000005</v>
      </c>
      <c r="F12" s="37">
        <v>2377.1000000000004</v>
      </c>
      <c r="G12" s="37">
        <v>2344.0500000000006</v>
      </c>
      <c r="H12" s="37">
        <v>2461.2500000000005</v>
      </c>
      <c r="I12" s="37">
        <v>2494.3000000000006</v>
      </c>
      <c r="J12" s="37">
        <v>2519.8500000000004</v>
      </c>
      <c r="K12" s="28">
        <v>2468.75</v>
      </c>
      <c r="L12" s="28">
        <v>2410.15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5100.45</v>
      </c>
      <c r="D13" s="37">
        <v>5114.3166666666666</v>
      </c>
      <c r="E13" s="37">
        <v>5052.583333333333</v>
      </c>
      <c r="F13" s="37">
        <v>5004.7166666666662</v>
      </c>
      <c r="G13" s="37">
        <v>4942.9833333333327</v>
      </c>
      <c r="H13" s="37">
        <v>5162.1833333333334</v>
      </c>
      <c r="I13" s="37">
        <v>5223.916666666667</v>
      </c>
      <c r="J13" s="37">
        <v>5271.7833333333338</v>
      </c>
      <c r="K13" s="28">
        <v>5176.05</v>
      </c>
      <c r="L13" s="28">
        <v>5066.45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36054.550000000003</v>
      </c>
      <c r="D14" s="37">
        <v>36156.950000000004</v>
      </c>
      <c r="E14" s="37">
        <v>35734.250000000007</v>
      </c>
      <c r="F14" s="37">
        <v>35413.950000000004</v>
      </c>
      <c r="G14" s="37">
        <v>34991.250000000007</v>
      </c>
      <c r="H14" s="37">
        <v>36477.250000000007</v>
      </c>
      <c r="I14" s="37">
        <v>36899.950000000004</v>
      </c>
      <c r="J14" s="37">
        <v>37220.250000000007</v>
      </c>
      <c r="K14" s="28">
        <v>36579.65</v>
      </c>
      <c r="L14" s="28">
        <v>35836.65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4062.65</v>
      </c>
      <c r="D15" s="37">
        <v>4081.9833333333336</v>
      </c>
      <c r="E15" s="37">
        <v>4014.7166666666672</v>
      </c>
      <c r="F15" s="37">
        <v>3966.7833333333338</v>
      </c>
      <c r="G15" s="37">
        <v>3899.5166666666673</v>
      </c>
      <c r="H15" s="37">
        <v>4129.916666666667</v>
      </c>
      <c r="I15" s="37">
        <v>4197.1833333333334</v>
      </c>
      <c r="J15" s="37">
        <v>4245.1166666666668</v>
      </c>
      <c r="K15" s="28">
        <v>4149.25</v>
      </c>
      <c r="L15" s="28">
        <v>4034.05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8436.7999999999993</v>
      </c>
      <c r="D16" s="37">
        <v>8480.2666666666646</v>
      </c>
      <c r="E16" s="37">
        <v>8334.6333333333296</v>
      </c>
      <c r="F16" s="37">
        <v>8232.4666666666653</v>
      </c>
      <c r="G16" s="37">
        <v>8086.8333333333303</v>
      </c>
      <c r="H16" s="37">
        <v>8582.4333333333288</v>
      </c>
      <c r="I16" s="37">
        <v>8728.0666666666639</v>
      </c>
      <c r="J16" s="37">
        <v>8830.2333333333281</v>
      </c>
      <c r="K16" s="28">
        <v>8625.9</v>
      </c>
      <c r="L16" s="28">
        <v>8378.1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2215.75</v>
      </c>
      <c r="D17" s="37">
        <v>2222.5499999999997</v>
      </c>
      <c r="E17" s="37">
        <v>2189.1999999999994</v>
      </c>
      <c r="F17" s="37">
        <v>2162.6499999999996</v>
      </c>
      <c r="G17" s="37">
        <v>2129.2999999999993</v>
      </c>
      <c r="H17" s="37">
        <v>2249.0999999999995</v>
      </c>
      <c r="I17" s="37">
        <v>2282.4499999999998</v>
      </c>
      <c r="J17" s="37">
        <v>2308.9999999999995</v>
      </c>
      <c r="K17" s="28">
        <v>2255.9</v>
      </c>
      <c r="L17" s="28">
        <v>2196</v>
      </c>
      <c r="M17" s="28">
        <v>2.3803800000000002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1256.7</v>
      </c>
      <c r="D18" s="37">
        <v>1252.5166666666667</v>
      </c>
      <c r="E18" s="37">
        <v>1234.3833333333332</v>
      </c>
      <c r="F18" s="37">
        <v>1212.0666666666666</v>
      </c>
      <c r="G18" s="37">
        <v>1193.9333333333332</v>
      </c>
      <c r="H18" s="37">
        <v>1274.8333333333333</v>
      </c>
      <c r="I18" s="37">
        <v>1292.9666666666669</v>
      </c>
      <c r="J18" s="37">
        <v>1315.2833333333333</v>
      </c>
      <c r="K18" s="28">
        <v>1270.6500000000001</v>
      </c>
      <c r="L18" s="28">
        <v>1230.2</v>
      </c>
      <c r="M18" s="28">
        <v>8.6974300000000007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1019.95</v>
      </c>
      <c r="D19" s="37">
        <v>1030.0000000000002</v>
      </c>
      <c r="E19" s="37">
        <v>1002.6000000000004</v>
      </c>
      <c r="F19" s="37">
        <v>985.25000000000011</v>
      </c>
      <c r="G19" s="37">
        <v>957.85000000000025</v>
      </c>
      <c r="H19" s="37">
        <v>1047.3500000000004</v>
      </c>
      <c r="I19" s="37">
        <v>1074.7500000000005</v>
      </c>
      <c r="J19" s="37">
        <v>1092.1000000000006</v>
      </c>
      <c r="K19" s="28">
        <v>1057.4000000000001</v>
      </c>
      <c r="L19" s="28">
        <v>1012.65</v>
      </c>
      <c r="M19" s="28">
        <v>3.4298999999999999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1828.35</v>
      </c>
      <c r="D20" s="37">
        <v>1837.3666666666668</v>
      </c>
      <c r="E20" s="37">
        <v>1801.7333333333336</v>
      </c>
      <c r="F20" s="37">
        <v>1775.1166666666668</v>
      </c>
      <c r="G20" s="37">
        <v>1739.4833333333336</v>
      </c>
      <c r="H20" s="37">
        <v>1863.9833333333336</v>
      </c>
      <c r="I20" s="37">
        <v>1899.6166666666668</v>
      </c>
      <c r="J20" s="37">
        <v>1926.2333333333336</v>
      </c>
      <c r="K20" s="28">
        <v>1873</v>
      </c>
      <c r="L20" s="28">
        <v>1810.75</v>
      </c>
      <c r="M20" s="28">
        <v>19.296669999999999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1934.55</v>
      </c>
      <c r="D21" s="37">
        <v>1932.1000000000001</v>
      </c>
      <c r="E21" s="37">
        <v>1877.4500000000003</v>
      </c>
      <c r="F21" s="37">
        <v>1820.3500000000001</v>
      </c>
      <c r="G21" s="37">
        <v>1765.7000000000003</v>
      </c>
      <c r="H21" s="37">
        <v>1989.2000000000003</v>
      </c>
      <c r="I21" s="37">
        <v>2043.8500000000004</v>
      </c>
      <c r="J21" s="37">
        <v>2100.9500000000003</v>
      </c>
      <c r="K21" s="28">
        <v>1986.75</v>
      </c>
      <c r="L21" s="28">
        <v>1875</v>
      </c>
      <c r="M21" s="28">
        <v>8.2705500000000001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723.9</v>
      </c>
      <c r="D22" s="37">
        <v>724</v>
      </c>
      <c r="E22" s="37">
        <v>714.35</v>
      </c>
      <c r="F22" s="37">
        <v>704.80000000000007</v>
      </c>
      <c r="G22" s="37">
        <v>695.15000000000009</v>
      </c>
      <c r="H22" s="37">
        <v>733.55</v>
      </c>
      <c r="I22" s="37">
        <v>743.2</v>
      </c>
      <c r="J22" s="37">
        <v>752.74999999999989</v>
      </c>
      <c r="K22" s="28">
        <v>733.65</v>
      </c>
      <c r="L22" s="28">
        <v>714.45</v>
      </c>
      <c r="M22" s="28">
        <v>92.443669999999997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1827.3</v>
      </c>
      <c r="D23" s="37">
        <v>1820.7666666666667</v>
      </c>
      <c r="E23" s="37">
        <v>1751.5333333333333</v>
      </c>
      <c r="F23" s="37">
        <v>1675.7666666666667</v>
      </c>
      <c r="G23" s="37">
        <v>1606.5333333333333</v>
      </c>
      <c r="H23" s="37">
        <v>1896.5333333333333</v>
      </c>
      <c r="I23" s="37">
        <v>1965.7666666666664</v>
      </c>
      <c r="J23" s="37">
        <v>2041.5333333333333</v>
      </c>
      <c r="K23" s="28">
        <v>1890</v>
      </c>
      <c r="L23" s="28">
        <v>1745</v>
      </c>
      <c r="M23" s="28">
        <v>2.8754400000000002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2066.8000000000002</v>
      </c>
      <c r="D24" s="37">
        <v>2063.9333333333334</v>
      </c>
      <c r="E24" s="37">
        <v>1986.8666666666668</v>
      </c>
      <c r="F24" s="37">
        <v>1906.9333333333334</v>
      </c>
      <c r="G24" s="37">
        <v>1829.8666666666668</v>
      </c>
      <c r="H24" s="37">
        <v>2143.8666666666668</v>
      </c>
      <c r="I24" s="37">
        <v>2220.9333333333334</v>
      </c>
      <c r="J24" s="37">
        <v>2300.8666666666668</v>
      </c>
      <c r="K24" s="28">
        <v>2141</v>
      </c>
      <c r="L24" s="28">
        <v>1984</v>
      </c>
      <c r="M24" s="28">
        <v>0.82787999999999995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123.3</v>
      </c>
      <c r="D25" s="37">
        <v>123.89999999999999</v>
      </c>
      <c r="E25" s="37">
        <v>120.94999999999999</v>
      </c>
      <c r="F25" s="37">
        <v>118.6</v>
      </c>
      <c r="G25" s="37">
        <v>115.64999999999999</v>
      </c>
      <c r="H25" s="37">
        <v>126.24999999999999</v>
      </c>
      <c r="I25" s="37">
        <v>129.19999999999999</v>
      </c>
      <c r="J25" s="37">
        <v>131.54999999999998</v>
      </c>
      <c r="K25" s="28">
        <v>126.85</v>
      </c>
      <c r="L25" s="28">
        <v>121.55</v>
      </c>
      <c r="M25" s="28">
        <v>46.506259999999997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302.89999999999998</v>
      </c>
      <c r="D26" s="37">
        <v>305.63333333333333</v>
      </c>
      <c r="E26" s="37">
        <v>297.01666666666665</v>
      </c>
      <c r="F26" s="37">
        <v>291.13333333333333</v>
      </c>
      <c r="G26" s="37">
        <v>282.51666666666665</v>
      </c>
      <c r="H26" s="37">
        <v>311.51666666666665</v>
      </c>
      <c r="I26" s="37">
        <v>320.13333333333333</v>
      </c>
      <c r="J26" s="37">
        <v>326.01666666666665</v>
      </c>
      <c r="K26" s="28">
        <v>314.25</v>
      </c>
      <c r="L26" s="28">
        <v>299.75</v>
      </c>
      <c r="M26" s="28">
        <v>31.159289999999999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2213.9499999999998</v>
      </c>
      <c r="D27" s="37">
        <v>2187.9666666666667</v>
      </c>
      <c r="E27" s="37">
        <v>2140.9333333333334</v>
      </c>
      <c r="F27" s="37">
        <v>2067.9166666666665</v>
      </c>
      <c r="G27" s="37">
        <v>2020.8833333333332</v>
      </c>
      <c r="H27" s="37">
        <v>2260.9833333333336</v>
      </c>
      <c r="I27" s="37">
        <v>2308.0166666666673</v>
      </c>
      <c r="J27" s="37">
        <v>2381.0333333333338</v>
      </c>
      <c r="K27" s="28">
        <v>2235</v>
      </c>
      <c r="L27" s="28">
        <v>2114.9499999999998</v>
      </c>
      <c r="M27" s="28">
        <v>0.79096999999999995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774.1</v>
      </c>
      <c r="D28" s="37">
        <v>774.36666666666667</v>
      </c>
      <c r="E28" s="37">
        <v>767.73333333333335</v>
      </c>
      <c r="F28" s="37">
        <v>761.36666666666667</v>
      </c>
      <c r="G28" s="37">
        <v>754.73333333333335</v>
      </c>
      <c r="H28" s="37">
        <v>780.73333333333335</v>
      </c>
      <c r="I28" s="37">
        <v>787.36666666666679</v>
      </c>
      <c r="J28" s="37">
        <v>793.73333333333335</v>
      </c>
      <c r="K28" s="28">
        <v>781</v>
      </c>
      <c r="L28" s="28">
        <v>768</v>
      </c>
      <c r="M28" s="28">
        <v>4.0085699999999997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3550.7</v>
      </c>
      <c r="D29" s="37">
        <v>3526.7166666666672</v>
      </c>
      <c r="E29" s="37">
        <v>3478.5333333333342</v>
      </c>
      <c r="F29" s="37">
        <v>3406.3666666666672</v>
      </c>
      <c r="G29" s="37">
        <v>3358.1833333333343</v>
      </c>
      <c r="H29" s="37">
        <v>3598.8833333333341</v>
      </c>
      <c r="I29" s="37">
        <v>3647.0666666666666</v>
      </c>
      <c r="J29" s="37">
        <v>3719.233333333334</v>
      </c>
      <c r="K29" s="28">
        <v>3574.9</v>
      </c>
      <c r="L29" s="28">
        <v>3454.55</v>
      </c>
      <c r="M29" s="28">
        <v>0.89810000000000001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614.1</v>
      </c>
      <c r="D30" s="37">
        <v>618.86666666666667</v>
      </c>
      <c r="E30" s="37">
        <v>605.73333333333335</v>
      </c>
      <c r="F30" s="37">
        <v>597.36666666666667</v>
      </c>
      <c r="G30" s="37">
        <v>584.23333333333335</v>
      </c>
      <c r="H30" s="37">
        <v>627.23333333333335</v>
      </c>
      <c r="I30" s="37">
        <v>640.36666666666679</v>
      </c>
      <c r="J30" s="37">
        <v>648.73333333333335</v>
      </c>
      <c r="K30" s="28">
        <v>632</v>
      </c>
      <c r="L30" s="28">
        <v>610.5</v>
      </c>
      <c r="M30" s="28">
        <v>11.76268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368.65</v>
      </c>
      <c r="D31" s="37">
        <v>369.09999999999997</v>
      </c>
      <c r="E31" s="37">
        <v>363.59999999999991</v>
      </c>
      <c r="F31" s="37">
        <v>358.54999999999995</v>
      </c>
      <c r="G31" s="37">
        <v>353.0499999999999</v>
      </c>
      <c r="H31" s="37">
        <v>374.14999999999992</v>
      </c>
      <c r="I31" s="37">
        <v>379.65000000000003</v>
      </c>
      <c r="J31" s="37">
        <v>384.69999999999993</v>
      </c>
      <c r="K31" s="28">
        <v>374.6</v>
      </c>
      <c r="L31" s="28">
        <v>364.05</v>
      </c>
      <c r="M31" s="28">
        <v>14.26135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4691.6499999999996</v>
      </c>
      <c r="D32" s="37">
        <v>4656.75</v>
      </c>
      <c r="E32" s="37">
        <v>4579.75</v>
      </c>
      <c r="F32" s="37">
        <v>4467.8500000000004</v>
      </c>
      <c r="G32" s="37">
        <v>4390.8500000000004</v>
      </c>
      <c r="H32" s="37">
        <v>4768.6499999999996</v>
      </c>
      <c r="I32" s="37">
        <v>4845.6499999999996</v>
      </c>
      <c r="J32" s="37">
        <v>4957.5499999999993</v>
      </c>
      <c r="K32" s="28">
        <v>4733.75</v>
      </c>
      <c r="L32" s="28">
        <v>4544.8500000000004</v>
      </c>
      <c r="M32" s="28">
        <v>10.0845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223.8</v>
      </c>
      <c r="D33" s="37">
        <v>225.06666666666669</v>
      </c>
      <c r="E33" s="37">
        <v>220.48333333333338</v>
      </c>
      <c r="F33" s="37">
        <v>217.16666666666669</v>
      </c>
      <c r="G33" s="37">
        <v>212.58333333333337</v>
      </c>
      <c r="H33" s="37">
        <v>228.38333333333338</v>
      </c>
      <c r="I33" s="37">
        <v>232.9666666666667</v>
      </c>
      <c r="J33" s="37">
        <v>236.28333333333339</v>
      </c>
      <c r="K33" s="28">
        <v>229.65</v>
      </c>
      <c r="L33" s="28">
        <v>221.75</v>
      </c>
      <c r="M33" s="28">
        <v>25.672599999999999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138.30000000000001</v>
      </c>
      <c r="D34" s="37">
        <v>137.91666666666666</v>
      </c>
      <c r="E34" s="37">
        <v>135.88333333333333</v>
      </c>
      <c r="F34" s="37">
        <v>133.46666666666667</v>
      </c>
      <c r="G34" s="37">
        <v>131.43333333333334</v>
      </c>
      <c r="H34" s="37">
        <v>140.33333333333331</v>
      </c>
      <c r="I34" s="37">
        <v>142.36666666666667</v>
      </c>
      <c r="J34" s="37">
        <v>144.7833333333333</v>
      </c>
      <c r="K34" s="28">
        <v>139.94999999999999</v>
      </c>
      <c r="L34" s="28">
        <v>135.5</v>
      </c>
      <c r="M34" s="28">
        <v>114.03668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3274.85</v>
      </c>
      <c r="D35" s="37">
        <v>3280.5166666666664</v>
      </c>
      <c r="E35" s="37">
        <v>3236.083333333333</v>
      </c>
      <c r="F35" s="37">
        <v>3197.3166666666666</v>
      </c>
      <c r="G35" s="37">
        <v>3152.8833333333332</v>
      </c>
      <c r="H35" s="37">
        <v>3319.2833333333328</v>
      </c>
      <c r="I35" s="37">
        <v>3363.7166666666662</v>
      </c>
      <c r="J35" s="37">
        <v>3402.4833333333327</v>
      </c>
      <c r="K35" s="28">
        <v>3324.95</v>
      </c>
      <c r="L35" s="28">
        <v>3241.75</v>
      </c>
      <c r="M35" s="28">
        <v>14.41694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2376.9499999999998</v>
      </c>
      <c r="D36" s="37">
        <v>2392.9166666666665</v>
      </c>
      <c r="E36" s="37">
        <v>2341.083333333333</v>
      </c>
      <c r="F36" s="37">
        <v>2305.2166666666667</v>
      </c>
      <c r="G36" s="37">
        <v>2253.3833333333332</v>
      </c>
      <c r="H36" s="37">
        <v>2428.7833333333328</v>
      </c>
      <c r="I36" s="37">
        <v>2480.6166666666659</v>
      </c>
      <c r="J36" s="37">
        <v>2516.4833333333327</v>
      </c>
      <c r="K36" s="28">
        <v>2444.75</v>
      </c>
      <c r="L36" s="28">
        <v>2357.0500000000002</v>
      </c>
      <c r="M36" s="28">
        <v>2.8108200000000001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655.45</v>
      </c>
      <c r="D37" s="37">
        <v>660.7166666666667</v>
      </c>
      <c r="E37" s="37">
        <v>644.83333333333337</v>
      </c>
      <c r="F37" s="37">
        <v>634.2166666666667</v>
      </c>
      <c r="G37" s="37">
        <v>618.33333333333337</v>
      </c>
      <c r="H37" s="37">
        <v>671.33333333333337</v>
      </c>
      <c r="I37" s="37">
        <v>687.21666666666658</v>
      </c>
      <c r="J37" s="37">
        <v>697.83333333333337</v>
      </c>
      <c r="K37" s="28">
        <v>676.6</v>
      </c>
      <c r="L37" s="28">
        <v>650.1</v>
      </c>
      <c r="M37" s="28">
        <v>21.188320000000001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4299.8</v>
      </c>
      <c r="D38" s="37">
        <v>4338.75</v>
      </c>
      <c r="E38" s="37">
        <v>4242.05</v>
      </c>
      <c r="F38" s="37">
        <v>4184.3</v>
      </c>
      <c r="G38" s="37">
        <v>4087.6000000000004</v>
      </c>
      <c r="H38" s="37">
        <v>4396.5</v>
      </c>
      <c r="I38" s="37">
        <v>4493.2000000000007</v>
      </c>
      <c r="J38" s="37">
        <v>4550.95</v>
      </c>
      <c r="K38" s="28">
        <v>4435.45</v>
      </c>
      <c r="L38" s="28">
        <v>4281</v>
      </c>
      <c r="M38" s="28">
        <v>6.0658399999999997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712.5</v>
      </c>
      <c r="D39" s="37">
        <v>715.26666666666677</v>
      </c>
      <c r="E39" s="37">
        <v>705.28333333333353</v>
      </c>
      <c r="F39" s="37">
        <v>698.06666666666672</v>
      </c>
      <c r="G39" s="37">
        <v>688.08333333333348</v>
      </c>
      <c r="H39" s="37">
        <v>722.48333333333358</v>
      </c>
      <c r="I39" s="37">
        <v>732.46666666666692</v>
      </c>
      <c r="J39" s="37">
        <v>739.68333333333362</v>
      </c>
      <c r="K39" s="28">
        <v>725.25</v>
      </c>
      <c r="L39" s="28">
        <v>708.05</v>
      </c>
      <c r="M39" s="28">
        <v>106.89060000000001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3419.8</v>
      </c>
      <c r="D40" s="37">
        <v>3387.9166666666665</v>
      </c>
      <c r="E40" s="37">
        <v>3301.8833333333332</v>
      </c>
      <c r="F40" s="37">
        <v>3183.9666666666667</v>
      </c>
      <c r="G40" s="37">
        <v>3097.9333333333334</v>
      </c>
      <c r="H40" s="37">
        <v>3505.833333333333</v>
      </c>
      <c r="I40" s="37">
        <v>3591.8666666666668</v>
      </c>
      <c r="J40" s="37">
        <v>3709.7833333333328</v>
      </c>
      <c r="K40" s="28">
        <v>3473.95</v>
      </c>
      <c r="L40" s="28">
        <v>3270</v>
      </c>
      <c r="M40" s="28">
        <v>16.092600000000001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7373.75</v>
      </c>
      <c r="D41" s="37">
        <v>7392.8666666666659</v>
      </c>
      <c r="E41" s="37">
        <v>7286.7333333333318</v>
      </c>
      <c r="F41" s="37">
        <v>7199.7166666666662</v>
      </c>
      <c r="G41" s="37">
        <v>7093.5833333333321</v>
      </c>
      <c r="H41" s="37">
        <v>7479.8833333333314</v>
      </c>
      <c r="I41" s="37">
        <v>7586.0166666666646</v>
      </c>
      <c r="J41" s="37">
        <v>7673.033333333331</v>
      </c>
      <c r="K41" s="28">
        <v>7499</v>
      </c>
      <c r="L41" s="28">
        <v>7305.85</v>
      </c>
      <c r="M41" s="28">
        <v>13.704499999999999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16335.2</v>
      </c>
      <c r="D42" s="37">
        <v>16550.066666666666</v>
      </c>
      <c r="E42" s="37">
        <v>16005.133333333331</v>
      </c>
      <c r="F42" s="37">
        <v>15675.066666666666</v>
      </c>
      <c r="G42" s="37">
        <v>15130.133333333331</v>
      </c>
      <c r="H42" s="37">
        <v>16880.133333333331</v>
      </c>
      <c r="I42" s="37">
        <v>17425.066666666666</v>
      </c>
      <c r="J42" s="37">
        <v>17755.133333333331</v>
      </c>
      <c r="K42" s="28">
        <v>17095</v>
      </c>
      <c r="L42" s="28">
        <v>16220</v>
      </c>
      <c r="M42" s="28">
        <v>5.58291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5350.15</v>
      </c>
      <c r="D43" s="37">
        <v>5350.05</v>
      </c>
      <c r="E43" s="37">
        <v>5250.1</v>
      </c>
      <c r="F43" s="37">
        <v>5150.05</v>
      </c>
      <c r="G43" s="37">
        <v>5050.1000000000004</v>
      </c>
      <c r="H43" s="37">
        <v>5450.1</v>
      </c>
      <c r="I43" s="37">
        <v>5550.0499999999993</v>
      </c>
      <c r="J43" s="37">
        <v>5650.1</v>
      </c>
      <c r="K43" s="28">
        <v>5450</v>
      </c>
      <c r="L43" s="28">
        <v>5250</v>
      </c>
      <c r="M43" s="28">
        <v>0.56299999999999994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2443.6999999999998</v>
      </c>
      <c r="D44" s="37">
        <v>2450.65</v>
      </c>
      <c r="E44" s="37">
        <v>2417.3000000000002</v>
      </c>
      <c r="F44" s="37">
        <v>2390.9</v>
      </c>
      <c r="G44" s="37">
        <v>2357.5500000000002</v>
      </c>
      <c r="H44" s="37">
        <v>2477.0500000000002</v>
      </c>
      <c r="I44" s="37">
        <v>2510.3999999999996</v>
      </c>
      <c r="J44" s="37">
        <v>2536.8000000000002</v>
      </c>
      <c r="K44" s="28">
        <v>2484</v>
      </c>
      <c r="L44" s="28">
        <v>2424.25</v>
      </c>
      <c r="M44" s="28">
        <v>0.95472999999999997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295.5</v>
      </c>
      <c r="D45" s="37">
        <v>296.31666666666666</v>
      </c>
      <c r="E45" s="37">
        <v>289.73333333333335</v>
      </c>
      <c r="F45" s="37">
        <v>283.9666666666667</v>
      </c>
      <c r="G45" s="37">
        <v>277.38333333333338</v>
      </c>
      <c r="H45" s="37">
        <v>302.08333333333331</v>
      </c>
      <c r="I45" s="37">
        <v>308.66666666666669</v>
      </c>
      <c r="J45" s="37">
        <v>314.43333333333328</v>
      </c>
      <c r="K45" s="28">
        <v>302.89999999999998</v>
      </c>
      <c r="L45" s="28">
        <v>290.55</v>
      </c>
      <c r="M45" s="28">
        <v>71.71463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92.7</v>
      </c>
      <c r="D46" s="37">
        <v>93.316666666666663</v>
      </c>
      <c r="E46" s="37">
        <v>90.933333333333323</v>
      </c>
      <c r="F46" s="37">
        <v>89.166666666666657</v>
      </c>
      <c r="G46" s="37">
        <v>86.783333333333317</v>
      </c>
      <c r="H46" s="37">
        <v>95.083333333333329</v>
      </c>
      <c r="I46" s="37">
        <v>97.466666666666654</v>
      </c>
      <c r="J46" s="37">
        <v>99.233333333333334</v>
      </c>
      <c r="K46" s="28">
        <v>95.7</v>
      </c>
      <c r="L46" s="28">
        <v>91.55</v>
      </c>
      <c r="M46" s="28">
        <v>392.03300000000002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52.3</v>
      </c>
      <c r="D47" s="37">
        <v>52.616666666666667</v>
      </c>
      <c r="E47" s="37">
        <v>51.733333333333334</v>
      </c>
      <c r="F47" s="37">
        <v>51.166666666666664</v>
      </c>
      <c r="G47" s="37">
        <v>50.283333333333331</v>
      </c>
      <c r="H47" s="37">
        <v>53.183333333333337</v>
      </c>
      <c r="I47" s="37">
        <v>54.066666666666677</v>
      </c>
      <c r="J47" s="37">
        <v>54.63333333333334</v>
      </c>
      <c r="K47" s="28">
        <v>53.5</v>
      </c>
      <c r="L47" s="28">
        <v>52.05</v>
      </c>
      <c r="M47" s="28">
        <v>41.96698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2028.6</v>
      </c>
      <c r="D48" s="37">
        <v>2036.8499999999997</v>
      </c>
      <c r="E48" s="37">
        <v>1994.7499999999995</v>
      </c>
      <c r="F48" s="37">
        <v>1960.8999999999999</v>
      </c>
      <c r="G48" s="37">
        <v>1918.7999999999997</v>
      </c>
      <c r="H48" s="37">
        <v>2070.6999999999994</v>
      </c>
      <c r="I48" s="37">
        <v>2112.7999999999993</v>
      </c>
      <c r="J48" s="37">
        <v>2146.6499999999992</v>
      </c>
      <c r="K48" s="28">
        <v>2078.9499999999998</v>
      </c>
      <c r="L48" s="28">
        <v>2003</v>
      </c>
      <c r="M48" s="28">
        <v>12.624750000000001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744.75</v>
      </c>
      <c r="D49" s="37">
        <v>744.13333333333333</v>
      </c>
      <c r="E49" s="37">
        <v>737.26666666666665</v>
      </c>
      <c r="F49" s="37">
        <v>729.7833333333333</v>
      </c>
      <c r="G49" s="37">
        <v>722.91666666666663</v>
      </c>
      <c r="H49" s="37">
        <v>751.61666666666667</v>
      </c>
      <c r="I49" s="37">
        <v>758.48333333333323</v>
      </c>
      <c r="J49" s="37">
        <v>765.9666666666667</v>
      </c>
      <c r="K49" s="28">
        <v>751</v>
      </c>
      <c r="L49" s="28">
        <v>736.65</v>
      </c>
      <c r="M49" s="28">
        <v>6.3020199999999997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206.95</v>
      </c>
      <c r="D50" s="37">
        <v>207.86666666666667</v>
      </c>
      <c r="E50" s="37">
        <v>204.08333333333334</v>
      </c>
      <c r="F50" s="37">
        <v>201.21666666666667</v>
      </c>
      <c r="G50" s="37">
        <v>197.43333333333334</v>
      </c>
      <c r="H50" s="37">
        <v>210.73333333333335</v>
      </c>
      <c r="I50" s="37">
        <v>214.51666666666665</v>
      </c>
      <c r="J50" s="37">
        <v>217.38333333333335</v>
      </c>
      <c r="K50" s="28">
        <v>211.65</v>
      </c>
      <c r="L50" s="28">
        <v>205</v>
      </c>
      <c r="M50" s="28">
        <v>59.079659999999997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740.4</v>
      </c>
      <c r="D51" s="37">
        <v>742.73333333333323</v>
      </c>
      <c r="E51" s="37">
        <v>729.66666666666652</v>
      </c>
      <c r="F51" s="37">
        <v>718.93333333333328</v>
      </c>
      <c r="G51" s="37">
        <v>705.86666666666656</v>
      </c>
      <c r="H51" s="37">
        <v>753.46666666666647</v>
      </c>
      <c r="I51" s="37">
        <v>766.5333333333333</v>
      </c>
      <c r="J51" s="37">
        <v>777.26666666666642</v>
      </c>
      <c r="K51" s="28">
        <v>755.8</v>
      </c>
      <c r="L51" s="28">
        <v>732</v>
      </c>
      <c r="M51" s="28">
        <v>13.16006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59.6</v>
      </c>
      <c r="D52" s="37">
        <v>60.133333333333326</v>
      </c>
      <c r="E52" s="37">
        <v>58.016666666666652</v>
      </c>
      <c r="F52" s="37">
        <v>56.433333333333323</v>
      </c>
      <c r="G52" s="37">
        <v>54.316666666666649</v>
      </c>
      <c r="H52" s="37">
        <v>61.716666666666654</v>
      </c>
      <c r="I52" s="37">
        <v>63.833333333333329</v>
      </c>
      <c r="J52" s="37">
        <v>65.416666666666657</v>
      </c>
      <c r="K52" s="28">
        <v>62.25</v>
      </c>
      <c r="L52" s="28">
        <v>58.55</v>
      </c>
      <c r="M52" s="28">
        <v>266.25295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381.7</v>
      </c>
      <c r="D53" s="37">
        <v>385.91666666666669</v>
      </c>
      <c r="E53" s="37">
        <v>375.78333333333336</v>
      </c>
      <c r="F53" s="37">
        <v>369.86666666666667</v>
      </c>
      <c r="G53" s="37">
        <v>359.73333333333335</v>
      </c>
      <c r="H53" s="37">
        <v>391.83333333333337</v>
      </c>
      <c r="I53" s="37">
        <v>401.9666666666667</v>
      </c>
      <c r="J53" s="37">
        <v>407.88333333333338</v>
      </c>
      <c r="K53" s="28">
        <v>396.05</v>
      </c>
      <c r="L53" s="28">
        <v>380</v>
      </c>
      <c r="M53" s="28">
        <v>51.552689999999998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695.25</v>
      </c>
      <c r="D54" s="37">
        <v>699.5333333333333</v>
      </c>
      <c r="E54" s="37">
        <v>685.06666666666661</v>
      </c>
      <c r="F54" s="37">
        <v>674.88333333333333</v>
      </c>
      <c r="G54" s="37">
        <v>660.41666666666663</v>
      </c>
      <c r="H54" s="37">
        <v>709.71666666666658</v>
      </c>
      <c r="I54" s="37">
        <v>724.18333333333328</v>
      </c>
      <c r="J54" s="37">
        <v>734.36666666666656</v>
      </c>
      <c r="K54" s="28">
        <v>714</v>
      </c>
      <c r="L54" s="28">
        <v>689.35</v>
      </c>
      <c r="M54" s="28">
        <v>67.046220000000005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377.1</v>
      </c>
      <c r="D55" s="37">
        <v>371.86666666666662</v>
      </c>
      <c r="E55" s="37">
        <v>361.23333333333323</v>
      </c>
      <c r="F55" s="37">
        <v>345.36666666666662</v>
      </c>
      <c r="G55" s="37">
        <v>334.73333333333323</v>
      </c>
      <c r="H55" s="37">
        <v>387.73333333333323</v>
      </c>
      <c r="I55" s="37">
        <v>398.36666666666656</v>
      </c>
      <c r="J55" s="37">
        <v>414.23333333333323</v>
      </c>
      <c r="K55" s="28">
        <v>382.5</v>
      </c>
      <c r="L55" s="28">
        <v>356</v>
      </c>
      <c r="M55" s="28">
        <v>99.504000000000005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16470.75</v>
      </c>
      <c r="D56" s="37">
        <v>16560.266666666666</v>
      </c>
      <c r="E56" s="37">
        <v>16240.533333333333</v>
      </c>
      <c r="F56" s="37">
        <v>16010.316666666666</v>
      </c>
      <c r="G56" s="37">
        <v>15690.583333333332</v>
      </c>
      <c r="H56" s="37">
        <v>16790.483333333334</v>
      </c>
      <c r="I56" s="37">
        <v>17110.216666666664</v>
      </c>
      <c r="J56" s="37">
        <v>17340.433333333334</v>
      </c>
      <c r="K56" s="28">
        <v>16880</v>
      </c>
      <c r="L56" s="28">
        <v>16330.05</v>
      </c>
      <c r="M56" s="28">
        <v>0.29796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3618.3</v>
      </c>
      <c r="D57" s="37">
        <v>3607.6666666666665</v>
      </c>
      <c r="E57" s="37">
        <v>3586.333333333333</v>
      </c>
      <c r="F57" s="37">
        <v>3554.3666666666663</v>
      </c>
      <c r="G57" s="37">
        <v>3533.0333333333328</v>
      </c>
      <c r="H57" s="37">
        <v>3639.6333333333332</v>
      </c>
      <c r="I57" s="37">
        <v>3660.9666666666662</v>
      </c>
      <c r="J57" s="37">
        <v>3692.9333333333334</v>
      </c>
      <c r="K57" s="28">
        <v>3629</v>
      </c>
      <c r="L57" s="28">
        <v>3575.7</v>
      </c>
      <c r="M57" s="28">
        <v>1.6259399999999999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410.4</v>
      </c>
      <c r="D58" s="37">
        <v>412.01666666666665</v>
      </c>
      <c r="E58" s="37">
        <v>404.0333333333333</v>
      </c>
      <c r="F58" s="37">
        <v>397.66666666666663</v>
      </c>
      <c r="G58" s="37">
        <v>389.68333333333328</v>
      </c>
      <c r="H58" s="37">
        <v>418.38333333333333</v>
      </c>
      <c r="I58" s="37">
        <v>426.36666666666667</v>
      </c>
      <c r="J58" s="37">
        <v>432.73333333333335</v>
      </c>
      <c r="K58" s="28">
        <v>420</v>
      </c>
      <c r="L58" s="28">
        <v>405.65</v>
      </c>
      <c r="M58" s="28">
        <v>25.018450000000001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215.6</v>
      </c>
      <c r="D59" s="37">
        <v>218.5333333333333</v>
      </c>
      <c r="E59" s="37">
        <v>210.36666666666662</v>
      </c>
      <c r="F59" s="37">
        <v>205.13333333333333</v>
      </c>
      <c r="G59" s="37">
        <v>196.96666666666664</v>
      </c>
      <c r="H59" s="37">
        <v>223.76666666666659</v>
      </c>
      <c r="I59" s="37">
        <v>231.93333333333328</v>
      </c>
      <c r="J59" s="37">
        <v>237.16666666666657</v>
      </c>
      <c r="K59" s="28">
        <v>226.7</v>
      </c>
      <c r="L59" s="28">
        <v>213.3</v>
      </c>
      <c r="M59" s="28">
        <v>106.38551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123.45</v>
      </c>
      <c r="D60" s="37">
        <v>123.8</v>
      </c>
      <c r="E60" s="37">
        <v>122.64999999999999</v>
      </c>
      <c r="F60" s="37">
        <v>121.85</v>
      </c>
      <c r="G60" s="37">
        <v>120.69999999999999</v>
      </c>
      <c r="H60" s="37">
        <v>124.6</v>
      </c>
      <c r="I60" s="37">
        <v>125.75</v>
      </c>
      <c r="J60" s="37">
        <v>126.55</v>
      </c>
      <c r="K60" s="28">
        <v>124.95</v>
      </c>
      <c r="L60" s="28">
        <v>123</v>
      </c>
      <c r="M60" s="28">
        <v>6.9729200000000002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654.15</v>
      </c>
      <c r="D61" s="37">
        <v>649.9666666666667</v>
      </c>
      <c r="E61" s="37">
        <v>635.18333333333339</v>
      </c>
      <c r="F61" s="37">
        <v>616.2166666666667</v>
      </c>
      <c r="G61" s="37">
        <v>601.43333333333339</v>
      </c>
      <c r="H61" s="37">
        <v>668.93333333333339</v>
      </c>
      <c r="I61" s="37">
        <v>683.7166666666667</v>
      </c>
      <c r="J61" s="37">
        <v>702.68333333333339</v>
      </c>
      <c r="K61" s="28">
        <v>664.75</v>
      </c>
      <c r="L61" s="28">
        <v>631</v>
      </c>
      <c r="M61" s="28">
        <v>67.046000000000006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867.45</v>
      </c>
      <c r="D62" s="37">
        <v>869.15</v>
      </c>
      <c r="E62" s="37">
        <v>858.3</v>
      </c>
      <c r="F62" s="37">
        <v>849.15</v>
      </c>
      <c r="G62" s="37">
        <v>838.3</v>
      </c>
      <c r="H62" s="37">
        <v>878.3</v>
      </c>
      <c r="I62" s="37">
        <v>889.15000000000009</v>
      </c>
      <c r="J62" s="37">
        <v>898.3</v>
      </c>
      <c r="K62" s="28">
        <v>880</v>
      </c>
      <c r="L62" s="28">
        <v>860</v>
      </c>
      <c r="M62" s="28">
        <v>16.691320000000001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140.94999999999999</v>
      </c>
      <c r="D63" s="37">
        <v>141.28333333333333</v>
      </c>
      <c r="E63" s="37">
        <v>138.86666666666667</v>
      </c>
      <c r="F63" s="37">
        <v>136.78333333333333</v>
      </c>
      <c r="G63" s="37">
        <v>134.36666666666667</v>
      </c>
      <c r="H63" s="37">
        <v>143.36666666666667</v>
      </c>
      <c r="I63" s="37">
        <v>145.78333333333336</v>
      </c>
      <c r="J63" s="37">
        <v>147.86666666666667</v>
      </c>
      <c r="K63" s="28">
        <v>143.69999999999999</v>
      </c>
      <c r="L63" s="28">
        <v>139.19999999999999</v>
      </c>
      <c r="M63" s="28">
        <v>12.57405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158.75</v>
      </c>
      <c r="D64" s="37">
        <v>159.85</v>
      </c>
      <c r="E64" s="37">
        <v>156.39999999999998</v>
      </c>
      <c r="F64" s="37">
        <v>154.04999999999998</v>
      </c>
      <c r="G64" s="37">
        <v>150.59999999999997</v>
      </c>
      <c r="H64" s="37">
        <v>162.19999999999999</v>
      </c>
      <c r="I64" s="37">
        <v>165.64999999999998</v>
      </c>
      <c r="J64" s="37">
        <v>168</v>
      </c>
      <c r="K64" s="28">
        <v>163.30000000000001</v>
      </c>
      <c r="L64" s="28">
        <v>157.5</v>
      </c>
      <c r="M64" s="28">
        <v>144.66757999999999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5200.3500000000004</v>
      </c>
      <c r="D65" s="37">
        <v>5246.7</v>
      </c>
      <c r="E65" s="37">
        <v>5108.3999999999996</v>
      </c>
      <c r="F65" s="37">
        <v>5016.45</v>
      </c>
      <c r="G65" s="37">
        <v>4878.1499999999996</v>
      </c>
      <c r="H65" s="37">
        <v>5338.65</v>
      </c>
      <c r="I65" s="37">
        <v>5476.9500000000007</v>
      </c>
      <c r="J65" s="37">
        <v>5568.9</v>
      </c>
      <c r="K65" s="28">
        <v>5385</v>
      </c>
      <c r="L65" s="28">
        <v>5154.75</v>
      </c>
      <c r="M65" s="28">
        <v>2.4971299999999998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1444.9</v>
      </c>
      <c r="D66" s="37">
        <v>1441.6499999999999</v>
      </c>
      <c r="E66" s="37">
        <v>1430.2999999999997</v>
      </c>
      <c r="F66" s="37">
        <v>1415.6999999999998</v>
      </c>
      <c r="G66" s="37">
        <v>1404.3499999999997</v>
      </c>
      <c r="H66" s="37">
        <v>1456.2499999999998</v>
      </c>
      <c r="I66" s="37">
        <v>1467.5999999999997</v>
      </c>
      <c r="J66" s="37">
        <v>1482.1999999999998</v>
      </c>
      <c r="K66" s="28">
        <v>1453</v>
      </c>
      <c r="L66" s="28">
        <v>1427.05</v>
      </c>
      <c r="M66" s="28">
        <v>4.1326799999999997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623.6</v>
      </c>
      <c r="D67" s="37">
        <v>636.15</v>
      </c>
      <c r="E67" s="37">
        <v>606.44999999999993</v>
      </c>
      <c r="F67" s="37">
        <v>589.29999999999995</v>
      </c>
      <c r="G67" s="37">
        <v>559.59999999999991</v>
      </c>
      <c r="H67" s="37">
        <v>653.29999999999995</v>
      </c>
      <c r="I67" s="37">
        <v>683</v>
      </c>
      <c r="J67" s="37">
        <v>700.15</v>
      </c>
      <c r="K67" s="28">
        <v>665.85</v>
      </c>
      <c r="L67" s="28">
        <v>619</v>
      </c>
      <c r="M67" s="28">
        <v>43.737369999999999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770.85</v>
      </c>
      <c r="D68" s="37">
        <v>774.35</v>
      </c>
      <c r="E68" s="37">
        <v>756.5</v>
      </c>
      <c r="F68" s="37">
        <v>742.15</v>
      </c>
      <c r="G68" s="37">
        <v>724.3</v>
      </c>
      <c r="H68" s="37">
        <v>788.7</v>
      </c>
      <c r="I68" s="37">
        <v>806.55000000000018</v>
      </c>
      <c r="J68" s="37">
        <v>820.90000000000009</v>
      </c>
      <c r="K68" s="28">
        <v>792.2</v>
      </c>
      <c r="L68" s="28">
        <v>760</v>
      </c>
      <c r="M68" s="28">
        <v>5.8373699999999999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420.05</v>
      </c>
      <c r="D69" s="37">
        <v>423.9666666666667</v>
      </c>
      <c r="E69" s="37">
        <v>414.13333333333338</v>
      </c>
      <c r="F69" s="37">
        <v>408.2166666666667</v>
      </c>
      <c r="G69" s="37">
        <v>398.38333333333338</v>
      </c>
      <c r="H69" s="37">
        <v>429.88333333333338</v>
      </c>
      <c r="I69" s="37">
        <v>439.71666666666664</v>
      </c>
      <c r="J69" s="37">
        <v>445.63333333333338</v>
      </c>
      <c r="K69" s="28">
        <v>433.8</v>
      </c>
      <c r="L69" s="28">
        <v>418.05</v>
      </c>
      <c r="M69" s="28">
        <v>14.87786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921.3</v>
      </c>
      <c r="D70" s="37">
        <v>926.43333333333339</v>
      </c>
      <c r="E70" s="37">
        <v>904.86666666666679</v>
      </c>
      <c r="F70" s="37">
        <v>888.43333333333339</v>
      </c>
      <c r="G70" s="37">
        <v>866.86666666666679</v>
      </c>
      <c r="H70" s="37">
        <v>942.86666666666679</v>
      </c>
      <c r="I70" s="37">
        <v>964.43333333333339</v>
      </c>
      <c r="J70" s="37">
        <v>980.86666666666679</v>
      </c>
      <c r="K70" s="28">
        <v>948</v>
      </c>
      <c r="L70" s="28">
        <v>910</v>
      </c>
      <c r="M70" s="28">
        <v>5.2708500000000003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395.1</v>
      </c>
      <c r="D71" s="37">
        <v>397.06666666666661</v>
      </c>
      <c r="E71" s="37">
        <v>388.43333333333322</v>
      </c>
      <c r="F71" s="37">
        <v>381.76666666666659</v>
      </c>
      <c r="G71" s="37">
        <v>373.13333333333321</v>
      </c>
      <c r="H71" s="37">
        <v>403.73333333333323</v>
      </c>
      <c r="I71" s="37">
        <v>412.36666666666667</v>
      </c>
      <c r="J71" s="37">
        <v>419.03333333333325</v>
      </c>
      <c r="K71" s="28">
        <v>405.7</v>
      </c>
      <c r="L71" s="28">
        <v>390.4</v>
      </c>
      <c r="M71" s="28">
        <v>69.946870000000004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551.54999999999995</v>
      </c>
      <c r="D72" s="37">
        <v>552.73333333333323</v>
      </c>
      <c r="E72" s="37">
        <v>546.71666666666647</v>
      </c>
      <c r="F72" s="37">
        <v>541.88333333333321</v>
      </c>
      <c r="G72" s="37">
        <v>535.86666666666645</v>
      </c>
      <c r="H72" s="37">
        <v>557.56666666666649</v>
      </c>
      <c r="I72" s="37">
        <v>563.58333333333314</v>
      </c>
      <c r="J72" s="37">
        <v>568.41666666666652</v>
      </c>
      <c r="K72" s="28">
        <v>558.75</v>
      </c>
      <c r="L72" s="28">
        <v>547.9</v>
      </c>
      <c r="M72" s="28">
        <v>23.899629999999998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1951.7</v>
      </c>
      <c r="D73" s="37">
        <v>1957.6166666666668</v>
      </c>
      <c r="E73" s="37">
        <v>1911.2833333333335</v>
      </c>
      <c r="F73" s="37">
        <v>1870.8666666666668</v>
      </c>
      <c r="G73" s="37">
        <v>1824.5333333333335</v>
      </c>
      <c r="H73" s="37">
        <v>1998.0333333333335</v>
      </c>
      <c r="I73" s="37">
        <v>2044.3666666666666</v>
      </c>
      <c r="J73" s="37">
        <v>2084.7833333333338</v>
      </c>
      <c r="K73" s="28">
        <v>2003.95</v>
      </c>
      <c r="L73" s="28">
        <v>1917.2</v>
      </c>
      <c r="M73" s="28">
        <v>4.2903700000000002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2500.9499999999998</v>
      </c>
      <c r="D74" s="37">
        <v>2536.9500000000003</v>
      </c>
      <c r="E74" s="37">
        <v>2419.4000000000005</v>
      </c>
      <c r="F74" s="37">
        <v>2337.8500000000004</v>
      </c>
      <c r="G74" s="37">
        <v>2220.3000000000006</v>
      </c>
      <c r="H74" s="37">
        <v>2618.5000000000005</v>
      </c>
      <c r="I74" s="37">
        <v>2736.0500000000006</v>
      </c>
      <c r="J74" s="37">
        <v>2817.6000000000004</v>
      </c>
      <c r="K74" s="28">
        <v>2654.5</v>
      </c>
      <c r="L74" s="28">
        <v>2455.4</v>
      </c>
      <c r="M74" s="28">
        <v>7.6154700000000002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150.80000000000001</v>
      </c>
      <c r="D75" s="37">
        <v>151.29999999999998</v>
      </c>
      <c r="E75" s="37">
        <v>147.59999999999997</v>
      </c>
      <c r="F75" s="37">
        <v>144.39999999999998</v>
      </c>
      <c r="G75" s="37">
        <v>140.69999999999996</v>
      </c>
      <c r="H75" s="37">
        <v>154.49999999999997</v>
      </c>
      <c r="I75" s="37">
        <v>158.19999999999996</v>
      </c>
      <c r="J75" s="37">
        <v>161.39999999999998</v>
      </c>
      <c r="K75" s="28">
        <v>155</v>
      </c>
      <c r="L75" s="28">
        <v>148.1</v>
      </c>
      <c r="M75" s="28">
        <v>10.204969999999999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4179.3999999999996</v>
      </c>
      <c r="D76" s="37">
        <v>4215.166666666667</v>
      </c>
      <c r="E76" s="37">
        <v>4102.0333333333338</v>
      </c>
      <c r="F76" s="37">
        <v>4024.666666666667</v>
      </c>
      <c r="G76" s="37">
        <v>3911.5333333333338</v>
      </c>
      <c r="H76" s="37">
        <v>4292.5333333333338</v>
      </c>
      <c r="I76" s="37">
        <v>4405.666666666667</v>
      </c>
      <c r="J76" s="37">
        <v>4483.0333333333338</v>
      </c>
      <c r="K76" s="28">
        <v>4328.3</v>
      </c>
      <c r="L76" s="28">
        <v>4137.8</v>
      </c>
      <c r="M76" s="28">
        <v>11.727040000000001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4979.25</v>
      </c>
      <c r="D77" s="37">
        <v>5049.2666666666664</v>
      </c>
      <c r="E77" s="37">
        <v>4871.5333333333328</v>
      </c>
      <c r="F77" s="37">
        <v>4763.8166666666666</v>
      </c>
      <c r="G77" s="37">
        <v>4586.083333333333</v>
      </c>
      <c r="H77" s="37">
        <v>5156.9833333333327</v>
      </c>
      <c r="I77" s="37">
        <v>5334.7166666666662</v>
      </c>
      <c r="J77" s="37">
        <v>5442.4333333333325</v>
      </c>
      <c r="K77" s="28">
        <v>5227</v>
      </c>
      <c r="L77" s="28">
        <v>4941.55</v>
      </c>
      <c r="M77" s="28">
        <v>3.41256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3013.5</v>
      </c>
      <c r="D78" s="37">
        <v>3056.7833333333328</v>
      </c>
      <c r="E78" s="37">
        <v>2958.6666666666656</v>
      </c>
      <c r="F78" s="37">
        <v>2903.8333333333326</v>
      </c>
      <c r="G78" s="37">
        <v>2805.7166666666653</v>
      </c>
      <c r="H78" s="37">
        <v>3111.6166666666659</v>
      </c>
      <c r="I78" s="37">
        <v>3209.7333333333327</v>
      </c>
      <c r="J78" s="37">
        <v>3264.5666666666662</v>
      </c>
      <c r="K78" s="28">
        <v>3154.9</v>
      </c>
      <c r="L78" s="28">
        <v>3001.95</v>
      </c>
      <c r="M78" s="28">
        <v>4.2398999999999996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4496.1499999999996</v>
      </c>
      <c r="D79" s="37">
        <v>4500.3833333333332</v>
      </c>
      <c r="E79" s="37">
        <v>4430.7666666666664</v>
      </c>
      <c r="F79" s="37">
        <v>4365.3833333333332</v>
      </c>
      <c r="G79" s="37">
        <v>4295.7666666666664</v>
      </c>
      <c r="H79" s="37">
        <v>4565.7666666666664</v>
      </c>
      <c r="I79" s="37">
        <v>4635.3833333333332</v>
      </c>
      <c r="J79" s="37">
        <v>4700.7666666666664</v>
      </c>
      <c r="K79" s="28">
        <v>4570</v>
      </c>
      <c r="L79" s="28">
        <v>4435</v>
      </c>
      <c r="M79" s="28">
        <v>5.5754799999999998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2711.1</v>
      </c>
      <c r="D80" s="37">
        <v>2711.1</v>
      </c>
      <c r="E80" s="37">
        <v>2668.2</v>
      </c>
      <c r="F80" s="37">
        <v>2625.2999999999997</v>
      </c>
      <c r="G80" s="37">
        <v>2582.3999999999996</v>
      </c>
      <c r="H80" s="37">
        <v>2754</v>
      </c>
      <c r="I80" s="37">
        <v>2796.9000000000005</v>
      </c>
      <c r="J80" s="37">
        <v>2839.8</v>
      </c>
      <c r="K80" s="28">
        <v>2754</v>
      </c>
      <c r="L80" s="28">
        <v>2668.2</v>
      </c>
      <c r="M80" s="28">
        <v>4.5919100000000004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472.5</v>
      </c>
      <c r="D81" s="37">
        <v>475.45</v>
      </c>
      <c r="E81" s="37">
        <v>463.09999999999997</v>
      </c>
      <c r="F81" s="37">
        <v>453.7</v>
      </c>
      <c r="G81" s="37">
        <v>441.34999999999997</v>
      </c>
      <c r="H81" s="37">
        <v>484.84999999999997</v>
      </c>
      <c r="I81" s="37">
        <v>497.2</v>
      </c>
      <c r="J81" s="37">
        <v>506.59999999999997</v>
      </c>
      <c r="K81" s="28">
        <v>487.8</v>
      </c>
      <c r="L81" s="28">
        <v>466.05</v>
      </c>
      <c r="M81" s="28">
        <v>5.3086700000000002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1672.15</v>
      </c>
      <c r="D82" s="37">
        <v>1661.05</v>
      </c>
      <c r="E82" s="37">
        <v>1641.1</v>
      </c>
      <c r="F82" s="37">
        <v>1610.05</v>
      </c>
      <c r="G82" s="37">
        <v>1590.1</v>
      </c>
      <c r="H82" s="37">
        <v>1692.1</v>
      </c>
      <c r="I82" s="37">
        <v>1712.0500000000002</v>
      </c>
      <c r="J82" s="37">
        <v>1743.1</v>
      </c>
      <c r="K82" s="28">
        <v>1681</v>
      </c>
      <c r="L82" s="28">
        <v>1630</v>
      </c>
      <c r="M82" s="28">
        <v>0.58609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1868.6</v>
      </c>
      <c r="D83" s="37">
        <v>1864.6333333333332</v>
      </c>
      <c r="E83" s="37">
        <v>1855.9666666666665</v>
      </c>
      <c r="F83" s="37">
        <v>1843.3333333333333</v>
      </c>
      <c r="G83" s="37">
        <v>1834.6666666666665</v>
      </c>
      <c r="H83" s="37">
        <v>1877.2666666666664</v>
      </c>
      <c r="I83" s="37">
        <v>1885.9333333333334</v>
      </c>
      <c r="J83" s="37">
        <v>1898.5666666666664</v>
      </c>
      <c r="K83" s="28">
        <v>1873.3</v>
      </c>
      <c r="L83" s="28">
        <v>1852</v>
      </c>
      <c r="M83" s="28">
        <v>5.4968000000000004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176.1</v>
      </c>
      <c r="D84" s="37">
        <v>176.78333333333333</v>
      </c>
      <c r="E84" s="37">
        <v>174.06666666666666</v>
      </c>
      <c r="F84" s="37">
        <v>172.03333333333333</v>
      </c>
      <c r="G84" s="37">
        <v>169.31666666666666</v>
      </c>
      <c r="H84" s="37">
        <v>178.81666666666666</v>
      </c>
      <c r="I84" s="37">
        <v>181.5333333333333</v>
      </c>
      <c r="J84" s="37">
        <v>183.56666666666666</v>
      </c>
      <c r="K84" s="28">
        <v>179.5</v>
      </c>
      <c r="L84" s="28">
        <v>174.75</v>
      </c>
      <c r="M84" s="28">
        <v>21.814160000000001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93.9</v>
      </c>
      <c r="D85" s="37">
        <v>94.7</v>
      </c>
      <c r="E85" s="37">
        <v>92.300000000000011</v>
      </c>
      <c r="F85" s="37">
        <v>90.7</v>
      </c>
      <c r="G85" s="37">
        <v>88.300000000000011</v>
      </c>
      <c r="H85" s="37">
        <v>96.300000000000011</v>
      </c>
      <c r="I85" s="37">
        <v>98.700000000000017</v>
      </c>
      <c r="J85" s="37">
        <v>100.30000000000001</v>
      </c>
      <c r="K85" s="28">
        <v>97.1</v>
      </c>
      <c r="L85" s="28">
        <v>93.1</v>
      </c>
      <c r="M85" s="28">
        <v>147.11396999999999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276</v>
      </c>
      <c r="D86" s="37">
        <v>276.81666666666666</v>
      </c>
      <c r="E86" s="37">
        <v>273.18333333333334</v>
      </c>
      <c r="F86" s="37">
        <v>270.36666666666667</v>
      </c>
      <c r="G86" s="37">
        <v>266.73333333333335</v>
      </c>
      <c r="H86" s="37">
        <v>279.63333333333333</v>
      </c>
      <c r="I86" s="37">
        <v>283.26666666666665</v>
      </c>
      <c r="J86" s="37">
        <v>286.08333333333331</v>
      </c>
      <c r="K86" s="28">
        <v>280.45</v>
      </c>
      <c r="L86" s="28">
        <v>274</v>
      </c>
      <c r="M86" s="28">
        <v>10.64579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143.4</v>
      </c>
      <c r="D87" s="37">
        <v>143.85000000000002</v>
      </c>
      <c r="E87" s="37">
        <v>140.90000000000003</v>
      </c>
      <c r="F87" s="37">
        <v>138.4</v>
      </c>
      <c r="G87" s="37">
        <v>135.45000000000002</v>
      </c>
      <c r="H87" s="37">
        <v>146.35000000000005</v>
      </c>
      <c r="I87" s="37">
        <v>149.30000000000004</v>
      </c>
      <c r="J87" s="37">
        <v>151.80000000000007</v>
      </c>
      <c r="K87" s="28">
        <v>146.80000000000001</v>
      </c>
      <c r="L87" s="28">
        <v>141.35</v>
      </c>
      <c r="M87" s="28">
        <v>81.078379999999996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42.3</v>
      </c>
      <c r="D88" s="37">
        <v>42.666666666666664</v>
      </c>
      <c r="E88" s="37">
        <v>41.633333333333326</v>
      </c>
      <c r="F88" s="37">
        <v>40.966666666666661</v>
      </c>
      <c r="G88" s="37">
        <v>39.933333333333323</v>
      </c>
      <c r="H88" s="37">
        <v>43.333333333333329</v>
      </c>
      <c r="I88" s="37">
        <v>44.366666666666674</v>
      </c>
      <c r="J88" s="37">
        <v>45.033333333333331</v>
      </c>
      <c r="K88" s="28">
        <v>43.7</v>
      </c>
      <c r="L88" s="28">
        <v>42</v>
      </c>
      <c r="M88" s="28">
        <v>87.657510000000002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3568.1</v>
      </c>
      <c r="D89" s="37">
        <v>3586.3833333333332</v>
      </c>
      <c r="E89" s="37">
        <v>3536.7166666666662</v>
      </c>
      <c r="F89" s="37">
        <v>3505.333333333333</v>
      </c>
      <c r="G89" s="37">
        <v>3455.6666666666661</v>
      </c>
      <c r="H89" s="37">
        <v>3617.7666666666664</v>
      </c>
      <c r="I89" s="37">
        <v>3667.4333333333334</v>
      </c>
      <c r="J89" s="37">
        <v>3698.8166666666666</v>
      </c>
      <c r="K89" s="28">
        <v>3636.05</v>
      </c>
      <c r="L89" s="28">
        <v>3555</v>
      </c>
      <c r="M89" s="28">
        <v>1.4039600000000001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482.95</v>
      </c>
      <c r="D90" s="37">
        <v>487.2</v>
      </c>
      <c r="E90" s="37">
        <v>477.04999999999995</v>
      </c>
      <c r="F90" s="37">
        <v>471.15</v>
      </c>
      <c r="G90" s="37">
        <v>460.99999999999994</v>
      </c>
      <c r="H90" s="37">
        <v>493.09999999999997</v>
      </c>
      <c r="I90" s="37">
        <v>503.24999999999994</v>
      </c>
      <c r="J90" s="37">
        <v>509.15</v>
      </c>
      <c r="K90" s="28">
        <v>497.35</v>
      </c>
      <c r="L90" s="28">
        <v>481.3</v>
      </c>
      <c r="M90" s="28">
        <v>12.97526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891.2</v>
      </c>
      <c r="D91" s="37">
        <v>891.61666666666679</v>
      </c>
      <c r="E91" s="37">
        <v>883.28333333333353</v>
      </c>
      <c r="F91" s="37">
        <v>875.36666666666679</v>
      </c>
      <c r="G91" s="37">
        <v>867.03333333333353</v>
      </c>
      <c r="H91" s="37">
        <v>899.53333333333353</v>
      </c>
      <c r="I91" s="37">
        <v>907.86666666666679</v>
      </c>
      <c r="J91" s="37">
        <v>915.78333333333353</v>
      </c>
      <c r="K91" s="28">
        <v>899.95</v>
      </c>
      <c r="L91" s="28">
        <v>883.7</v>
      </c>
      <c r="M91" s="28">
        <v>8.4453800000000001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618.04999999999995</v>
      </c>
      <c r="D92" s="37">
        <v>619.59999999999991</v>
      </c>
      <c r="E92" s="37">
        <v>609.29999999999984</v>
      </c>
      <c r="F92" s="37">
        <v>600.54999999999995</v>
      </c>
      <c r="G92" s="37">
        <v>590.24999999999989</v>
      </c>
      <c r="H92" s="37">
        <v>628.3499999999998</v>
      </c>
      <c r="I92" s="37">
        <v>638.65</v>
      </c>
      <c r="J92" s="37">
        <v>647.39999999999975</v>
      </c>
      <c r="K92" s="28">
        <v>629.9</v>
      </c>
      <c r="L92" s="28">
        <v>610.85</v>
      </c>
      <c r="M92" s="28">
        <v>0.58821000000000001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1798.85</v>
      </c>
      <c r="D93" s="37">
        <v>1811.1833333333334</v>
      </c>
      <c r="E93" s="37">
        <v>1764.3666666666668</v>
      </c>
      <c r="F93" s="37">
        <v>1729.8833333333334</v>
      </c>
      <c r="G93" s="37">
        <v>1683.0666666666668</v>
      </c>
      <c r="H93" s="37">
        <v>1845.6666666666667</v>
      </c>
      <c r="I93" s="37">
        <v>1892.4833333333333</v>
      </c>
      <c r="J93" s="37">
        <v>1926.9666666666667</v>
      </c>
      <c r="K93" s="28">
        <v>1858</v>
      </c>
      <c r="L93" s="28">
        <v>1776.7</v>
      </c>
      <c r="M93" s="28">
        <v>5.9867699999999999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1792.1</v>
      </c>
      <c r="D94" s="37">
        <v>1800.0333333333335</v>
      </c>
      <c r="E94" s="37">
        <v>1771.0666666666671</v>
      </c>
      <c r="F94" s="37">
        <v>1750.0333333333335</v>
      </c>
      <c r="G94" s="37">
        <v>1721.0666666666671</v>
      </c>
      <c r="H94" s="37">
        <v>1821.0666666666671</v>
      </c>
      <c r="I94" s="37">
        <v>1850.0333333333338</v>
      </c>
      <c r="J94" s="37">
        <v>1871.0666666666671</v>
      </c>
      <c r="K94" s="28">
        <v>1829</v>
      </c>
      <c r="L94" s="28">
        <v>1779</v>
      </c>
      <c r="M94" s="28">
        <v>5.2496600000000004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700.95</v>
      </c>
      <c r="D95" s="37">
        <v>700.61666666666667</v>
      </c>
      <c r="E95" s="37">
        <v>686.43333333333339</v>
      </c>
      <c r="F95" s="37">
        <v>671.91666666666674</v>
      </c>
      <c r="G95" s="37">
        <v>657.73333333333346</v>
      </c>
      <c r="H95" s="37">
        <v>715.13333333333333</v>
      </c>
      <c r="I95" s="37">
        <v>729.31666666666649</v>
      </c>
      <c r="J95" s="37">
        <v>743.83333333333326</v>
      </c>
      <c r="K95" s="28">
        <v>714.8</v>
      </c>
      <c r="L95" s="28">
        <v>686.1</v>
      </c>
      <c r="M95" s="28">
        <v>18.975919999999999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312.95</v>
      </c>
      <c r="D96" s="37">
        <v>313.66666666666663</v>
      </c>
      <c r="E96" s="37">
        <v>308.43333333333328</v>
      </c>
      <c r="F96" s="37">
        <v>303.91666666666663</v>
      </c>
      <c r="G96" s="37">
        <v>298.68333333333328</v>
      </c>
      <c r="H96" s="37">
        <v>318.18333333333328</v>
      </c>
      <c r="I96" s="37">
        <v>323.41666666666663</v>
      </c>
      <c r="J96" s="37">
        <v>327.93333333333328</v>
      </c>
      <c r="K96" s="28">
        <v>318.89999999999998</v>
      </c>
      <c r="L96" s="28">
        <v>309.14999999999998</v>
      </c>
      <c r="M96" s="28">
        <v>6.0297900000000002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1167.95</v>
      </c>
      <c r="D97" s="37">
        <v>1167.6000000000001</v>
      </c>
      <c r="E97" s="37">
        <v>1155.3500000000004</v>
      </c>
      <c r="F97" s="37">
        <v>1142.7500000000002</v>
      </c>
      <c r="G97" s="37">
        <v>1130.5000000000005</v>
      </c>
      <c r="H97" s="37">
        <v>1180.2000000000003</v>
      </c>
      <c r="I97" s="37">
        <v>1192.4499999999998</v>
      </c>
      <c r="J97" s="37">
        <v>1205.0500000000002</v>
      </c>
      <c r="K97" s="28">
        <v>1179.8499999999999</v>
      </c>
      <c r="L97" s="28">
        <v>1155</v>
      </c>
      <c r="M97" s="28">
        <v>55.147480000000002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2369.4</v>
      </c>
      <c r="D98" s="37">
        <v>2368.4833333333336</v>
      </c>
      <c r="E98" s="37">
        <v>2348.0666666666671</v>
      </c>
      <c r="F98" s="37">
        <v>2326.7333333333336</v>
      </c>
      <c r="G98" s="37">
        <v>2306.3166666666671</v>
      </c>
      <c r="H98" s="37">
        <v>2389.8166666666671</v>
      </c>
      <c r="I98" s="37">
        <v>2410.2333333333331</v>
      </c>
      <c r="J98" s="37">
        <v>2431.5666666666671</v>
      </c>
      <c r="K98" s="28">
        <v>2388.9</v>
      </c>
      <c r="L98" s="28">
        <v>2347.15</v>
      </c>
      <c r="M98" s="28">
        <v>2.2173099999999999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1521.6</v>
      </c>
      <c r="D99" s="37">
        <v>1512.3333333333333</v>
      </c>
      <c r="E99" s="37">
        <v>1494.8666666666666</v>
      </c>
      <c r="F99" s="37">
        <v>1468.1333333333332</v>
      </c>
      <c r="G99" s="37">
        <v>1450.6666666666665</v>
      </c>
      <c r="H99" s="37">
        <v>1539.0666666666666</v>
      </c>
      <c r="I99" s="37">
        <v>1556.5333333333333</v>
      </c>
      <c r="J99" s="37">
        <v>1583.2666666666667</v>
      </c>
      <c r="K99" s="28">
        <v>1529.8</v>
      </c>
      <c r="L99" s="28">
        <v>1485.6</v>
      </c>
      <c r="M99" s="28">
        <v>57.688470000000002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641.45000000000005</v>
      </c>
      <c r="D100" s="37">
        <v>640.58333333333337</v>
      </c>
      <c r="E100" s="37">
        <v>634.2166666666667</v>
      </c>
      <c r="F100" s="37">
        <v>626.98333333333335</v>
      </c>
      <c r="G100" s="37">
        <v>620.61666666666667</v>
      </c>
      <c r="H100" s="37">
        <v>647.81666666666672</v>
      </c>
      <c r="I100" s="37">
        <v>654.18333333333328</v>
      </c>
      <c r="J100" s="37">
        <v>661.41666666666674</v>
      </c>
      <c r="K100" s="28">
        <v>646.95000000000005</v>
      </c>
      <c r="L100" s="28">
        <v>633.35</v>
      </c>
      <c r="M100" s="28">
        <v>29.635179999999998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1241.55</v>
      </c>
      <c r="D101" s="37">
        <v>1260.05</v>
      </c>
      <c r="E101" s="37">
        <v>1213.5999999999999</v>
      </c>
      <c r="F101" s="37">
        <v>1185.6499999999999</v>
      </c>
      <c r="G101" s="37">
        <v>1139.1999999999998</v>
      </c>
      <c r="H101" s="37">
        <v>1288</v>
      </c>
      <c r="I101" s="37">
        <v>1334.4500000000003</v>
      </c>
      <c r="J101" s="37">
        <v>1362.4</v>
      </c>
      <c r="K101" s="28">
        <v>1306.5</v>
      </c>
      <c r="L101" s="28">
        <v>1232.0999999999999</v>
      </c>
      <c r="M101" s="28">
        <v>33.752589999999998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2750.1</v>
      </c>
      <c r="D102" s="37">
        <v>2728.1166666666668</v>
      </c>
      <c r="E102" s="37">
        <v>2679.2333333333336</v>
      </c>
      <c r="F102" s="37">
        <v>2608.3666666666668</v>
      </c>
      <c r="G102" s="37">
        <v>2559.4833333333336</v>
      </c>
      <c r="H102" s="37">
        <v>2798.9833333333336</v>
      </c>
      <c r="I102" s="37">
        <v>2847.8666666666668</v>
      </c>
      <c r="J102" s="37">
        <v>2918.7333333333336</v>
      </c>
      <c r="K102" s="28">
        <v>2777</v>
      </c>
      <c r="L102" s="28">
        <v>2657.25</v>
      </c>
      <c r="M102" s="28">
        <v>11.70753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506.7</v>
      </c>
      <c r="D103" s="37">
        <v>507.25</v>
      </c>
      <c r="E103" s="37">
        <v>498.70000000000005</v>
      </c>
      <c r="F103" s="37">
        <v>490.70000000000005</v>
      </c>
      <c r="G103" s="37">
        <v>482.15000000000009</v>
      </c>
      <c r="H103" s="37">
        <v>515.25</v>
      </c>
      <c r="I103" s="37">
        <v>523.79999999999995</v>
      </c>
      <c r="J103" s="37">
        <v>531.79999999999995</v>
      </c>
      <c r="K103" s="28">
        <v>515.79999999999995</v>
      </c>
      <c r="L103" s="28">
        <v>499.25</v>
      </c>
      <c r="M103" s="28">
        <v>141.73177000000001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1418.15</v>
      </c>
      <c r="D104" s="37">
        <v>1422</v>
      </c>
      <c r="E104" s="37">
        <v>1387.15</v>
      </c>
      <c r="F104" s="37">
        <v>1356.15</v>
      </c>
      <c r="G104" s="37">
        <v>1321.3000000000002</v>
      </c>
      <c r="H104" s="37">
        <v>1453</v>
      </c>
      <c r="I104" s="37">
        <v>1487.85</v>
      </c>
      <c r="J104" s="37">
        <v>1518.85</v>
      </c>
      <c r="K104" s="28">
        <v>1456.85</v>
      </c>
      <c r="L104" s="28">
        <v>1391</v>
      </c>
      <c r="M104" s="28">
        <v>8.5089699999999997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131.25</v>
      </c>
      <c r="D105" s="37">
        <v>131.81666666666666</v>
      </c>
      <c r="E105" s="37">
        <v>127.93333333333334</v>
      </c>
      <c r="F105" s="37">
        <v>124.61666666666667</v>
      </c>
      <c r="G105" s="37">
        <v>120.73333333333335</v>
      </c>
      <c r="H105" s="37">
        <v>135.13333333333333</v>
      </c>
      <c r="I105" s="37">
        <v>139.01666666666665</v>
      </c>
      <c r="J105" s="37">
        <v>142.33333333333331</v>
      </c>
      <c r="K105" s="28">
        <v>135.69999999999999</v>
      </c>
      <c r="L105" s="28">
        <v>128.5</v>
      </c>
      <c r="M105" s="28">
        <v>51.556190000000001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310.5</v>
      </c>
      <c r="D106" s="37">
        <v>315.15000000000003</v>
      </c>
      <c r="E106" s="37">
        <v>304.65000000000009</v>
      </c>
      <c r="F106" s="37">
        <v>298.80000000000007</v>
      </c>
      <c r="G106" s="37">
        <v>288.30000000000013</v>
      </c>
      <c r="H106" s="37">
        <v>321.00000000000006</v>
      </c>
      <c r="I106" s="37">
        <v>331.49999999999994</v>
      </c>
      <c r="J106" s="37">
        <v>337.35</v>
      </c>
      <c r="K106" s="28">
        <v>325.64999999999998</v>
      </c>
      <c r="L106" s="28">
        <v>309.3</v>
      </c>
      <c r="M106" s="28">
        <v>28.656359999999999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2325.4</v>
      </c>
      <c r="D107" s="37">
        <v>2303.25</v>
      </c>
      <c r="E107" s="37">
        <v>2272.15</v>
      </c>
      <c r="F107" s="37">
        <v>2218.9</v>
      </c>
      <c r="G107" s="37">
        <v>2187.8000000000002</v>
      </c>
      <c r="H107" s="37">
        <v>2356.5</v>
      </c>
      <c r="I107" s="37">
        <v>2387.6000000000004</v>
      </c>
      <c r="J107" s="37">
        <v>2440.85</v>
      </c>
      <c r="K107" s="28">
        <v>2334.35</v>
      </c>
      <c r="L107" s="28">
        <v>2250</v>
      </c>
      <c r="M107" s="28">
        <v>45.960500000000003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326</v>
      </c>
      <c r="D108" s="37">
        <v>324.06666666666666</v>
      </c>
      <c r="E108" s="37">
        <v>318.73333333333335</v>
      </c>
      <c r="F108" s="37">
        <v>311.4666666666667</v>
      </c>
      <c r="G108" s="37">
        <v>306.13333333333338</v>
      </c>
      <c r="H108" s="37">
        <v>331.33333333333331</v>
      </c>
      <c r="I108" s="37">
        <v>336.66666666666669</v>
      </c>
      <c r="J108" s="37">
        <v>343.93333333333328</v>
      </c>
      <c r="K108" s="28">
        <v>329.4</v>
      </c>
      <c r="L108" s="28">
        <v>316.8</v>
      </c>
      <c r="M108" s="28">
        <v>22.277850000000001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2592.9499999999998</v>
      </c>
      <c r="D109" s="37">
        <v>2580.1166666666663</v>
      </c>
      <c r="E109" s="37">
        <v>2554.8833333333328</v>
      </c>
      <c r="F109" s="37">
        <v>2516.8166666666666</v>
      </c>
      <c r="G109" s="37">
        <v>2491.583333333333</v>
      </c>
      <c r="H109" s="37">
        <v>2618.1833333333325</v>
      </c>
      <c r="I109" s="37">
        <v>2643.4166666666661</v>
      </c>
      <c r="J109" s="37">
        <v>2681.4833333333322</v>
      </c>
      <c r="K109" s="28">
        <v>2605.35</v>
      </c>
      <c r="L109" s="28">
        <v>2542.0500000000002</v>
      </c>
      <c r="M109" s="28">
        <v>39.52946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804.5</v>
      </c>
      <c r="D110" s="37">
        <v>803.7833333333333</v>
      </c>
      <c r="E110" s="37">
        <v>796.21666666666658</v>
      </c>
      <c r="F110" s="37">
        <v>787.93333333333328</v>
      </c>
      <c r="G110" s="37">
        <v>780.36666666666656</v>
      </c>
      <c r="H110" s="37">
        <v>812.06666666666661</v>
      </c>
      <c r="I110" s="37">
        <v>819.63333333333321</v>
      </c>
      <c r="J110" s="37">
        <v>827.91666666666663</v>
      </c>
      <c r="K110" s="28">
        <v>811.35</v>
      </c>
      <c r="L110" s="28">
        <v>795.5</v>
      </c>
      <c r="M110" s="28">
        <v>120.78277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1381.65</v>
      </c>
      <c r="D111" s="37">
        <v>1378.9166666666667</v>
      </c>
      <c r="E111" s="37">
        <v>1358.7333333333336</v>
      </c>
      <c r="F111" s="37">
        <v>1335.8166666666668</v>
      </c>
      <c r="G111" s="37">
        <v>1315.6333333333337</v>
      </c>
      <c r="H111" s="37">
        <v>1401.8333333333335</v>
      </c>
      <c r="I111" s="37">
        <v>1422.0166666666664</v>
      </c>
      <c r="J111" s="37">
        <v>1444.9333333333334</v>
      </c>
      <c r="K111" s="28">
        <v>1399.1</v>
      </c>
      <c r="L111" s="28">
        <v>1356</v>
      </c>
      <c r="M111" s="28">
        <v>5.3689099999999996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577.54999999999995</v>
      </c>
      <c r="D112" s="37">
        <v>577.91666666666663</v>
      </c>
      <c r="E112" s="37">
        <v>570.2833333333333</v>
      </c>
      <c r="F112" s="37">
        <v>563.01666666666665</v>
      </c>
      <c r="G112" s="37">
        <v>555.38333333333333</v>
      </c>
      <c r="H112" s="37">
        <v>585.18333333333328</v>
      </c>
      <c r="I112" s="37">
        <v>592.81666666666672</v>
      </c>
      <c r="J112" s="37">
        <v>600.08333333333326</v>
      </c>
      <c r="K112" s="28">
        <v>585.54999999999995</v>
      </c>
      <c r="L112" s="28">
        <v>570.65</v>
      </c>
      <c r="M112" s="28">
        <v>10.392469999999999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777.95</v>
      </c>
      <c r="D113" s="37">
        <v>784.88333333333333</v>
      </c>
      <c r="E113" s="37">
        <v>763.06666666666661</v>
      </c>
      <c r="F113" s="37">
        <v>748.18333333333328</v>
      </c>
      <c r="G113" s="37">
        <v>726.36666666666656</v>
      </c>
      <c r="H113" s="37">
        <v>799.76666666666665</v>
      </c>
      <c r="I113" s="37">
        <v>821.58333333333348</v>
      </c>
      <c r="J113" s="37">
        <v>836.4666666666667</v>
      </c>
      <c r="K113" s="28">
        <v>806.7</v>
      </c>
      <c r="L113" s="28">
        <v>770</v>
      </c>
      <c r="M113" s="28">
        <v>5.7080200000000003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46.7</v>
      </c>
      <c r="D114" s="37">
        <v>46.9</v>
      </c>
      <c r="E114" s="37">
        <v>46</v>
      </c>
      <c r="F114" s="37">
        <v>45.300000000000004</v>
      </c>
      <c r="G114" s="37">
        <v>44.400000000000006</v>
      </c>
      <c r="H114" s="37">
        <v>47.599999999999994</v>
      </c>
      <c r="I114" s="37">
        <v>48.499999999999986</v>
      </c>
      <c r="J114" s="37">
        <v>49.199999999999989</v>
      </c>
      <c r="K114" s="28">
        <v>47.8</v>
      </c>
      <c r="L114" s="28">
        <v>46.2</v>
      </c>
      <c r="M114" s="28">
        <v>238.98788999999999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217.05</v>
      </c>
      <c r="D115" s="37">
        <v>217.85</v>
      </c>
      <c r="E115" s="37">
        <v>215.2</v>
      </c>
      <c r="F115" s="37">
        <v>213.35</v>
      </c>
      <c r="G115" s="37">
        <v>210.7</v>
      </c>
      <c r="H115" s="37">
        <v>219.7</v>
      </c>
      <c r="I115" s="37">
        <v>222.35000000000002</v>
      </c>
      <c r="J115" s="37">
        <v>224.2</v>
      </c>
      <c r="K115" s="28">
        <v>220.5</v>
      </c>
      <c r="L115" s="28">
        <v>216</v>
      </c>
      <c r="M115" s="28">
        <v>165.86264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6120.3</v>
      </c>
      <c r="D116" s="37">
        <v>6190.45</v>
      </c>
      <c r="E116" s="37">
        <v>5995.9</v>
      </c>
      <c r="F116" s="37">
        <v>5871.5</v>
      </c>
      <c r="G116" s="37">
        <v>5676.95</v>
      </c>
      <c r="H116" s="37">
        <v>6314.8499999999995</v>
      </c>
      <c r="I116" s="37">
        <v>6509.4000000000005</v>
      </c>
      <c r="J116" s="37">
        <v>6633.7999999999993</v>
      </c>
      <c r="K116" s="28">
        <v>6385</v>
      </c>
      <c r="L116" s="28">
        <v>6066.05</v>
      </c>
      <c r="M116" s="28">
        <v>1.6684099999999999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139.30000000000001</v>
      </c>
      <c r="D117" s="37">
        <v>139.81666666666669</v>
      </c>
      <c r="E117" s="37">
        <v>137.98333333333338</v>
      </c>
      <c r="F117" s="37">
        <v>136.66666666666669</v>
      </c>
      <c r="G117" s="37">
        <v>134.83333333333337</v>
      </c>
      <c r="H117" s="37">
        <v>141.13333333333338</v>
      </c>
      <c r="I117" s="37">
        <v>142.9666666666667</v>
      </c>
      <c r="J117" s="37">
        <v>144.28333333333339</v>
      </c>
      <c r="K117" s="28">
        <v>141.65</v>
      </c>
      <c r="L117" s="28">
        <v>138.5</v>
      </c>
      <c r="M117" s="28">
        <v>11.773580000000001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206.35</v>
      </c>
      <c r="D118" s="37">
        <v>207.13333333333333</v>
      </c>
      <c r="E118" s="37">
        <v>202.96666666666664</v>
      </c>
      <c r="F118" s="37">
        <v>199.58333333333331</v>
      </c>
      <c r="G118" s="37">
        <v>195.41666666666663</v>
      </c>
      <c r="H118" s="37">
        <v>210.51666666666665</v>
      </c>
      <c r="I118" s="37">
        <v>214.68333333333334</v>
      </c>
      <c r="J118" s="37">
        <v>218.06666666666666</v>
      </c>
      <c r="K118" s="28">
        <v>211.3</v>
      </c>
      <c r="L118" s="28">
        <v>203.75</v>
      </c>
      <c r="M118" s="28">
        <v>33.418190000000003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121.7</v>
      </c>
      <c r="D119" s="37">
        <v>122.64999999999999</v>
      </c>
      <c r="E119" s="37">
        <v>119.79999999999998</v>
      </c>
      <c r="F119" s="37">
        <v>117.89999999999999</v>
      </c>
      <c r="G119" s="37">
        <v>115.04999999999998</v>
      </c>
      <c r="H119" s="37">
        <v>124.54999999999998</v>
      </c>
      <c r="I119" s="37">
        <v>127.39999999999998</v>
      </c>
      <c r="J119" s="37">
        <v>129.29999999999998</v>
      </c>
      <c r="K119" s="28">
        <v>125.5</v>
      </c>
      <c r="L119" s="28">
        <v>120.75</v>
      </c>
      <c r="M119" s="28">
        <v>98.188879999999997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861.7</v>
      </c>
      <c r="D120" s="37">
        <v>865.9</v>
      </c>
      <c r="E120" s="37">
        <v>850.8</v>
      </c>
      <c r="F120" s="37">
        <v>839.9</v>
      </c>
      <c r="G120" s="37">
        <v>824.8</v>
      </c>
      <c r="H120" s="37">
        <v>876.8</v>
      </c>
      <c r="I120" s="37">
        <v>891.90000000000009</v>
      </c>
      <c r="J120" s="37">
        <v>902.8</v>
      </c>
      <c r="K120" s="28">
        <v>881</v>
      </c>
      <c r="L120" s="28">
        <v>855</v>
      </c>
      <c r="M120" s="28">
        <v>39.159089999999999</v>
      </c>
      <c r="N120" s="1"/>
      <c r="O120" s="1"/>
    </row>
    <row r="121" spans="1:15" ht="12.75" customHeight="1">
      <c r="A121" s="53">
        <v>112</v>
      </c>
      <c r="B121" s="28" t="s">
        <v>837</v>
      </c>
      <c r="C121" s="28">
        <v>23.3</v>
      </c>
      <c r="D121" s="37">
        <v>23.466666666666669</v>
      </c>
      <c r="E121" s="37">
        <v>23.083333333333336</v>
      </c>
      <c r="F121" s="37">
        <v>22.866666666666667</v>
      </c>
      <c r="G121" s="37">
        <v>22.483333333333334</v>
      </c>
      <c r="H121" s="37">
        <v>23.683333333333337</v>
      </c>
      <c r="I121" s="37">
        <v>24.06666666666667</v>
      </c>
      <c r="J121" s="37">
        <v>24.283333333333339</v>
      </c>
      <c r="K121" s="28">
        <v>23.85</v>
      </c>
      <c r="L121" s="28">
        <v>23.25</v>
      </c>
      <c r="M121" s="28">
        <v>80.28725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425.1</v>
      </c>
      <c r="D122" s="37">
        <v>427.5</v>
      </c>
      <c r="E122" s="37">
        <v>419.15</v>
      </c>
      <c r="F122" s="37">
        <v>413.2</v>
      </c>
      <c r="G122" s="37">
        <v>404.84999999999997</v>
      </c>
      <c r="H122" s="37">
        <v>433.45</v>
      </c>
      <c r="I122" s="37">
        <v>441.8</v>
      </c>
      <c r="J122" s="37">
        <v>447.75</v>
      </c>
      <c r="K122" s="28">
        <v>435.85</v>
      </c>
      <c r="L122" s="28">
        <v>421.55</v>
      </c>
      <c r="M122" s="28">
        <v>24.662050000000001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258.7</v>
      </c>
      <c r="D123" s="37">
        <v>262.26666666666665</v>
      </c>
      <c r="E123" s="37">
        <v>253.93333333333328</v>
      </c>
      <c r="F123" s="37">
        <v>249.16666666666663</v>
      </c>
      <c r="G123" s="37">
        <v>240.83333333333326</v>
      </c>
      <c r="H123" s="37">
        <v>267.0333333333333</v>
      </c>
      <c r="I123" s="37">
        <v>275.36666666666667</v>
      </c>
      <c r="J123" s="37">
        <v>280.13333333333333</v>
      </c>
      <c r="K123" s="28">
        <v>270.60000000000002</v>
      </c>
      <c r="L123" s="28">
        <v>257.5</v>
      </c>
      <c r="M123" s="28">
        <v>32.590060000000001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854.1</v>
      </c>
      <c r="D124" s="37">
        <v>857.38333333333333</v>
      </c>
      <c r="E124" s="37">
        <v>841.81666666666661</v>
      </c>
      <c r="F124" s="37">
        <v>829.5333333333333</v>
      </c>
      <c r="G124" s="37">
        <v>813.96666666666658</v>
      </c>
      <c r="H124" s="37">
        <v>869.66666666666663</v>
      </c>
      <c r="I124" s="37">
        <v>885.23333333333346</v>
      </c>
      <c r="J124" s="37">
        <v>897.51666666666665</v>
      </c>
      <c r="K124" s="28">
        <v>872.95</v>
      </c>
      <c r="L124" s="28">
        <v>845.1</v>
      </c>
      <c r="M124" s="28">
        <v>40.429740000000002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4762.6000000000004</v>
      </c>
      <c r="D125" s="37">
        <v>4834.2</v>
      </c>
      <c r="E125" s="37">
        <v>4668.3999999999996</v>
      </c>
      <c r="F125" s="37">
        <v>4574.2</v>
      </c>
      <c r="G125" s="37">
        <v>4408.3999999999996</v>
      </c>
      <c r="H125" s="37">
        <v>4928.3999999999996</v>
      </c>
      <c r="I125" s="37">
        <v>5094.2000000000007</v>
      </c>
      <c r="J125" s="37">
        <v>5188.3999999999996</v>
      </c>
      <c r="K125" s="28">
        <v>5000</v>
      </c>
      <c r="L125" s="28">
        <v>4740</v>
      </c>
      <c r="M125" s="28">
        <v>9.8095199999999991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1785.7</v>
      </c>
      <c r="D126" s="37">
        <v>1789.8999999999999</v>
      </c>
      <c r="E126" s="37">
        <v>1771.7999999999997</v>
      </c>
      <c r="F126" s="37">
        <v>1757.8999999999999</v>
      </c>
      <c r="G126" s="37">
        <v>1739.7999999999997</v>
      </c>
      <c r="H126" s="37">
        <v>1803.7999999999997</v>
      </c>
      <c r="I126" s="37">
        <v>1821.8999999999996</v>
      </c>
      <c r="J126" s="37">
        <v>1835.7999999999997</v>
      </c>
      <c r="K126" s="28">
        <v>1808</v>
      </c>
      <c r="L126" s="28">
        <v>1776</v>
      </c>
      <c r="M126" s="28">
        <v>82.52758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2084.35</v>
      </c>
      <c r="D127" s="37">
        <v>2094.0166666666664</v>
      </c>
      <c r="E127" s="37">
        <v>2060.333333333333</v>
      </c>
      <c r="F127" s="37">
        <v>2036.3166666666666</v>
      </c>
      <c r="G127" s="37">
        <v>2002.6333333333332</v>
      </c>
      <c r="H127" s="37">
        <v>2118.0333333333328</v>
      </c>
      <c r="I127" s="37">
        <v>2151.7166666666662</v>
      </c>
      <c r="J127" s="37">
        <v>2175.7333333333327</v>
      </c>
      <c r="K127" s="28">
        <v>2127.6999999999998</v>
      </c>
      <c r="L127" s="28">
        <v>2070</v>
      </c>
      <c r="M127" s="28">
        <v>7.0817300000000003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1054.7</v>
      </c>
      <c r="D128" s="37">
        <v>1058.05</v>
      </c>
      <c r="E128" s="37">
        <v>1039.0999999999999</v>
      </c>
      <c r="F128" s="37">
        <v>1023.5</v>
      </c>
      <c r="G128" s="37">
        <v>1004.55</v>
      </c>
      <c r="H128" s="37">
        <v>1073.6499999999999</v>
      </c>
      <c r="I128" s="37">
        <v>1092.6000000000001</v>
      </c>
      <c r="J128" s="37">
        <v>1108.1999999999998</v>
      </c>
      <c r="K128" s="28">
        <v>1077</v>
      </c>
      <c r="L128" s="28">
        <v>1042.45</v>
      </c>
      <c r="M128" s="28">
        <v>3.6178300000000001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308.85000000000002</v>
      </c>
      <c r="D129" s="37">
        <v>311.0333333333333</v>
      </c>
      <c r="E129" s="37">
        <v>302.11666666666662</v>
      </c>
      <c r="F129" s="37">
        <v>295.38333333333333</v>
      </c>
      <c r="G129" s="37">
        <v>286.46666666666664</v>
      </c>
      <c r="H129" s="37">
        <v>317.76666666666659</v>
      </c>
      <c r="I129" s="37">
        <v>326.68333333333334</v>
      </c>
      <c r="J129" s="37">
        <v>333.41666666666657</v>
      </c>
      <c r="K129" s="28">
        <v>319.95</v>
      </c>
      <c r="L129" s="28">
        <v>304.3</v>
      </c>
      <c r="M129" s="28">
        <v>12.21969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666.25</v>
      </c>
      <c r="D130" s="37">
        <v>669.4666666666667</v>
      </c>
      <c r="E130" s="37">
        <v>658.93333333333339</v>
      </c>
      <c r="F130" s="37">
        <v>651.61666666666667</v>
      </c>
      <c r="G130" s="37">
        <v>641.08333333333337</v>
      </c>
      <c r="H130" s="37">
        <v>676.78333333333342</v>
      </c>
      <c r="I130" s="37">
        <v>687.31666666666672</v>
      </c>
      <c r="J130" s="37">
        <v>694.63333333333344</v>
      </c>
      <c r="K130" s="28">
        <v>680</v>
      </c>
      <c r="L130" s="28">
        <v>662.15</v>
      </c>
      <c r="M130" s="28">
        <v>38.36844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405.15</v>
      </c>
      <c r="D131" s="37">
        <v>407.84999999999997</v>
      </c>
      <c r="E131" s="37">
        <v>398.29999999999995</v>
      </c>
      <c r="F131" s="37">
        <v>391.45</v>
      </c>
      <c r="G131" s="37">
        <v>381.9</v>
      </c>
      <c r="H131" s="37">
        <v>414.69999999999993</v>
      </c>
      <c r="I131" s="37">
        <v>424.25</v>
      </c>
      <c r="J131" s="37">
        <v>431.09999999999991</v>
      </c>
      <c r="K131" s="28">
        <v>417.4</v>
      </c>
      <c r="L131" s="28">
        <v>401</v>
      </c>
      <c r="M131" s="28">
        <v>64.697000000000003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3701.7</v>
      </c>
      <c r="D132" s="37">
        <v>3689.5333333333333</v>
      </c>
      <c r="E132" s="37">
        <v>3623.1666666666665</v>
      </c>
      <c r="F132" s="37">
        <v>3544.6333333333332</v>
      </c>
      <c r="G132" s="37">
        <v>3478.2666666666664</v>
      </c>
      <c r="H132" s="37">
        <v>3768.0666666666666</v>
      </c>
      <c r="I132" s="37">
        <v>3834.4333333333334</v>
      </c>
      <c r="J132" s="37">
        <v>3912.9666666666667</v>
      </c>
      <c r="K132" s="28">
        <v>3755.9</v>
      </c>
      <c r="L132" s="28">
        <v>3611</v>
      </c>
      <c r="M132" s="28">
        <v>4.8473800000000002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1893.75</v>
      </c>
      <c r="D133" s="37">
        <v>1881.4333333333334</v>
      </c>
      <c r="E133" s="37">
        <v>1861.8666666666668</v>
      </c>
      <c r="F133" s="37">
        <v>1829.9833333333333</v>
      </c>
      <c r="G133" s="37">
        <v>1810.4166666666667</v>
      </c>
      <c r="H133" s="37">
        <v>1913.3166666666668</v>
      </c>
      <c r="I133" s="37">
        <v>1932.8833333333334</v>
      </c>
      <c r="J133" s="37">
        <v>1964.7666666666669</v>
      </c>
      <c r="K133" s="28">
        <v>1901</v>
      </c>
      <c r="L133" s="28">
        <v>1849.55</v>
      </c>
      <c r="M133" s="28">
        <v>17.538959999999999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75.55</v>
      </c>
      <c r="D134" s="37">
        <v>76.100000000000009</v>
      </c>
      <c r="E134" s="37">
        <v>74.200000000000017</v>
      </c>
      <c r="F134" s="37">
        <v>72.850000000000009</v>
      </c>
      <c r="G134" s="37">
        <v>70.950000000000017</v>
      </c>
      <c r="H134" s="37">
        <v>77.450000000000017</v>
      </c>
      <c r="I134" s="37">
        <v>79.350000000000023</v>
      </c>
      <c r="J134" s="37">
        <v>80.700000000000017</v>
      </c>
      <c r="K134" s="28">
        <v>78</v>
      </c>
      <c r="L134" s="28">
        <v>74.75</v>
      </c>
      <c r="M134" s="28">
        <v>104.66840999999999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4810.3999999999996</v>
      </c>
      <c r="D135" s="37">
        <v>4906.1333333333332</v>
      </c>
      <c r="E135" s="37">
        <v>4694.2666666666664</v>
      </c>
      <c r="F135" s="37">
        <v>4578.1333333333332</v>
      </c>
      <c r="G135" s="37">
        <v>4366.2666666666664</v>
      </c>
      <c r="H135" s="37">
        <v>5022.2666666666664</v>
      </c>
      <c r="I135" s="37">
        <v>5234.1333333333332</v>
      </c>
      <c r="J135" s="37">
        <v>5350.2666666666664</v>
      </c>
      <c r="K135" s="28">
        <v>5118</v>
      </c>
      <c r="L135" s="28">
        <v>4790</v>
      </c>
      <c r="M135" s="28">
        <v>5.7113699999999996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351.95</v>
      </c>
      <c r="D136" s="37">
        <v>355.95</v>
      </c>
      <c r="E136" s="37">
        <v>344.59999999999997</v>
      </c>
      <c r="F136" s="37">
        <v>337.25</v>
      </c>
      <c r="G136" s="37">
        <v>325.89999999999998</v>
      </c>
      <c r="H136" s="37">
        <v>363.29999999999995</v>
      </c>
      <c r="I136" s="37">
        <v>374.65</v>
      </c>
      <c r="J136" s="37">
        <v>381.99999999999994</v>
      </c>
      <c r="K136" s="28">
        <v>367.3</v>
      </c>
      <c r="L136" s="28">
        <v>348.6</v>
      </c>
      <c r="M136" s="28">
        <v>39.345440000000004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6393.8</v>
      </c>
      <c r="D137" s="37">
        <v>6443.25</v>
      </c>
      <c r="E137" s="37">
        <v>6296.6</v>
      </c>
      <c r="F137" s="37">
        <v>6199.4000000000005</v>
      </c>
      <c r="G137" s="37">
        <v>6052.7500000000009</v>
      </c>
      <c r="H137" s="37">
        <v>6540.45</v>
      </c>
      <c r="I137" s="37">
        <v>6687.0999999999995</v>
      </c>
      <c r="J137" s="37">
        <v>6784.2999999999993</v>
      </c>
      <c r="K137" s="28">
        <v>6589.9</v>
      </c>
      <c r="L137" s="28">
        <v>6346.05</v>
      </c>
      <c r="M137" s="28">
        <v>5.3882000000000003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1956.05</v>
      </c>
      <c r="D138" s="37">
        <v>1964.6333333333332</v>
      </c>
      <c r="E138" s="37">
        <v>1934.4666666666665</v>
      </c>
      <c r="F138" s="37">
        <v>1912.8833333333332</v>
      </c>
      <c r="G138" s="37">
        <v>1882.7166666666665</v>
      </c>
      <c r="H138" s="37">
        <v>1986.2166666666665</v>
      </c>
      <c r="I138" s="37">
        <v>2016.3833333333334</v>
      </c>
      <c r="J138" s="37">
        <v>2037.9666666666665</v>
      </c>
      <c r="K138" s="28">
        <v>1994.8</v>
      </c>
      <c r="L138" s="28">
        <v>1943.05</v>
      </c>
      <c r="M138" s="28">
        <v>22.09132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481.8</v>
      </c>
      <c r="D139" s="37">
        <v>483.61666666666662</v>
      </c>
      <c r="E139" s="37">
        <v>473.23333333333323</v>
      </c>
      <c r="F139" s="37">
        <v>464.66666666666663</v>
      </c>
      <c r="G139" s="37">
        <v>454.28333333333325</v>
      </c>
      <c r="H139" s="37">
        <v>492.18333333333322</v>
      </c>
      <c r="I139" s="37">
        <v>502.56666666666655</v>
      </c>
      <c r="J139" s="37">
        <v>511.13333333333321</v>
      </c>
      <c r="K139" s="28">
        <v>494</v>
      </c>
      <c r="L139" s="28">
        <v>475.05</v>
      </c>
      <c r="M139" s="28">
        <v>22.545400000000001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903.4</v>
      </c>
      <c r="D140" s="37">
        <v>912.98333333333323</v>
      </c>
      <c r="E140" s="37">
        <v>888.01666666666642</v>
      </c>
      <c r="F140" s="37">
        <v>872.63333333333321</v>
      </c>
      <c r="G140" s="37">
        <v>847.6666666666664</v>
      </c>
      <c r="H140" s="37">
        <v>928.36666666666645</v>
      </c>
      <c r="I140" s="37">
        <v>953.33333333333337</v>
      </c>
      <c r="J140" s="37">
        <v>968.71666666666647</v>
      </c>
      <c r="K140" s="28">
        <v>937.95</v>
      </c>
      <c r="L140" s="28">
        <v>897.6</v>
      </c>
      <c r="M140" s="28">
        <v>11.9818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72697.100000000006</v>
      </c>
      <c r="D141" s="37">
        <v>73183.816666666666</v>
      </c>
      <c r="E141" s="37">
        <v>71567.633333333331</v>
      </c>
      <c r="F141" s="37">
        <v>70438.166666666672</v>
      </c>
      <c r="G141" s="37">
        <v>68821.983333333337</v>
      </c>
      <c r="H141" s="37">
        <v>74313.283333333326</v>
      </c>
      <c r="I141" s="37">
        <v>75929.466666666645</v>
      </c>
      <c r="J141" s="37">
        <v>77058.93333333332</v>
      </c>
      <c r="K141" s="28">
        <v>74800</v>
      </c>
      <c r="L141" s="28">
        <v>72054.350000000006</v>
      </c>
      <c r="M141" s="28">
        <v>0.11025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852.8</v>
      </c>
      <c r="D142" s="37">
        <v>858.58333333333337</v>
      </c>
      <c r="E142" s="37">
        <v>843.2166666666667</v>
      </c>
      <c r="F142" s="37">
        <v>833.63333333333333</v>
      </c>
      <c r="G142" s="37">
        <v>818.26666666666665</v>
      </c>
      <c r="H142" s="37">
        <v>868.16666666666674</v>
      </c>
      <c r="I142" s="37">
        <v>883.5333333333333</v>
      </c>
      <c r="J142" s="37">
        <v>893.11666666666679</v>
      </c>
      <c r="K142" s="28">
        <v>873.95</v>
      </c>
      <c r="L142" s="28">
        <v>849</v>
      </c>
      <c r="M142" s="28">
        <v>5.34781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155.25</v>
      </c>
      <c r="D143" s="37">
        <v>155.75</v>
      </c>
      <c r="E143" s="37">
        <v>152.5</v>
      </c>
      <c r="F143" s="37">
        <v>149.75</v>
      </c>
      <c r="G143" s="37">
        <v>146.5</v>
      </c>
      <c r="H143" s="37">
        <v>158.5</v>
      </c>
      <c r="I143" s="37">
        <v>161.75</v>
      </c>
      <c r="J143" s="37">
        <v>164.5</v>
      </c>
      <c r="K143" s="28">
        <v>159</v>
      </c>
      <c r="L143" s="28">
        <v>153</v>
      </c>
      <c r="M143" s="28">
        <v>47.266930000000002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875.2</v>
      </c>
      <c r="D144" s="37">
        <v>875.1</v>
      </c>
      <c r="E144" s="37">
        <v>865.30000000000007</v>
      </c>
      <c r="F144" s="37">
        <v>855.40000000000009</v>
      </c>
      <c r="G144" s="37">
        <v>845.60000000000014</v>
      </c>
      <c r="H144" s="37">
        <v>885</v>
      </c>
      <c r="I144" s="37">
        <v>894.8</v>
      </c>
      <c r="J144" s="37">
        <v>904.69999999999993</v>
      </c>
      <c r="K144" s="28">
        <v>884.9</v>
      </c>
      <c r="L144" s="28">
        <v>865.2</v>
      </c>
      <c r="M144" s="28">
        <v>18.728429999999999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155.15</v>
      </c>
      <c r="D145" s="37">
        <v>157.06666666666666</v>
      </c>
      <c r="E145" s="37">
        <v>152.13333333333333</v>
      </c>
      <c r="F145" s="37">
        <v>149.11666666666667</v>
      </c>
      <c r="G145" s="37">
        <v>144.18333333333334</v>
      </c>
      <c r="H145" s="37">
        <v>160.08333333333331</v>
      </c>
      <c r="I145" s="37">
        <v>165.01666666666665</v>
      </c>
      <c r="J145" s="37">
        <v>168.0333333333333</v>
      </c>
      <c r="K145" s="28">
        <v>162</v>
      </c>
      <c r="L145" s="28">
        <v>154.05000000000001</v>
      </c>
      <c r="M145" s="28">
        <v>66.421220000000005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477.85</v>
      </c>
      <c r="D146" s="37">
        <v>480.26666666666665</v>
      </c>
      <c r="E146" s="37">
        <v>472.58333333333331</v>
      </c>
      <c r="F146" s="37">
        <v>467.31666666666666</v>
      </c>
      <c r="G146" s="37">
        <v>459.63333333333333</v>
      </c>
      <c r="H146" s="37">
        <v>485.5333333333333</v>
      </c>
      <c r="I146" s="37">
        <v>493.2166666666667</v>
      </c>
      <c r="J146" s="37">
        <v>498.48333333333329</v>
      </c>
      <c r="K146" s="28">
        <v>487.95</v>
      </c>
      <c r="L146" s="28">
        <v>475</v>
      </c>
      <c r="M146" s="28">
        <v>17.258109999999999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8189.6</v>
      </c>
      <c r="D147" s="37">
        <v>8096.5499999999993</v>
      </c>
      <c r="E147" s="37">
        <v>7949.0999999999985</v>
      </c>
      <c r="F147" s="37">
        <v>7708.5999999999995</v>
      </c>
      <c r="G147" s="37">
        <v>7561.1499999999987</v>
      </c>
      <c r="H147" s="37">
        <v>8337.0499999999993</v>
      </c>
      <c r="I147" s="37">
        <v>8484.5</v>
      </c>
      <c r="J147" s="37">
        <v>8724.9999999999982</v>
      </c>
      <c r="K147" s="28">
        <v>8244</v>
      </c>
      <c r="L147" s="28">
        <v>7856.05</v>
      </c>
      <c r="M147" s="28">
        <v>10.414759999999999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933.25</v>
      </c>
      <c r="D148" s="37">
        <v>944.38333333333333</v>
      </c>
      <c r="E148" s="37">
        <v>916.86666666666667</v>
      </c>
      <c r="F148" s="37">
        <v>900.48333333333335</v>
      </c>
      <c r="G148" s="37">
        <v>872.9666666666667</v>
      </c>
      <c r="H148" s="37">
        <v>960.76666666666665</v>
      </c>
      <c r="I148" s="37">
        <v>988.2833333333333</v>
      </c>
      <c r="J148" s="37">
        <v>1004.6666666666666</v>
      </c>
      <c r="K148" s="28">
        <v>971.9</v>
      </c>
      <c r="L148" s="28">
        <v>928</v>
      </c>
      <c r="M148" s="28">
        <v>15.05922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4118.8500000000004</v>
      </c>
      <c r="D149" s="37">
        <v>4156.2833333333338</v>
      </c>
      <c r="E149" s="37">
        <v>4042.5666666666675</v>
      </c>
      <c r="F149" s="37">
        <v>3966.2833333333338</v>
      </c>
      <c r="G149" s="37">
        <v>3852.5666666666675</v>
      </c>
      <c r="H149" s="37">
        <v>4232.5666666666675</v>
      </c>
      <c r="I149" s="37">
        <v>4346.2833333333328</v>
      </c>
      <c r="J149" s="37">
        <v>4422.5666666666675</v>
      </c>
      <c r="K149" s="28">
        <v>4270</v>
      </c>
      <c r="L149" s="28">
        <v>4080</v>
      </c>
      <c r="M149" s="28">
        <v>7.4534000000000002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3024.6</v>
      </c>
      <c r="D150" s="37">
        <v>3048.2000000000003</v>
      </c>
      <c r="E150" s="37">
        <v>2896.4000000000005</v>
      </c>
      <c r="F150" s="37">
        <v>2768.2000000000003</v>
      </c>
      <c r="G150" s="37">
        <v>2616.4000000000005</v>
      </c>
      <c r="H150" s="37">
        <v>3176.4000000000005</v>
      </c>
      <c r="I150" s="37">
        <v>3328.2000000000007</v>
      </c>
      <c r="J150" s="37">
        <v>3456.4000000000005</v>
      </c>
      <c r="K150" s="28">
        <v>3200</v>
      </c>
      <c r="L150" s="28">
        <v>2920</v>
      </c>
      <c r="M150" s="28">
        <v>16.40071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1432.75</v>
      </c>
      <c r="D151" s="37">
        <v>1440.9166666666667</v>
      </c>
      <c r="E151" s="37">
        <v>1411.8333333333335</v>
      </c>
      <c r="F151" s="37">
        <v>1390.9166666666667</v>
      </c>
      <c r="G151" s="37">
        <v>1361.8333333333335</v>
      </c>
      <c r="H151" s="37">
        <v>1461.8333333333335</v>
      </c>
      <c r="I151" s="37">
        <v>1490.916666666667</v>
      </c>
      <c r="J151" s="37">
        <v>1511.8333333333335</v>
      </c>
      <c r="K151" s="28">
        <v>1470</v>
      </c>
      <c r="L151" s="28">
        <v>1420</v>
      </c>
      <c r="M151" s="28">
        <v>10.319710000000001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897.4</v>
      </c>
      <c r="D152" s="37">
        <v>902.18333333333339</v>
      </c>
      <c r="E152" s="37">
        <v>885.36666666666679</v>
      </c>
      <c r="F152" s="37">
        <v>873.33333333333337</v>
      </c>
      <c r="G152" s="37">
        <v>856.51666666666677</v>
      </c>
      <c r="H152" s="37">
        <v>914.21666666666681</v>
      </c>
      <c r="I152" s="37">
        <v>931.03333333333342</v>
      </c>
      <c r="J152" s="37">
        <v>943.06666666666683</v>
      </c>
      <c r="K152" s="28">
        <v>919</v>
      </c>
      <c r="L152" s="28">
        <v>890.15</v>
      </c>
      <c r="M152" s="28">
        <v>1.34466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139.75</v>
      </c>
      <c r="D153" s="37">
        <v>140.48333333333335</v>
      </c>
      <c r="E153" s="37">
        <v>137.66666666666669</v>
      </c>
      <c r="F153" s="37">
        <v>135.58333333333334</v>
      </c>
      <c r="G153" s="37">
        <v>132.76666666666668</v>
      </c>
      <c r="H153" s="37">
        <v>142.56666666666669</v>
      </c>
      <c r="I153" s="37">
        <v>145.38333333333335</v>
      </c>
      <c r="J153" s="37">
        <v>147.4666666666667</v>
      </c>
      <c r="K153" s="28">
        <v>143.30000000000001</v>
      </c>
      <c r="L153" s="28">
        <v>138.4</v>
      </c>
      <c r="M153" s="28">
        <v>47.845469999999999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134.1</v>
      </c>
      <c r="D154" s="37">
        <v>134.25</v>
      </c>
      <c r="E154" s="37">
        <v>132.4</v>
      </c>
      <c r="F154" s="37">
        <v>130.70000000000002</v>
      </c>
      <c r="G154" s="37">
        <v>128.85000000000002</v>
      </c>
      <c r="H154" s="37">
        <v>135.94999999999999</v>
      </c>
      <c r="I154" s="37">
        <v>137.80000000000001</v>
      </c>
      <c r="J154" s="37">
        <v>139.49999999999997</v>
      </c>
      <c r="K154" s="28">
        <v>136.1</v>
      </c>
      <c r="L154" s="28">
        <v>132.55000000000001</v>
      </c>
      <c r="M154" s="28">
        <v>124.37748999999999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108.25</v>
      </c>
      <c r="D155" s="37">
        <v>109.05</v>
      </c>
      <c r="E155" s="37">
        <v>106</v>
      </c>
      <c r="F155" s="37">
        <v>103.75</v>
      </c>
      <c r="G155" s="37">
        <v>100.7</v>
      </c>
      <c r="H155" s="37">
        <v>111.3</v>
      </c>
      <c r="I155" s="37">
        <v>114.34999999999998</v>
      </c>
      <c r="J155" s="37">
        <v>116.6</v>
      </c>
      <c r="K155" s="28">
        <v>112.1</v>
      </c>
      <c r="L155" s="28">
        <v>106.8</v>
      </c>
      <c r="M155" s="28">
        <v>258.69682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3869.15</v>
      </c>
      <c r="D156" s="37">
        <v>3909.5333333333333</v>
      </c>
      <c r="E156" s="37">
        <v>3778.6666666666665</v>
      </c>
      <c r="F156" s="37">
        <v>3688.1833333333334</v>
      </c>
      <c r="G156" s="37">
        <v>3557.3166666666666</v>
      </c>
      <c r="H156" s="37">
        <v>4000.0166666666664</v>
      </c>
      <c r="I156" s="37">
        <v>4130.8833333333332</v>
      </c>
      <c r="J156" s="37">
        <v>4221.3666666666668</v>
      </c>
      <c r="K156" s="28">
        <v>4040.4</v>
      </c>
      <c r="L156" s="28">
        <v>3819.05</v>
      </c>
      <c r="M156" s="28">
        <v>1.0360799999999999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18974.25</v>
      </c>
      <c r="D157" s="37">
        <v>18882.183333333334</v>
      </c>
      <c r="E157" s="37">
        <v>18702.116666666669</v>
      </c>
      <c r="F157" s="37">
        <v>18429.983333333334</v>
      </c>
      <c r="G157" s="37">
        <v>18249.916666666668</v>
      </c>
      <c r="H157" s="37">
        <v>19154.316666666669</v>
      </c>
      <c r="I157" s="37">
        <v>19334.383333333335</v>
      </c>
      <c r="J157" s="37">
        <v>19606.51666666667</v>
      </c>
      <c r="K157" s="28">
        <v>19062.25</v>
      </c>
      <c r="L157" s="28">
        <v>18610.05</v>
      </c>
      <c r="M157" s="28">
        <v>0.55240999999999996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358.35</v>
      </c>
      <c r="D158" s="37">
        <v>358.5333333333333</v>
      </c>
      <c r="E158" s="37">
        <v>354.81666666666661</v>
      </c>
      <c r="F158" s="37">
        <v>351.2833333333333</v>
      </c>
      <c r="G158" s="37">
        <v>347.56666666666661</v>
      </c>
      <c r="H158" s="37">
        <v>362.06666666666661</v>
      </c>
      <c r="I158" s="37">
        <v>365.7833333333333</v>
      </c>
      <c r="J158" s="37">
        <v>369.31666666666661</v>
      </c>
      <c r="K158" s="28">
        <v>362.25</v>
      </c>
      <c r="L158" s="28">
        <v>355</v>
      </c>
      <c r="M158" s="28">
        <v>4.9992999999999999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932.4</v>
      </c>
      <c r="D159" s="37">
        <v>933.9</v>
      </c>
      <c r="E159" s="37">
        <v>915.34999999999991</v>
      </c>
      <c r="F159" s="37">
        <v>898.3</v>
      </c>
      <c r="G159" s="37">
        <v>879.74999999999989</v>
      </c>
      <c r="H159" s="37">
        <v>950.94999999999993</v>
      </c>
      <c r="I159" s="37">
        <v>969.49999999999989</v>
      </c>
      <c r="J159" s="37">
        <v>986.55</v>
      </c>
      <c r="K159" s="28">
        <v>952.45</v>
      </c>
      <c r="L159" s="28">
        <v>916.85</v>
      </c>
      <c r="M159" s="28">
        <v>10.17868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163.65</v>
      </c>
      <c r="D160" s="37">
        <v>164.11666666666667</v>
      </c>
      <c r="E160" s="37">
        <v>161.83333333333334</v>
      </c>
      <c r="F160" s="37">
        <v>160.01666666666668</v>
      </c>
      <c r="G160" s="37">
        <v>157.73333333333335</v>
      </c>
      <c r="H160" s="37">
        <v>165.93333333333334</v>
      </c>
      <c r="I160" s="37">
        <v>168.21666666666664</v>
      </c>
      <c r="J160" s="37">
        <v>170.03333333333333</v>
      </c>
      <c r="K160" s="28">
        <v>166.4</v>
      </c>
      <c r="L160" s="28">
        <v>162.30000000000001</v>
      </c>
      <c r="M160" s="28">
        <v>86.259259999999998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221.15</v>
      </c>
      <c r="D161" s="37">
        <v>222.15</v>
      </c>
      <c r="E161" s="37">
        <v>217.4</v>
      </c>
      <c r="F161" s="37">
        <v>213.65</v>
      </c>
      <c r="G161" s="37">
        <v>208.9</v>
      </c>
      <c r="H161" s="37">
        <v>225.9</v>
      </c>
      <c r="I161" s="37">
        <v>230.65</v>
      </c>
      <c r="J161" s="37">
        <v>234.4</v>
      </c>
      <c r="K161" s="28">
        <v>226.9</v>
      </c>
      <c r="L161" s="28">
        <v>218.4</v>
      </c>
      <c r="M161" s="28">
        <v>23.167649999999998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2593.5500000000002</v>
      </c>
      <c r="D162" s="37">
        <v>2615.15</v>
      </c>
      <c r="E162" s="37">
        <v>2553.4</v>
      </c>
      <c r="F162" s="37">
        <v>2513.25</v>
      </c>
      <c r="G162" s="37">
        <v>2451.5</v>
      </c>
      <c r="H162" s="37">
        <v>2655.3</v>
      </c>
      <c r="I162" s="37">
        <v>2717.05</v>
      </c>
      <c r="J162" s="37">
        <v>2757.2000000000003</v>
      </c>
      <c r="K162" s="28">
        <v>2676.9</v>
      </c>
      <c r="L162" s="28">
        <v>2575</v>
      </c>
      <c r="M162" s="28">
        <v>3.3856199999999999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42539.95</v>
      </c>
      <c r="D163" s="37">
        <v>42784</v>
      </c>
      <c r="E163" s="37">
        <v>42018</v>
      </c>
      <c r="F163" s="37">
        <v>41496.050000000003</v>
      </c>
      <c r="G163" s="37">
        <v>40730.050000000003</v>
      </c>
      <c r="H163" s="37">
        <v>43305.95</v>
      </c>
      <c r="I163" s="37">
        <v>44071.95</v>
      </c>
      <c r="J163" s="37">
        <v>44593.899999999994</v>
      </c>
      <c r="K163" s="28">
        <v>43550</v>
      </c>
      <c r="L163" s="28">
        <v>42262.05</v>
      </c>
      <c r="M163" s="28">
        <v>0.13850999999999999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212.85</v>
      </c>
      <c r="D164" s="37">
        <v>214.06666666666669</v>
      </c>
      <c r="E164" s="37">
        <v>210.33333333333337</v>
      </c>
      <c r="F164" s="37">
        <v>207.81666666666669</v>
      </c>
      <c r="G164" s="37">
        <v>204.08333333333337</v>
      </c>
      <c r="H164" s="37">
        <v>216.58333333333337</v>
      </c>
      <c r="I164" s="37">
        <v>220.31666666666666</v>
      </c>
      <c r="J164" s="37">
        <v>222.83333333333337</v>
      </c>
      <c r="K164" s="28">
        <v>217.8</v>
      </c>
      <c r="L164" s="28">
        <v>211.55</v>
      </c>
      <c r="M164" s="28">
        <v>13.450939999999999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4747.6000000000004</v>
      </c>
      <c r="D165" s="37">
        <v>4758.8499999999995</v>
      </c>
      <c r="E165" s="37">
        <v>4693.7499999999991</v>
      </c>
      <c r="F165" s="37">
        <v>4639.8999999999996</v>
      </c>
      <c r="G165" s="37">
        <v>4574.7999999999993</v>
      </c>
      <c r="H165" s="37">
        <v>4812.6999999999989</v>
      </c>
      <c r="I165" s="37">
        <v>4877.7999999999993</v>
      </c>
      <c r="J165" s="37">
        <v>4931.6499999999987</v>
      </c>
      <c r="K165" s="28">
        <v>4823.95</v>
      </c>
      <c r="L165" s="28">
        <v>4705</v>
      </c>
      <c r="M165" s="28">
        <v>0.21995999999999999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2700.6</v>
      </c>
      <c r="D166" s="37">
        <v>2690.35</v>
      </c>
      <c r="E166" s="37">
        <v>2670.7</v>
      </c>
      <c r="F166" s="37">
        <v>2640.7999999999997</v>
      </c>
      <c r="G166" s="37">
        <v>2621.1499999999996</v>
      </c>
      <c r="H166" s="37">
        <v>2720.25</v>
      </c>
      <c r="I166" s="37">
        <v>2739.9000000000005</v>
      </c>
      <c r="J166" s="37">
        <v>2769.8</v>
      </c>
      <c r="K166" s="28">
        <v>2710</v>
      </c>
      <c r="L166" s="28">
        <v>2660.45</v>
      </c>
      <c r="M166" s="28">
        <v>13.97913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2527.85</v>
      </c>
      <c r="D167" s="37">
        <v>2532.2833333333333</v>
      </c>
      <c r="E167" s="37">
        <v>2496.5666666666666</v>
      </c>
      <c r="F167" s="37">
        <v>2465.2833333333333</v>
      </c>
      <c r="G167" s="37">
        <v>2429.5666666666666</v>
      </c>
      <c r="H167" s="37">
        <v>2563.5666666666666</v>
      </c>
      <c r="I167" s="37">
        <v>2599.2833333333328</v>
      </c>
      <c r="J167" s="37">
        <v>2630.5666666666666</v>
      </c>
      <c r="K167" s="28">
        <v>2568</v>
      </c>
      <c r="L167" s="28">
        <v>2501</v>
      </c>
      <c r="M167" s="28">
        <v>3.4548399999999999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2510.85</v>
      </c>
      <c r="D168" s="37">
        <v>2564.9833333333336</v>
      </c>
      <c r="E168" s="37">
        <v>2431.9666666666672</v>
      </c>
      <c r="F168" s="37">
        <v>2353.0833333333335</v>
      </c>
      <c r="G168" s="37">
        <v>2220.0666666666671</v>
      </c>
      <c r="H168" s="37">
        <v>2643.8666666666672</v>
      </c>
      <c r="I168" s="37">
        <v>2776.8833333333337</v>
      </c>
      <c r="J168" s="37">
        <v>2855.7666666666673</v>
      </c>
      <c r="K168" s="28">
        <v>2698</v>
      </c>
      <c r="L168" s="28">
        <v>2486.1</v>
      </c>
      <c r="M168" s="28">
        <v>15.144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120.85</v>
      </c>
      <c r="D169" s="37">
        <v>121.88333333333333</v>
      </c>
      <c r="E169" s="37">
        <v>118.96666666666665</v>
      </c>
      <c r="F169" s="37">
        <v>117.08333333333333</v>
      </c>
      <c r="G169" s="37">
        <v>114.16666666666666</v>
      </c>
      <c r="H169" s="37">
        <v>123.76666666666665</v>
      </c>
      <c r="I169" s="37">
        <v>126.68333333333334</v>
      </c>
      <c r="J169" s="37">
        <v>128.56666666666666</v>
      </c>
      <c r="K169" s="28">
        <v>124.8</v>
      </c>
      <c r="L169" s="28">
        <v>120</v>
      </c>
      <c r="M169" s="28">
        <v>28.31467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215.1</v>
      </c>
      <c r="D170" s="37">
        <v>215.78333333333333</v>
      </c>
      <c r="E170" s="37">
        <v>212.31666666666666</v>
      </c>
      <c r="F170" s="37">
        <v>209.53333333333333</v>
      </c>
      <c r="G170" s="37">
        <v>206.06666666666666</v>
      </c>
      <c r="H170" s="37">
        <v>218.56666666666666</v>
      </c>
      <c r="I170" s="37">
        <v>222.0333333333333</v>
      </c>
      <c r="J170" s="37">
        <v>224.81666666666666</v>
      </c>
      <c r="K170" s="28">
        <v>219.25</v>
      </c>
      <c r="L170" s="28">
        <v>213</v>
      </c>
      <c r="M170" s="28">
        <v>221.32194999999999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504.7</v>
      </c>
      <c r="D171" s="37">
        <v>506.25</v>
      </c>
      <c r="E171" s="37">
        <v>497.25</v>
      </c>
      <c r="F171" s="37">
        <v>489.8</v>
      </c>
      <c r="G171" s="37">
        <v>480.8</v>
      </c>
      <c r="H171" s="37">
        <v>513.70000000000005</v>
      </c>
      <c r="I171" s="37">
        <v>522.70000000000005</v>
      </c>
      <c r="J171" s="37">
        <v>530.15</v>
      </c>
      <c r="K171" s="28">
        <v>515.25</v>
      </c>
      <c r="L171" s="28">
        <v>498.8</v>
      </c>
      <c r="M171" s="28">
        <v>12.36234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15867.65</v>
      </c>
      <c r="D172" s="37">
        <v>15954.616666666669</v>
      </c>
      <c r="E172" s="37">
        <v>15714.233333333337</v>
      </c>
      <c r="F172" s="37">
        <v>15560.816666666669</v>
      </c>
      <c r="G172" s="37">
        <v>15320.433333333338</v>
      </c>
      <c r="H172" s="37">
        <v>16108.033333333336</v>
      </c>
      <c r="I172" s="37">
        <v>16348.416666666668</v>
      </c>
      <c r="J172" s="37">
        <v>16501.833333333336</v>
      </c>
      <c r="K172" s="28">
        <v>16195</v>
      </c>
      <c r="L172" s="28">
        <v>15801.2</v>
      </c>
      <c r="M172" s="28">
        <v>8.0750000000000002E-2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38.799999999999997</v>
      </c>
      <c r="D173" s="37">
        <v>39</v>
      </c>
      <c r="E173" s="37">
        <v>38.25</v>
      </c>
      <c r="F173" s="37">
        <v>37.700000000000003</v>
      </c>
      <c r="G173" s="37">
        <v>36.950000000000003</v>
      </c>
      <c r="H173" s="37">
        <v>39.549999999999997</v>
      </c>
      <c r="I173" s="37">
        <v>40.299999999999997</v>
      </c>
      <c r="J173" s="37">
        <v>40.849999999999994</v>
      </c>
      <c r="K173" s="28">
        <v>39.75</v>
      </c>
      <c r="L173" s="28">
        <v>38.450000000000003</v>
      </c>
      <c r="M173" s="28">
        <v>482.83807999999999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146.75</v>
      </c>
      <c r="D174" s="37">
        <v>147.71666666666667</v>
      </c>
      <c r="E174" s="37">
        <v>144.13333333333333</v>
      </c>
      <c r="F174" s="37">
        <v>141.51666666666665</v>
      </c>
      <c r="G174" s="37">
        <v>137.93333333333331</v>
      </c>
      <c r="H174" s="37">
        <v>150.33333333333334</v>
      </c>
      <c r="I174" s="37">
        <v>153.91666666666666</v>
      </c>
      <c r="J174" s="37">
        <v>156.53333333333336</v>
      </c>
      <c r="K174" s="28">
        <v>151.30000000000001</v>
      </c>
      <c r="L174" s="28">
        <v>145.1</v>
      </c>
      <c r="M174" s="28">
        <v>115.90021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132.9</v>
      </c>
      <c r="D175" s="37">
        <v>134.35</v>
      </c>
      <c r="E175" s="37">
        <v>130.69999999999999</v>
      </c>
      <c r="F175" s="37">
        <v>128.5</v>
      </c>
      <c r="G175" s="37">
        <v>124.85</v>
      </c>
      <c r="H175" s="37">
        <v>136.54999999999998</v>
      </c>
      <c r="I175" s="37">
        <v>140.20000000000002</v>
      </c>
      <c r="J175" s="37">
        <v>142.39999999999998</v>
      </c>
      <c r="K175" s="28">
        <v>138</v>
      </c>
      <c r="L175" s="28">
        <v>132.15</v>
      </c>
      <c r="M175" s="28">
        <v>28.835039999999999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2477.85</v>
      </c>
      <c r="D176" s="37">
        <v>2477.3666666666668</v>
      </c>
      <c r="E176" s="37">
        <v>2452.4833333333336</v>
      </c>
      <c r="F176" s="37">
        <v>2427.1166666666668</v>
      </c>
      <c r="G176" s="37">
        <v>2402.2333333333336</v>
      </c>
      <c r="H176" s="37">
        <v>2502.7333333333336</v>
      </c>
      <c r="I176" s="37">
        <v>2527.6166666666668</v>
      </c>
      <c r="J176" s="37">
        <v>2552.9833333333336</v>
      </c>
      <c r="K176" s="28">
        <v>2502.25</v>
      </c>
      <c r="L176" s="28">
        <v>2452</v>
      </c>
      <c r="M176" s="28">
        <v>61.557589999999998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850.1</v>
      </c>
      <c r="D177" s="37">
        <v>851.94999999999993</v>
      </c>
      <c r="E177" s="37">
        <v>843.14999999999986</v>
      </c>
      <c r="F177" s="37">
        <v>836.19999999999993</v>
      </c>
      <c r="G177" s="37">
        <v>827.39999999999986</v>
      </c>
      <c r="H177" s="37">
        <v>858.89999999999986</v>
      </c>
      <c r="I177" s="37">
        <v>867.69999999999982</v>
      </c>
      <c r="J177" s="37">
        <v>874.64999999999986</v>
      </c>
      <c r="K177" s="28">
        <v>860.75</v>
      </c>
      <c r="L177" s="28">
        <v>845</v>
      </c>
      <c r="M177" s="28">
        <v>10.891830000000001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1240.6500000000001</v>
      </c>
      <c r="D178" s="37">
        <v>1234.95</v>
      </c>
      <c r="E178" s="37">
        <v>1206.7</v>
      </c>
      <c r="F178" s="37">
        <v>1172.75</v>
      </c>
      <c r="G178" s="37">
        <v>1144.5</v>
      </c>
      <c r="H178" s="37">
        <v>1268.9000000000001</v>
      </c>
      <c r="I178" s="37">
        <v>1297.1500000000001</v>
      </c>
      <c r="J178" s="37">
        <v>1331.1000000000001</v>
      </c>
      <c r="K178" s="28">
        <v>1263.2</v>
      </c>
      <c r="L178" s="28">
        <v>1201</v>
      </c>
      <c r="M178" s="28">
        <v>24.214459999999999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2476.8000000000002</v>
      </c>
      <c r="D179" s="37">
        <v>2500.1333333333337</v>
      </c>
      <c r="E179" s="37">
        <v>2444.7166666666672</v>
      </c>
      <c r="F179" s="37">
        <v>2412.6333333333337</v>
      </c>
      <c r="G179" s="37">
        <v>2357.2166666666672</v>
      </c>
      <c r="H179" s="37">
        <v>2532.2166666666672</v>
      </c>
      <c r="I179" s="37">
        <v>2587.6333333333341</v>
      </c>
      <c r="J179" s="37">
        <v>2619.7166666666672</v>
      </c>
      <c r="K179" s="28">
        <v>2555.5500000000002</v>
      </c>
      <c r="L179" s="28">
        <v>2468.0500000000002</v>
      </c>
      <c r="M179" s="28">
        <v>5.8952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7323.5</v>
      </c>
      <c r="D180" s="37">
        <v>7342.833333333333</v>
      </c>
      <c r="E180" s="37">
        <v>7285.6666666666661</v>
      </c>
      <c r="F180" s="37">
        <v>7247.833333333333</v>
      </c>
      <c r="G180" s="37">
        <v>7190.6666666666661</v>
      </c>
      <c r="H180" s="37">
        <v>7380.6666666666661</v>
      </c>
      <c r="I180" s="37">
        <v>7437.8333333333321</v>
      </c>
      <c r="J180" s="37">
        <v>7475.6666666666661</v>
      </c>
      <c r="K180" s="28">
        <v>7400</v>
      </c>
      <c r="L180" s="28">
        <v>7305</v>
      </c>
      <c r="M180" s="28">
        <v>8.9889999999999998E-2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25037.200000000001</v>
      </c>
      <c r="D181" s="37">
        <v>25244.583333333332</v>
      </c>
      <c r="E181" s="37">
        <v>24604.166666666664</v>
      </c>
      <c r="F181" s="37">
        <v>24171.133333333331</v>
      </c>
      <c r="G181" s="37">
        <v>23530.716666666664</v>
      </c>
      <c r="H181" s="37">
        <v>25677.616666666665</v>
      </c>
      <c r="I181" s="37">
        <v>26318.033333333329</v>
      </c>
      <c r="J181" s="37">
        <v>26751.066666666666</v>
      </c>
      <c r="K181" s="28">
        <v>25885</v>
      </c>
      <c r="L181" s="28">
        <v>24811.55</v>
      </c>
      <c r="M181" s="28">
        <v>1.3358099999999999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1198.5</v>
      </c>
      <c r="D182" s="37">
        <v>1202.4333333333334</v>
      </c>
      <c r="E182" s="37">
        <v>1181.0666666666668</v>
      </c>
      <c r="F182" s="37">
        <v>1163.6333333333334</v>
      </c>
      <c r="G182" s="37">
        <v>1142.2666666666669</v>
      </c>
      <c r="H182" s="37">
        <v>1219.8666666666668</v>
      </c>
      <c r="I182" s="37">
        <v>1241.2333333333336</v>
      </c>
      <c r="J182" s="37">
        <v>1258.6666666666667</v>
      </c>
      <c r="K182" s="28">
        <v>1223.8</v>
      </c>
      <c r="L182" s="28">
        <v>1185</v>
      </c>
      <c r="M182" s="28">
        <v>11.66808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2343.9499999999998</v>
      </c>
      <c r="D183" s="37">
        <v>2366.7999999999997</v>
      </c>
      <c r="E183" s="37">
        <v>2279.5999999999995</v>
      </c>
      <c r="F183" s="37">
        <v>2215.2499999999995</v>
      </c>
      <c r="G183" s="37">
        <v>2128.0499999999993</v>
      </c>
      <c r="H183" s="37">
        <v>2431.1499999999996</v>
      </c>
      <c r="I183" s="37">
        <v>2518.3499999999995</v>
      </c>
      <c r="J183" s="37">
        <v>2582.6999999999998</v>
      </c>
      <c r="K183" s="28">
        <v>2454</v>
      </c>
      <c r="L183" s="28">
        <v>2302.4499999999998</v>
      </c>
      <c r="M183" s="28">
        <v>9.2520000000000007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502.7</v>
      </c>
      <c r="D184" s="37">
        <v>502.73333333333335</v>
      </c>
      <c r="E184" s="37">
        <v>497.9666666666667</v>
      </c>
      <c r="F184" s="37">
        <v>493.23333333333335</v>
      </c>
      <c r="G184" s="37">
        <v>488.4666666666667</v>
      </c>
      <c r="H184" s="37">
        <v>507.4666666666667</v>
      </c>
      <c r="I184" s="37">
        <v>512.23333333333335</v>
      </c>
      <c r="J184" s="37">
        <v>516.9666666666667</v>
      </c>
      <c r="K184" s="28">
        <v>507.5</v>
      </c>
      <c r="L184" s="28">
        <v>498</v>
      </c>
      <c r="M184" s="28">
        <v>169.47941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102.55</v>
      </c>
      <c r="D185" s="37">
        <v>103.38333333333333</v>
      </c>
      <c r="E185" s="37">
        <v>100.76666666666665</v>
      </c>
      <c r="F185" s="37">
        <v>98.98333333333332</v>
      </c>
      <c r="G185" s="37">
        <v>96.366666666666646</v>
      </c>
      <c r="H185" s="37">
        <v>105.16666666666666</v>
      </c>
      <c r="I185" s="37">
        <v>107.78333333333333</v>
      </c>
      <c r="J185" s="37">
        <v>109.56666666666666</v>
      </c>
      <c r="K185" s="28">
        <v>106</v>
      </c>
      <c r="L185" s="28">
        <v>101.6</v>
      </c>
      <c r="M185" s="28">
        <v>503.22982999999999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808.75</v>
      </c>
      <c r="D186" s="37">
        <v>809.85</v>
      </c>
      <c r="E186" s="37">
        <v>800</v>
      </c>
      <c r="F186" s="37">
        <v>791.25</v>
      </c>
      <c r="G186" s="37">
        <v>781.4</v>
      </c>
      <c r="H186" s="37">
        <v>818.6</v>
      </c>
      <c r="I186" s="37">
        <v>828.45000000000016</v>
      </c>
      <c r="J186" s="37">
        <v>837.2</v>
      </c>
      <c r="K186" s="28">
        <v>819.7</v>
      </c>
      <c r="L186" s="28">
        <v>801.1</v>
      </c>
      <c r="M186" s="28">
        <v>32.18477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495.05</v>
      </c>
      <c r="D187" s="37">
        <v>497.98333333333335</v>
      </c>
      <c r="E187" s="37">
        <v>489.06666666666672</v>
      </c>
      <c r="F187" s="37">
        <v>483.08333333333337</v>
      </c>
      <c r="G187" s="37">
        <v>474.16666666666674</v>
      </c>
      <c r="H187" s="37">
        <v>503.9666666666667</v>
      </c>
      <c r="I187" s="37">
        <v>512.88333333333333</v>
      </c>
      <c r="J187" s="37">
        <v>518.86666666666667</v>
      </c>
      <c r="K187" s="28">
        <v>506.9</v>
      </c>
      <c r="L187" s="28">
        <v>492</v>
      </c>
      <c r="M187" s="28">
        <v>5.6489500000000001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597.4</v>
      </c>
      <c r="D188" s="37">
        <v>599.66666666666663</v>
      </c>
      <c r="E188" s="37">
        <v>588.73333333333323</v>
      </c>
      <c r="F188" s="37">
        <v>580.06666666666661</v>
      </c>
      <c r="G188" s="37">
        <v>569.13333333333321</v>
      </c>
      <c r="H188" s="37">
        <v>608.33333333333326</v>
      </c>
      <c r="I188" s="37">
        <v>619.26666666666665</v>
      </c>
      <c r="J188" s="37">
        <v>627.93333333333328</v>
      </c>
      <c r="K188" s="28">
        <v>610.6</v>
      </c>
      <c r="L188" s="28">
        <v>591</v>
      </c>
      <c r="M188" s="28">
        <v>4.9399100000000002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631.1</v>
      </c>
      <c r="D189" s="37">
        <v>636.79999999999995</v>
      </c>
      <c r="E189" s="37">
        <v>621.59999999999991</v>
      </c>
      <c r="F189" s="37">
        <v>612.09999999999991</v>
      </c>
      <c r="G189" s="37">
        <v>596.89999999999986</v>
      </c>
      <c r="H189" s="37">
        <v>646.29999999999995</v>
      </c>
      <c r="I189" s="37">
        <v>661.5</v>
      </c>
      <c r="J189" s="37">
        <v>671</v>
      </c>
      <c r="K189" s="28">
        <v>652</v>
      </c>
      <c r="L189" s="28">
        <v>627.29999999999995</v>
      </c>
      <c r="M189" s="28">
        <v>31.447510000000001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965</v>
      </c>
      <c r="D190" s="37">
        <v>974.0333333333333</v>
      </c>
      <c r="E190" s="37">
        <v>950.96666666666658</v>
      </c>
      <c r="F190" s="37">
        <v>936.93333333333328</v>
      </c>
      <c r="G190" s="37">
        <v>913.86666666666656</v>
      </c>
      <c r="H190" s="37">
        <v>988.06666666666661</v>
      </c>
      <c r="I190" s="37">
        <v>1011.1333333333332</v>
      </c>
      <c r="J190" s="37">
        <v>1025.1666666666665</v>
      </c>
      <c r="K190" s="28">
        <v>997.1</v>
      </c>
      <c r="L190" s="28">
        <v>960</v>
      </c>
      <c r="M190" s="28">
        <v>11.807700000000001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1374.35</v>
      </c>
      <c r="D191" s="37">
        <v>1393.3833333333332</v>
      </c>
      <c r="E191" s="37">
        <v>1335.9666666666665</v>
      </c>
      <c r="F191" s="37">
        <v>1297.5833333333333</v>
      </c>
      <c r="G191" s="37">
        <v>1240.1666666666665</v>
      </c>
      <c r="H191" s="37">
        <v>1431.7666666666664</v>
      </c>
      <c r="I191" s="37">
        <v>1489.1833333333334</v>
      </c>
      <c r="J191" s="37">
        <v>1527.5666666666664</v>
      </c>
      <c r="K191" s="28">
        <v>1450.8</v>
      </c>
      <c r="L191" s="28">
        <v>1355</v>
      </c>
      <c r="M191" s="28">
        <v>12.299390000000001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3833.5</v>
      </c>
      <c r="D192" s="37">
        <v>3818.7166666666667</v>
      </c>
      <c r="E192" s="37">
        <v>3785.8833333333332</v>
      </c>
      <c r="F192" s="37">
        <v>3738.2666666666664</v>
      </c>
      <c r="G192" s="37">
        <v>3705.4333333333329</v>
      </c>
      <c r="H192" s="37">
        <v>3866.3333333333335</v>
      </c>
      <c r="I192" s="37">
        <v>3899.1666666666665</v>
      </c>
      <c r="J192" s="37">
        <v>3946.7833333333338</v>
      </c>
      <c r="K192" s="28">
        <v>3851.55</v>
      </c>
      <c r="L192" s="28">
        <v>3771.1</v>
      </c>
      <c r="M192" s="28">
        <v>31.12358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726.55</v>
      </c>
      <c r="D193" s="37">
        <v>727.16666666666663</v>
      </c>
      <c r="E193" s="37">
        <v>711.38333333333321</v>
      </c>
      <c r="F193" s="37">
        <v>696.21666666666658</v>
      </c>
      <c r="G193" s="37">
        <v>680.43333333333317</v>
      </c>
      <c r="H193" s="37">
        <v>742.33333333333326</v>
      </c>
      <c r="I193" s="37">
        <v>758.11666666666679</v>
      </c>
      <c r="J193" s="37">
        <v>773.2833333333333</v>
      </c>
      <c r="K193" s="28">
        <v>742.95</v>
      </c>
      <c r="L193" s="28">
        <v>712</v>
      </c>
      <c r="M193" s="28">
        <v>48.542769999999997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7200.7</v>
      </c>
      <c r="D194" s="37">
        <v>7341.9000000000005</v>
      </c>
      <c r="E194" s="37">
        <v>6883.8000000000011</v>
      </c>
      <c r="F194" s="37">
        <v>6566.9000000000005</v>
      </c>
      <c r="G194" s="37">
        <v>6108.8000000000011</v>
      </c>
      <c r="H194" s="37">
        <v>7658.8000000000011</v>
      </c>
      <c r="I194" s="37">
        <v>8116.9000000000015</v>
      </c>
      <c r="J194" s="37">
        <v>8433.8000000000011</v>
      </c>
      <c r="K194" s="28">
        <v>7800</v>
      </c>
      <c r="L194" s="28">
        <v>7025</v>
      </c>
      <c r="M194" s="28">
        <v>20.03434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501.85</v>
      </c>
      <c r="D195" s="37">
        <v>503.31666666666666</v>
      </c>
      <c r="E195" s="37">
        <v>492.7833333333333</v>
      </c>
      <c r="F195" s="37">
        <v>483.71666666666664</v>
      </c>
      <c r="G195" s="37">
        <v>473.18333333333328</v>
      </c>
      <c r="H195" s="37">
        <v>512.38333333333333</v>
      </c>
      <c r="I195" s="37">
        <v>522.91666666666674</v>
      </c>
      <c r="J195" s="37">
        <v>531.98333333333335</v>
      </c>
      <c r="K195" s="28">
        <v>513.85</v>
      </c>
      <c r="L195" s="28">
        <v>494.25</v>
      </c>
      <c r="M195" s="28">
        <v>179.46821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241.95</v>
      </c>
      <c r="D196" s="37">
        <v>243.76666666666665</v>
      </c>
      <c r="E196" s="37">
        <v>236.73333333333329</v>
      </c>
      <c r="F196" s="37">
        <v>231.51666666666665</v>
      </c>
      <c r="G196" s="37">
        <v>224.48333333333329</v>
      </c>
      <c r="H196" s="37">
        <v>248.98333333333329</v>
      </c>
      <c r="I196" s="37">
        <v>256.01666666666665</v>
      </c>
      <c r="J196" s="37">
        <v>261.23333333333329</v>
      </c>
      <c r="K196" s="28">
        <v>250.8</v>
      </c>
      <c r="L196" s="28">
        <v>238.55</v>
      </c>
      <c r="M196" s="28">
        <v>355.07031999999998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1169.7</v>
      </c>
      <c r="D197" s="37">
        <v>1176.7833333333333</v>
      </c>
      <c r="E197" s="37">
        <v>1149.2666666666667</v>
      </c>
      <c r="F197" s="37">
        <v>1128.8333333333333</v>
      </c>
      <c r="G197" s="37">
        <v>1101.3166666666666</v>
      </c>
      <c r="H197" s="37">
        <v>1197.2166666666667</v>
      </c>
      <c r="I197" s="37">
        <v>1224.7333333333331</v>
      </c>
      <c r="J197" s="37">
        <v>1245.1666666666667</v>
      </c>
      <c r="K197" s="28">
        <v>1204.3</v>
      </c>
      <c r="L197" s="28">
        <v>1156.3499999999999</v>
      </c>
      <c r="M197" s="28">
        <v>71.662670000000006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1593.55</v>
      </c>
      <c r="D198" s="37">
        <v>1611.8</v>
      </c>
      <c r="E198" s="37">
        <v>1570.6</v>
      </c>
      <c r="F198" s="37">
        <v>1547.6499999999999</v>
      </c>
      <c r="G198" s="37">
        <v>1506.4499999999998</v>
      </c>
      <c r="H198" s="37">
        <v>1634.75</v>
      </c>
      <c r="I198" s="37">
        <v>1675.9500000000003</v>
      </c>
      <c r="J198" s="37">
        <v>1698.9</v>
      </c>
      <c r="K198" s="28">
        <v>1653</v>
      </c>
      <c r="L198" s="28">
        <v>1588.85</v>
      </c>
      <c r="M198" s="28">
        <v>40.791899999999998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940.4</v>
      </c>
      <c r="D199" s="37">
        <v>942.38333333333333</v>
      </c>
      <c r="E199" s="37">
        <v>930.76666666666665</v>
      </c>
      <c r="F199" s="37">
        <v>921.13333333333333</v>
      </c>
      <c r="G199" s="37">
        <v>909.51666666666665</v>
      </c>
      <c r="H199" s="37">
        <v>952.01666666666665</v>
      </c>
      <c r="I199" s="37">
        <v>963.63333333333321</v>
      </c>
      <c r="J199" s="37">
        <v>973.26666666666665</v>
      </c>
      <c r="K199" s="28">
        <v>954</v>
      </c>
      <c r="L199" s="28">
        <v>932.75</v>
      </c>
      <c r="M199" s="28">
        <v>1.51847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2528.15</v>
      </c>
      <c r="D200" s="37">
        <v>2531.6833333333334</v>
      </c>
      <c r="E200" s="37">
        <v>2501.4666666666667</v>
      </c>
      <c r="F200" s="37">
        <v>2474.7833333333333</v>
      </c>
      <c r="G200" s="37">
        <v>2444.5666666666666</v>
      </c>
      <c r="H200" s="37">
        <v>2558.3666666666668</v>
      </c>
      <c r="I200" s="37">
        <v>2588.5833333333339</v>
      </c>
      <c r="J200" s="37">
        <v>2615.2666666666669</v>
      </c>
      <c r="K200" s="28">
        <v>2561.9</v>
      </c>
      <c r="L200" s="28">
        <v>2505</v>
      </c>
      <c r="M200" s="28">
        <v>14.57884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3165.15</v>
      </c>
      <c r="D201" s="37">
        <v>3175.35</v>
      </c>
      <c r="E201" s="37">
        <v>3130.95</v>
      </c>
      <c r="F201" s="37">
        <v>3096.75</v>
      </c>
      <c r="G201" s="37">
        <v>3052.35</v>
      </c>
      <c r="H201" s="37">
        <v>3209.5499999999997</v>
      </c>
      <c r="I201" s="37">
        <v>3253.9500000000003</v>
      </c>
      <c r="J201" s="37">
        <v>3288.1499999999996</v>
      </c>
      <c r="K201" s="28">
        <v>3219.75</v>
      </c>
      <c r="L201" s="28">
        <v>3141.15</v>
      </c>
      <c r="M201" s="28">
        <v>0.95975999999999995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550.54999999999995</v>
      </c>
      <c r="D202" s="37">
        <v>557.5333333333333</v>
      </c>
      <c r="E202" s="37">
        <v>541.01666666666665</v>
      </c>
      <c r="F202" s="37">
        <v>531.48333333333335</v>
      </c>
      <c r="G202" s="37">
        <v>514.9666666666667</v>
      </c>
      <c r="H202" s="37">
        <v>567.06666666666661</v>
      </c>
      <c r="I202" s="37">
        <v>583.58333333333326</v>
      </c>
      <c r="J202" s="37">
        <v>593.11666666666656</v>
      </c>
      <c r="K202" s="28">
        <v>574.04999999999995</v>
      </c>
      <c r="L202" s="28">
        <v>548</v>
      </c>
      <c r="M202" s="28">
        <v>9.9448399999999992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1181.8499999999999</v>
      </c>
      <c r="D203" s="37">
        <v>1176.8</v>
      </c>
      <c r="E203" s="37">
        <v>1147.05</v>
      </c>
      <c r="F203" s="37">
        <v>1112.25</v>
      </c>
      <c r="G203" s="37">
        <v>1082.5</v>
      </c>
      <c r="H203" s="37">
        <v>1211.5999999999999</v>
      </c>
      <c r="I203" s="37">
        <v>1241.3499999999999</v>
      </c>
      <c r="J203" s="37">
        <v>1276.1499999999999</v>
      </c>
      <c r="K203" s="28">
        <v>1206.55</v>
      </c>
      <c r="L203" s="28">
        <v>1142</v>
      </c>
      <c r="M203" s="28">
        <v>9.6190999999999995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786.9</v>
      </c>
      <c r="D204" s="37">
        <v>790.61666666666667</v>
      </c>
      <c r="E204" s="37">
        <v>776.38333333333333</v>
      </c>
      <c r="F204" s="37">
        <v>765.86666666666667</v>
      </c>
      <c r="G204" s="37">
        <v>751.63333333333333</v>
      </c>
      <c r="H204" s="37">
        <v>801.13333333333333</v>
      </c>
      <c r="I204" s="37">
        <v>815.36666666666667</v>
      </c>
      <c r="J204" s="37">
        <v>825.88333333333333</v>
      </c>
      <c r="K204" s="28">
        <v>804.85</v>
      </c>
      <c r="L204" s="28">
        <v>780.1</v>
      </c>
      <c r="M204" s="28">
        <v>14.49766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7357.65</v>
      </c>
      <c r="D205" s="37">
        <v>7374.4333333333334</v>
      </c>
      <c r="E205" s="37">
        <v>7294.2166666666672</v>
      </c>
      <c r="F205" s="37">
        <v>7230.7833333333338</v>
      </c>
      <c r="G205" s="37">
        <v>7150.5666666666675</v>
      </c>
      <c r="H205" s="37">
        <v>7437.8666666666668</v>
      </c>
      <c r="I205" s="37">
        <v>7518.0833333333321</v>
      </c>
      <c r="J205" s="37">
        <v>7581.5166666666664</v>
      </c>
      <c r="K205" s="28">
        <v>7454.65</v>
      </c>
      <c r="L205" s="28">
        <v>7311</v>
      </c>
      <c r="M205" s="28">
        <v>2.0785100000000001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43.6</v>
      </c>
      <c r="D206" s="37">
        <v>43.816666666666663</v>
      </c>
      <c r="E206" s="37">
        <v>42.883333333333326</v>
      </c>
      <c r="F206" s="37">
        <v>42.166666666666664</v>
      </c>
      <c r="G206" s="37">
        <v>41.233333333333327</v>
      </c>
      <c r="H206" s="37">
        <v>44.533333333333324</v>
      </c>
      <c r="I206" s="37">
        <v>45.466666666666661</v>
      </c>
      <c r="J206" s="37">
        <v>46.183333333333323</v>
      </c>
      <c r="K206" s="28">
        <v>44.75</v>
      </c>
      <c r="L206" s="28">
        <v>43.1</v>
      </c>
      <c r="M206" s="28">
        <v>55.630139999999997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1566.35</v>
      </c>
      <c r="D207" s="37">
        <v>1578.0833333333333</v>
      </c>
      <c r="E207" s="37">
        <v>1546.3666666666666</v>
      </c>
      <c r="F207" s="37">
        <v>1526.3833333333332</v>
      </c>
      <c r="G207" s="37">
        <v>1494.6666666666665</v>
      </c>
      <c r="H207" s="37">
        <v>1598.0666666666666</v>
      </c>
      <c r="I207" s="37">
        <v>1629.7833333333333</v>
      </c>
      <c r="J207" s="37">
        <v>1649.7666666666667</v>
      </c>
      <c r="K207" s="28">
        <v>1609.8</v>
      </c>
      <c r="L207" s="28">
        <v>1558.1</v>
      </c>
      <c r="M207" s="28">
        <v>1.32104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899.3</v>
      </c>
      <c r="D208" s="37">
        <v>903.55000000000007</v>
      </c>
      <c r="E208" s="37">
        <v>885.90000000000009</v>
      </c>
      <c r="F208" s="37">
        <v>872.5</v>
      </c>
      <c r="G208" s="37">
        <v>854.85</v>
      </c>
      <c r="H208" s="37">
        <v>916.95000000000016</v>
      </c>
      <c r="I208" s="37">
        <v>934.6</v>
      </c>
      <c r="J208" s="37">
        <v>948.00000000000023</v>
      </c>
      <c r="K208" s="28">
        <v>921.2</v>
      </c>
      <c r="L208" s="28">
        <v>890.15</v>
      </c>
      <c r="M208" s="28">
        <v>11.415089999999999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915.85</v>
      </c>
      <c r="D209" s="37">
        <v>917.51666666666677</v>
      </c>
      <c r="E209" s="37">
        <v>898.43333333333351</v>
      </c>
      <c r="F209" s="37">
        <v>881.01666666666677</v>
      </c>
      <c r="G209" s="37">
        <v>861.93333333333351</v>
      </c>
      <c r="H209" s="37">
        <v>934.93333333333351</v>
      </c>
      <c r="I209" s="37">
        <v>954.01666666666677</v>
      </c>
      <c r="J209" s="37">
        <v>971.43333333333351</v>
      </c>
      <c r="K209" s="28">
        <v>936.6</v>
      </c>
      <c r="L209" s="28">
        <v>900.1</v>
      </c>
      <c r="M209" s="28">
        <v>3.6380499999999998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323.3</v>
      </c>
      <c r="D210" s="37">
        <v>323.36666666666667</v>
      </c>
      <c r="E210" s="37">
        <v>318.53333333333336</v>
      </c>
      <c r="F210" s="37">
        <v>313.76666666666671</v>
      </c>
      <c r="G210" s="37">
        <v>308.93333333333339</v>
      </c>
      <c r="H210" s="37">
        <v>328.13333333333333</v>
      </c>
      <c r="I210" s="37">
        <v>332.96666666666658</v>
      </c>
      <c r="J210" s="37">
        <v>337.73333333333329</v>
      </c>
      <c r="K210" s="28">
        <v>328.2</v>
      </c>
      <c r="L210" s="28">
        <v>318.60000000000002</v>
      </c>
      <c r="M210" s="28">
        <v>105.63621000000001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11.85</v>
      </c>
      <c r="D211" s="37">
        <v>11.950000000000001</v>
      </c>
      <c r="E211" s="37">
        <v>11.650000000000002</v>
      </c>
      <c r="F211" s="37">
        <v>11.450000000000001</v>
      </c>
      <c r="G211" s="37">
        <v>11.150000000000002</v>
      </c>
      <c r="H211" s="37">
        <v>12.150000000000002</v>
      </c>
      <c r="I211" s="37">
        <v>12.450000000000003</v>
      </c>
      <c r="J211" s="37">
        <v>12.650000000000002</v>
      </c>
      <c r="K211" s="28">
        <v>12.25</v>
      </c>
      <c r="L211" s="28">
        <v>11.75</v>
      </c>
      <c r="M211" s="28">
        <v>1699.3090199999999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1192.25</v>
      </c>
      <c r="D212" s="37">
        <v>1204.8500000000001</v>
      </c>
      <c r="E212" s="37">
        <v>1172.4000000000003</v>
      </c>
      <c r="F212" s="37">
        <v>1152.5500000000002</v>
      </c>
      <c r="G212" s="37">
        <v>1120.1000000000004</v>
      </c>
      <c r="H212" s="37">
        <v>1224.7000000000003</v>
      </c>
      <c r="I212" s="37">
        <v>1257.1500000000001</v>
      </c>
      <c r="J212" s="37">
        <v>1277.0000000000002</v>
      </c>
      <c r="K212" s="28">
        <v>1237.3</v>
      </c>
      <c r="L212" s="28">
        <v>1185</v>
      </c>
      <c r="M212" s="28">
        <v>17.562850000000001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1832.5</v>
      </c>
      <c r="D213" s="37">
        <v>1836.5</v>
      </c>
      <c r="E213" s="37">
        <v>1809</v>
      </c>
      <c r="F213" s="37">
        <v>1785.5</v>
      </c>
      <c r="G213" s="37">
        <v>1758</v>
      </c>
      <c r="H213" s="37">
        <v>1860</v>
      </c>
      <c r="I213" s="37">
        <v>1887.5</v>
      </c>
      <c r="J213" s="37">
        <v>1911</v>
      </c>
      <c r="K213" s="28">
        <v>1864</v>
      </c>
      <c r="L213" s="28">
        <v>1813</v>
      </c>
      <c r="M213" s="28">
        <v>2.2312500000000002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605.04999999999995</v>
      </c>
      <c r="D214" s="37">
        <v>605.61666666666667</v>
      </c>
      <c r="E214" s="37">
        <v>600.23333333333335</v>
      </c>
      <c r="F214" s="37">
        <v>595.41666666666663</v>
      </c>
      <c r="G214" s="37">
        <v>590.0333333333333</v>
      </c>
      <c r="H214" s="37">
        <v>610.43333333333339</v>
      </c>
      <c r="I214" s="37">
        <v>615.81666666666683</v>
      </c>
      <c r="J214" s="37">
        <v>620.63333333333344</v>
      </c>
      <c r="K214" s="37">
        <v>611</v>
      </c>
      <c r="L214" s="37">
        <v>600.79999999999995</v>
      </c>
      <c r="M214" s="37">
        <v>98.233469999999997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13.75</v>
      </c>
      <c r="D215" s="37">
        <v>13.733333333333334</v>
      </c>
      <c r="E215" s="37">
        <v>13.616666666666669</v>
      </c>
      <c r="F215" s="37">
        <v>13.483333333333334</v>
      </c>
      <c r="G215" s="37">
        <v>13.366666666666669</v>
      </c>
      <c r="H215" s="37">
        <v>13.866666666666669</v>
      </c>
      <c r="I215" s="37">
        <v>13.983333333333336</v>
      </c>
      <c r="J215" s="37">
        <v>14.116666666666669</v>
      </c>
      <c r="K215" s="37">
        <v>13.85</v>
      </c>
      <c r="L215" s="37">
        <v>13.6</v>
      </c>
      <c r="M215" s="37">
        <v>670.86949000000004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289.35000000000002</v>
      </c>
      <c r="D216" s="37">
        <v>294.65000000000003</v>
      </c>
      <c r="E216" s="37">
        <v>280.80000000000007</v>
      </c>
      <c r="F216" s="37">
        <v>272.25000000000006</v>
      </c>
      <c r="G216" s="37">
        <v>258.40000000000009</v>
      </c>
      <c r="H216" s="37">
        <v>303.20000000000005</v>
      </c>
      <c r="I216" s="37">
        <v>317.05000000000007</v>
      </c>
      <c r="J216" s="37">
        <v>325.60000000000002</v>
      </c>
      <c r="K216" s="37">
        <v>308.5</v>
      </c>
      <c r="L216" s="37">
        <v>286.10000000000002</v>
      </c>
      <c r="M216" s="37">
        <v>141.11046999999999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7"/>
      <c r="B1" s="47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53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0" t="s">
        <v>16</v>
      </c>
      <c r="B9" s="472" t="s">
        <v>18</v>
      </c>
      <c r="C9" s="476" t="s">
        <v>20</v>
      </c>
      <c r="D9" s="476" t="s">
        <v>21</v>
      </c>
      <c r="E9" s="467" t="s">
        <v>22</v>
      </c>
      <c r="F9" s="468"/>
      <c r="G9" s="469"/>
      <c r="H9" s="467" t="s">
        <v>23</v>
      </c>
      <c r="I9" s="468"/>
      <c r="J9" s="469"/>
      <c r="K9" s="23"/>
      <c r="L9" s="24"/>
      <c r="M9" s="50"/>
      <c r="N9" s="1"/>
      <c r="O9" s="1"/>
    </row>
    <row r="10" spans="1:15" ht="42.75" customHeight="1">
      <c r="A10" s="474"/>
      <c r="B10" s="475"/>
      <c r="C10" s="475"/>
      <c r="D10" s="4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30" t="s">
        <v>289</v>
      </c>
      <c r="C11" s="377">
        <v>24703.25</v>
      </c>
      <c r="D11" s="378">
        <v>24733.100000000002</v>
      </c>
      <c r="E11" s="378">
        <v>24421.450000000004</v>
      </c>
      <c r="F11" s="378">
        <v>24139.65</v>
      </c>
      <c r="G11" s="378">
        <v>23828.000000000004</v>
      </c>
      <c r="H11" s="378">
        <v>25014.900000000005</v>
      </c>
      <c r="I11" s="378">
        <v>25326.550000000007</v>
      </c>
      <c r="J11" s="378">
        <v>25608.350000000006</v>
      </c>
      <c r="K11" s="377">
        <v>25044.75</v>
      </c>
      <c r="L11" s="377">
        <v>24451.3</v>
      </c>
      <c r="M11" s="377">
        <v>1.7780000000000001E-2</v>
      </c>
      <c r="N11" s="1"/>
      <c r="O11" s="1"/>
    </row>
    <row r="12" spans="1:15" ht="12" customHeight="1">
      <c r="A12" s="30">
        <v>2</v>
      </c>
      <c r="B12" s="431" t="s">
        <v>294</v>
      </c>
      <c r="C12" s="377">
        <v>495.15</v>
      </c>
      <c r="D12" s="378">
        <v>498.23333333333335</v>
      </c>
      <c r="E12" s="378">
        <v>489.61666666666667</v>
      </c>
      <c r="F12" s="378">
        <v>484.08333333333331</v>
      </c>
      <c r="G12" s="378">
        <v>475.46666666666664</v>
      </c>
      <c r="H12" s="378">
        <v>503.76666666666671</v>
      </c>
      <c r="I12" s="378">
        <v>512.38333333333344</v>
      </c>
      <c r="J12" s="378">
        <v>517.91666666666674</v>
      </c>
      <c r="K12" s="377">
        <v>506.85</v>
      </c>
      <c r="L12" s="377">
        <v>492.7</v>
      </c>
      <c r="M12" s="377">
        <v>1.7994000000000001</v>
      </c>
      <c r="N12" s="1"/>
      <c r="O12" s="1"/>
    </row>
    <row r="13" spans="1:15" ht="12" customHeight="1">
      <c r="A13" s="30">
        <v>3</v>
      </c>
      <c r="B13" s="431" t="s">
        <v>39</v>
      </c>
      <c r="C13" s="377">
        <v>1019.95</v>
      </c>
      <c r="D13" s="378">
        <v>1030.0000000000002</v>
      </c>
      <c r="E13" s="378">
        <v>1002.6000000000004</v>
      </c>
      <c r="F13" s="378">
        <v>985.25000000000011</v>
      </c>
      <c r="G13" s="378">
        <v>957.85000000000025</v>
      </c>
      <c r="H13" s="378">
        <v>1047.3500000000004</v>
      </c>
      <c r="I13" s="378">
        <v>1074.7500000000005</v>
      </c>
      <c r="J13" s="378">
        <v>1092.1000000000006</v>
      </c>
      <c r="K13" s="377">
        <v>1057.4000000000001</v>
      </c>
      <c r="L13" s="377">
        <v>1012.65</v>
      </c>
      <c r="M13" s="377">
        <v>3.4298999999999999</v>
      </c>
      <c r="N13" s="1"/>
      <c r="O13" s="1"/>
    </row>
    <row r="14" spans="1:15" ht="12" customHeight="1">
      <c r="A14" s="30">
        <v>4</v>
      </c>
      <c r="B14" s="431" t="s">
        <v>295</v>
      </c>
      <c r="C14" s="377">
        <v>2824.75</v>
      </c>
      <c r="D14" s="378">
        <v>2797.0166666666664</v>
      </c>
      <c r="E14" s="378">
        <v>2754.0333333333328</v>
      </c>
      <c r="F14" s="378">
        <v>2683.3166666666666</v>
      </c>
      <c r="G14" s="378">
        <v>2640.333333333333</v>
      </c>
      <c r="H14" s="378">
        <v>2867.7333333333327</v>
      </c>
      <c r="I14" s="378">
        <v>2910.7166666666662</v>
      </c>
      <c r="J14" s="378">
        <v>2981.4333333333325</v>
      </c>
      <c r="K14" s="377">
        <v>2840</v>
      </c>
      <c r="L14" s="377">
        <v>2726.3</v>
      </c>
      <c r="M14" s="377">
        <v>0.48443000000000003</v>
      </c>
      <c r="N14" s="1"/>
      <c r="O14" s="1"/>
    </row>
    <row r="15" spans="1:15" ht="12" customHeight="1">
      <c r="A15" s="30">
        <v>5</v>
      </c>
      <c r="B15" s="431" t="s">
        <v>290</v>
      </c>
      <c r="C15" s="377">
        <v>2356.75</v>
      </c>
      <c r="D15" s="378">
        <v>2357.2333333333331</v>
      </c>
      <c r="E15" s="378">
        <v>2325.2166666666662</v>
      </c>
      <c r="F15" s="378">
        <v>2293.6833333333329</v>
      </c>
      <c r="G15" s="378">
        <v>2261.6666666666661</v>
      </c>
      <c r="H15" s="378">
        <v>2388.7666666666664</v>
      </c>
      <c r="I15" s="378">
        <v>2420.7833333333338</v>
      </c>
      <c r="J15" s="378">
        <v>2452.3166666666666</v>
      </c>
      <c r="K15" s="377">
        <v>2389.25</v>
      </c>
      <c r="L15" s="377">
        <v>2325.6999999999998</v>
      </c>
      <c r="M15" s="377">
        <v>4.1553899999999997</v>
      </c>
      <c r="N15" s="1"/>
      <c r="O15" s="1"/>
    </row>
    <row r="16" spans="1:15" ht="12" customHeight="1">
      <c r="A16" s="30">
        <v>6</v>
      </c>
      <c r="B16" s="431" t="s">
        <v>239</v>
      </c>
      <c r="C16" s="377">
        <v>16980.849999999999</v>
      </c>
      <c r="D16" s="378">
        <v>16999.866666666669</v>
      </c>
      <c r="E16" s="378">
        <v>16643.033333333336</v>
      </c>
      <c r="F16" s="378">
        <v>16305.216666666667</v>
      </c>
      <c r="G16" s="378">
        <v>15948.383333333335</v>
      </c>
      <c r="H16" s="378">
        <v>17337.683333333338</v>
      </c>
      <c r="I16" s="378">
        <v>17694.516666666666</v>
      </c>
      <c r="J16" s="378">
        <v>18032.333333333339</v>
      </c>
      <c r="K16" s="377">
        <v>17356.7</v>
      </c>
      <c r="L16" s="377">
        <v>16662.05</v>
      </c>
      <c r="M16" s="377">
        <v>0.46825</v>
      </c>
      <c r="N16" s="1"/>
      <c r="O16" s="1"/>
    </row>
    <row r="17" spans="1:15" ht="12" customHeight="1">
      <c r="A17" s="30">
        <v>7</v>
      </c>
      <c r="B17" s="431" t="s">
        <v>243</v>
      </c>
      <c r="C17" s="377">
        <v>123.3</v>
      </c>
      <c r="D17" s="378">
        <v>123.89999999999999</v>
      </c>
      <c r="E17" s="378">
        <v>120.94999999999999</v>
      </c>
      <c r="F17" s="378">
        <v>118.6</v>
      </c>
      <c r="G17" s="378">
        <v>115.64999999999999</v>
      </c>
      <c r="H17" s="378">
        <v>126.24999999999999</v>
      </c>
      <c r="I17" s="378">
        <v>129.19999999999999</v>
      </c>
      <c r="J17" s="378">
        <v>131.54999999999998</v>
      </c>
      <c r="K17" s="377">
        <v>126.85</v>
      </c>
      <c r="L17" s="377">
        <v>121.55</v>
      </c>
      <c r="M17" s="377">
        <v>46.506259999999997</v>
      </c>
      <c r="N17" s="1"/>
      <c r="O17" s="1"/>
    </row>
    <row r="18" spans="1:15" ht="12" customHeight="1">
      <c r="A18" s="30">
        <v>8</v>
      </c>
      <c r="B18" s="431" t="s">
        <v>41</v>
      </c>
      <c r="C18" s="377">
        <v>302.89999999999998</v>
      </c>
      <c r="D18" s="378">
        <v>305.63333333333333</v>
      </c>
      <c r="E18" s="378">
        <v>297.01666666666665</v>
      </c>
      <c r="F18" s="378">
        <v>291.13333333333333</v>
      </c>
      <c r="G18" s="378">
        <v>282.51666666666665</v>
      </c>
      <c r="H18" s="378">
        <v>311.51666666666665</v>
      </c>
      <c r="I18" s="378">
        <v>320.13333333333333</v>
      </c>
      <c r="J18" s="378">
        <v>326.01666666666665</v>
      </c>
      <c r="K18" s="377">
        <v>314.25</v>
      </c>
      <c r="L18" s="377">
        <v>299.75</v>
      </c>
      <c r="M18" s="377">
        <v>31.159289999999999</v>
      </c>
      <c r="N18" s="1"/>
      <c r="O18" s="1"/>
    </row>
    <row r="19" spans="1:15" ht="12" customHeight="1">
      <c r="A19" s="30">
        <v>9</v>
      </c>
      <c r="B19" s="431" t="s">
        <v>43</v>
      </c>
      <c r="C19" s="377">
        <v>2215.75</v>
      </c>
      <c r="D19" s="378">
        <v>2222.5499999999997</v>
      </c>
      <c r="E19" s="378">
        <v>2189.1999999999994</v>
      </c>
      <c r="F19" s="378">
        <v>2162.6499999999996</v>
      </c>
      <c r="G19" s="378">
        <v>2129.2999999999993</v>
      </c>
      <c r="H19" s="378">
        <v>2249.0999999999995</v>
      </c>
      <c r="I19" s="378">
        <v>2282.4499999999998</v>
      </c>
      <c r="J19" s="378">
        <v>2308.9999999999995</v>
      </c>
      <c r="K19" s="377">
        <v>2255.9</v>
      </c>
      <c r="L19" s="377">
        <v>2196</v>
      </c>
      <c r="M19" s="377">
        <v>2.3803800000000002</v>
      </c>
      <c r="N19" s="1"/>
      <c r="O19" s="1"/>
    </row>
    <row r="20" spans="1:15" ht="12" customHeight="1">
      <c r="A20" s="30">
        <v>10</v>
      </c>
      <c r="B20" s="431" t="s">
        <v>45</v>
      </c>
      <c r="C20" s="377">
        <v>1828.35</v>
      </c>
      <c r="D20" s="378">
        <v>1837.3666666666668</v>
      </c>
      <c r="E20" s="378">
        <v>1801.7333333333336</v>
      </c>
      <c r="F20" s="378">
        <v>1775.1166666666668</v>
      </c>
      <c r="G20" s="378">
        <v>1739.4833333333336</v>
      </c>
      <c r="H20" s="378">
        <v>1863.9833333333336</v>
      </c>
      <c r="I20" s="378">
        <v>1899.6166666666668</v>
      </c>
      <c r="J20" s="378">
        <v>1926.2333333333336</v>
      </c>
      <c r="K20" s="377">
        <v>1873</v>
      </c>
      <c r="L20" s="377">
        <v>1810.75</v>
      </c>
      <c r="M20" s="377">
        <v>19.296669999999999</v>
      </c>
      <c r="N20" s="1"/>
      <c r="O20" s="1"/>
    </row>
    <row r="21" spans="1:15" ht="12" customHeight="1">
      <c r="A21" s="30">
        <v>11</v>
      </c>
      <c r="B21" s="431" t="s">
        <v>240</v>
      </c>
      <c r="C21" s="377">
        <v>1934.55</v>
      </c>
      <c r="D21" s="378">
        <v>1932.1000000000001</v>
      </c>
      <c r="E21" s="378">
        <v>1877.4500000000003</v>
      </c>
      <c r="F21" s="378">
        <v>1820.3500000000001</v>
      </c>
      <c r="G21" s="378">
        <v>1765.7000000000003</v>
      </c>
      <c r="H21" s="378">
        <v>1989.2000000000003</v>
      </c>
      <c r="I21" s="378">
        <v>2043.8500000000004</v>
      </c>
      <c r="J21" s="378">
        <v>2100.9500000000003</v>
      </c>
      <c r="K21" s="377">
        <v>1986.75</v>
      </c>
      <c r="L21" s="377">
        <v>1875</v>
      </c>
      <c r="M21" s="377">
        <v>8.2705500000000001</v>
      </c>
      <c r="N21" s="1"/>
      <c r="O21" s="1"/>
    </row>
    <row r="22" spans="1:15" ht="12" customHeight="1">
      <c r="A22" s="30">
        <v>12</v>
      </c>
      <c r="B22" s="431" t="s">
        <v>46</v>
      </c>
      <c r="C22" s="377">
        <v>723.9</v>
      </c>
      <c r="D22" s="378">
        <v>724</v>
      </c>
      <c r="E22" s="378">
        <v>714.35</v>
      </c>
      <c r="F22" s="378">
        <v>704.80000000000007</v>
      </c>
      <c r="G22" s="378">
        <v>695.15000000000009</v>
      </c>
      <c r="H22" s="378">
        <v>733.55</v>
      </c>
      <c r="I22" s="378">
        <v>743.2</v>
      </c>
      <c r="J22" s="378">
        <v>752.74999999999989</v>
      </c>
      <c r="K22" s="377">
        <v>733.65</v>
      </c>
      <c r="L22" s="377">
        <v>714.45</v>
      </c>
      <c r="M22" s="377">
        <v>92.443669999999997</v>
      </c>
      <c r="N22" s="1"/>
      <c r="O22" s="1"/>
    </row>
    <row r="23" spans="1:15" ht="12.75" customHeight="1">
      <c r="A23" s="30">
        <v>13</v>
      </c>
      <c r="B23" s="431" t="s">
        <v>242</v>
      </c>
      <c r="C23" s="377">
        <v>2066.8000000000002</v>
      </c>
      <c r="D23" s="378">
        <v>2063.9333333333334</v>
      </c>
      <c r="E23" s="378">
        <v>1986.8666666666668</v>
      </c>
      <c r="F23" s="378">
        <v>1906.9333333333334</v>
      </c>
      <c r="G23" s="378">
        <v>1829.8666666666668</v>
      </c>
      <c r="H23" s="378">
        <v>2143.8666666666668</v>
      </c>
      <c r="I23" s="378">
        <v>2220.9333333333334</v>
      </c>
      <c r="J23" s="378">
        <v>2300.8666666666668</v>
      </c>
      <c r="K23" s="377">
        <v>2141</v>
      </c>
      <c r="L23" s="377">
        <v>1984</v>
      </c>
      <c r="M23" s="377">
        <v>0.82787999999999995</v>
      </c>
      <c r="N23" s="1"/>
      <c r="O23" s="1"/>
    </row>
    <row r="24" spans="1:15" ht="12.75" customHeight="1">
      <c r="A24" s="30">
        <v>14</v>
      </c>
      <c r="B24" s="431" t="s">
        <v>296</v>
      </c>
      <c r="C24" s="377">
        <v>319.60000000000002</v>
      </c>
      <c r="D24" s="378">
        <v>321.59999999999997</v>
      </c>
      <c r="E24" s="378">
        <v>315.19999999999993</v>
      </c>
      <c r="F24" s="378">
        <v>310.79999999999995</v>
      </c>
      <c r="G24" s="378">
        <v>304.39999999999992</v>
      </c>
      <c r="H24" s="378">
        <v>325.99999999999994</v>
      </c>
      <c r="I24" s="378">
        <v>332.39999999999992</v>
      </c>
      <c r="J24" s="378">
        <v>336.79999999999995</v>
      </c>
      <c r="K24" s="377">
        <v>328</v>
      </c>
      <c r="L24" s="377">
        <v>317.2</v>
      </c>
      <c r="M24" s="377">
        <v>1.30206</v>
      </c>
      <c r="N24" s="1"/>
      <c r="O24" s="1"/>
    </row>
    <row r="25" spans="1:15" ht="12.75" customHeight="1">
      <c r="A25" s="30">
        <v>15</v>
      </c>
      <c r="B25" s="431" t="s">
        <v>297</v>
      </c>
      <c r="C25" s="377">
        <v>215.65</v>
      </c>
      <c r="D25" s="378">
        <v>216.63333333333335</v>
      </c>
      <c r="E25" s="378">
        <v>212.81666666666672</v>
      </c>
      <c r="F25" s="378">
        <v>209.98333333333338</v>
      </c>
      <c r="G25" s="378">
        <v>206.16666666666674</v>
      </c>
      <c r="H25" s="378">
        <v>219.4666666666667</v>
      </c>
      <c r="I25" s="378">
        <v>223.28333333333336</v>
      </c>
      <c r="J25" s="378">
        <v>226.11666666666667</v>
      </c>
      <c r="K25" s="377">
        <v>220.45</v>
      </c>
      <c r="L25" s="377">
        <v>213.8</v>
      </c>
      <c r="M25" s="377">
        <v>3.14534</v>
      </c>
      <c r="N25" s="1"/>
      <c r="O25" s="1"/>
    </row>
    <row r="26" spans="1:15" ht="12.75" customHeight="1">
      <c r="A26" s="30">
        <v>16</v>
      </c>
      <c r="B26" s="431" t="s">
        <v>298</v>
      </c>
      <c r="C26" s="377">
        <v>1379.1</v>
      </c>
      <c r="D26" s="378">
        <v>1384.7</v>
      </c>
      <c r="E26" s="378">
        <v>1355.4</v>
      </c>
      <c r="F26" s="378">
        <v>1331.7</v>
      </c>
      <c r="G26" s="378">
        <v>1302.4000000000001</v>
      </c>
      <c r="H26" s="378">
        <v>1408.4</v>
      </c>
      <c r="I26" s="378">
        <v>1437.6999999999998</v>
      </c>
      <c r="J26" s="378">
        <v>1461.4</v>
      </c>
      <c r="K26" s="377">
        <v>1414</v>
      </c>
      <c r="L26" s="377">
        <v>1361</v>
      </c>
      <c r="M26" s="377">
        <v>3.4461200000000001</v>
      </c>
      <c r="N26" s="1"/>
      <c r="O26" s="1"/>
    </row>
    <row r="27" spans="1:15" ht="12.75" customHeight="1">
      <c r="A27" s="30">
        <v>17</v>
      </c>
      <c r="B27" s="431" t="s">
        <v>292</v>
      </c>
      <c r="C27" s="377">
        <v>1899</v>
      </c>
      <c r="D27" s="378">
        <v>1890.6833333333334</v>
      </c>
      <c r="E27" s="378">
        <v>1871.3666666666668</v>
      </c>
      <c r="F27" s="378">
        <v>1843.7333333333333</v>
      </c>
      <c r="G27" s="378">
        <v>1824.4166666666667</v>
      </c>
      <c r="H27" s="378">
        <v>1918.3166666666668</v>
      </c>
      <c r="I27" s="378">
        <v>1937.6333333333334</v>
      </c>
      <c r="J27" s="378">
        <v>1965.2666666666669</v>
      </c>
      <c r="K27" s="377">
        <v>1910</v>
      </c>
      <c r="L27" s="377">
        <v>1863.05</v>
      </c>
      <c r="M27" s="377">
        <v>0.45811000000000002</v>
      </c>
      <c r="N27" s="1"/>
      <c r="O27" s="1"/>
    </row>
    <row r="28" spans="1:15" ht="12.75" customHeight="1">
      <c r="A28" s="30">
        <v>18</v>
      </c>
      <c r="B28" s="431" t="s">
        <v>244</v>
      </c>
      <c r="C28" s="377">
        <v>2213.9499999999998</v>
      </c>
      <c r="D28" s="378">
        <v>2187.9666666666667</v>
      </c>
      <c r="E28" s="378">
        <v>2140.9333333333334</v>
      </c>
      <c r="F28" s="378">
        <v>2067.9166666666665</v>
      </c>
      <c r="G28" s="378">
        <v>2020.8833333333332</v>
      </c>
      <c r="H28" s="378">
        <v>2260.9833333333336</v>
      </c>
      <c r="I28" s="378">
        <v>2308.0166666666673</v>
      </c>
      <c r="J28" s="378">
        <v>2381.0333333333338</v>
      </c>
      <c r="K28" s="377">
        <v>2235</v>
      </c>
      <c r="L28" s="377">
        <v>2114.9499999999998</v>
      </c>
      <c r="M28" s="377">
        <v>0.79096999999999995</v>
      </c>
      <c r="N28" s="1"/>
      <c r="O28" s="1"/>
    </row>
    <row r="29" spans="1:15" ht="12.75" customHeight="1">
      <c r="A29" s="30">
        <v>19</v>
      </c>
      <c r="B29" s="431" t="s">
        <v>299</v>
      </c>
      <c r="C29" s="377">
        <v>103.05</v>
      </c>
      <c r="D29" s="378">
        <v>103.31666666666668</v>
      </c>
      <c r="E29" s="378">
        <v>102.63333333333335</v>
      </c>
      <c r="F29" s="378">
        <v>102.21666666666668</v>
      </c>
      <c r="G29" s="378">
        <v>101.53333333333336</v>
      </c>
      <c r="H29" s="378">
        <v>103.73333333333335</v>
      </c>
      <c r="I29" s="378">
        <v>104.41666666666666</v>
      </c>
      <c r="J29" s="378">
        <v>104.83333333333334</v>
      </c>
      <c r="K29" s="377">
        <v>104</v>
      </c>
      <c r="L29" s="377">
        <v>102.9</v>
      </c>
      <c r="M29" s="377">
        <v>1.0465</v>
      </c>
      <c r="N29" s="1"/>
      <c r="O29" s="1"/>
    </row>
    <row r="30" spans="1:15" ht="12.75" customHeight="1">
      <c r="A30" s="30">
        <v>20</v>
      </c>
      <c r="B30" s="431" t="s">
        <v>48</v>
      </c>
      <c r="C30" s="377">
        <v>3550.7</v>
      </c>
      <c r="D30" s="378">
        <v>3526.7166666666672</v>
      </c>
      <c r="E30" s="378">
        <v>3478.5333333333342</v>
      </c>
      <c r="F30" s="378">
        <v>3406.3666666666672</v>
      </c>
      <c r="G30" s="378">
        <v>3358.1833333333343</v>
      </c>
      <c r="H30" s="378">
        <v>3598.8833333333341</v>
      </c>
      <c r="I30" s="378">
        <v>3647.0666666666666</v>
      </c>
      <c r="J30" s="378">
        <v>3719.233333333334</v>
      </c>
      <c r="K30" s="377">
        <v>3574.9</v>
      </c>
      <c r="L30" s="377">
        <v>3454.55</v>
      </c>
      <c r="M30" s="377">
        <v>0.89810000000000001</v>
      </c>
      <c r="N30" s="1"/>
      <c r="O30" s="1"/>
    </row>
    <row r="31" spans="1:15" ht="12.75" customHeight="1">
      <c r="A31" s="30">
        <v>21</v>
      </c>
      <c r="B31" s="431" t="s">
        <v>300</v>
      </c>
      <c r="C31" s="377">
        <v>3492.9</v>
      </c>
      <c r="D31" s="378">
        <v>3514.2999999999997</v>
      </c>
      <c r="E31" s="378">
        <v>3438.5999999999995</v>
      </c>
      <c r="F31" s="378">
        <v>3384.2999999999997</v>
      </c>
      <c r="G31" s="378">
        <v>3308.5999999999995</v>
      </c>
      <c r="H31" s="378">
        <v>3568.5999999999995</v>
      </c>
      <c r="I31" s="378">
        <v>3644.2999999999993</v>
      </c>
      <c r="J31" s="378">
        <v>3698.5999999999995</v>
      </c>
      <c r="K31" s="377">
        <v>3590</v>
      </c>
      <c r="L31" s="377">
        <v>3460</v>
      </c>
      <c r="M31" s="377">
        <v>0.41421000000000002</v>
      </c>
      <c r="N31" s="1"/>
      <c r="O31" s="1"/>
    </row>
    <row r="32" spans="1:15" ht="12.75" customHeight="1">
      <c r="A32" s="30">
        <v>22</v>
      </c>
      <c r="B32" s="431" t="s">
        <v>301</v>
      </c>
      <c r="C32" s="377">
        <v>31.55</v>
      </c>
      <c r="D32" s="378">
        <v>31.883333333333336</v>
      </c>
      <c r="E32" s="378">
        <v>30.616666666666674</v>
      </c>
      <c r="F32" s="378">
        <v>29.683333333333337</v>
      </c>
      <c r="G32" s="378">
        <v>28.416666666666675</v>
      </c>
      <c r="H32" s="378">
        <v>32.816666666666677</v>
      </c>
      <c r="I32" s="378">
        <v>34.083333333333329</v>
      </c>
      <c r="J32" s="378">
        <v>35.016666666666673</v>
      </c>
      <c r="K32" s="377">
        <v>33.15</v>
      </c>
      <c r="L32" s="377">
        <v>30.95</v>
      </c>
      <c r="M32" s="377">
        <v>382.33992000000001</v>
      </c>
      <c r="N32" s="1"/>
      <c r="O32" s="1"/>
    </row>
    <row r="33" spans="1:15" ht="12.75" customHeight="1">
      <c r="A33" s="30">
        <v>23</v>
      </c>
      <c r="B33" s="431" t="s">
        <v>50</v>
      </c>
      <c r="C33" s="377">
        <v>614.1</v>
      </c>
      <c r="D33" s="378">
        <v>618.86666666666667</v>
      </c>
      <c r="E33" s="378">
        <v>605.73333333333335</v>
      </c>
      <c r="F33" s="378">
        <v>597.36666666666667</v>
      </c>
      <c r="G33" s="378">
        <v>584.23333333333335</v>
      </c>
      <c r="H33" s="378">
        <v>627.23333333333335</v>
      </c>
      <c r="I33" s="378">
        <v>640.36666666666679</v>
      </c>
      <c r="J33" s="378">
        <v>648.73333333333335</v>
      </c>
      <c r="K33" s="377">
        <v>632</v>
      </c>
      <c r="L33" s="377">
        <v>610.5</v>
      </c>
      <c r="M33" s="377">
        <v>11.76268</v>
      </c>
      <c r="N33" s="1"/>
      <c r="O33" s="1"/>
    </row>
    <row r="34" spans="1:15" ht="12.75" customHeight="1">
      <c r="A34" s="30">
        <v>24</v>
      </c>
      <c r="B34" s="431" t="s">
        <v>302</v>
      </c>
      <c r="C34" s="377">
        <v>3433.95</v>
      </c>
      <c r="D34" s="378">
        <v>3462.6333333333332</v>
      </c>
      <c r="E34" s="378">
        <v>3361.3166666666666</v>
      </c>
      <c r="F34" s="378">
        <v>3288.6833333333334</v>
      </c>
      <c r="G34" s="378">
        <v>3187.3666666666668</v>
      </c>
      <c r="H34" s="378">
        <v>3535.2666666666664</v>
      </c>
      <c r="I34" s="378">
        <v>3636.583333333333</v>
      </c>
      <c r="J34" s="378">
        <v>3709.2166666666662</v>
      </c>
      <c r="K34" s="377">
        <v>3563.95</v>
      </c>
      <c r="L34" s="377">
        <v>3390</v>
      </c>
      <c r="M34" s="377">
        <v>0.37679000000000001</v>
      </c>
      <c r="N34" s="1"/>
      <c r="O34" s="1"/>
    </row>
    <row r="35" spans="1:15" ht="12.75" customHeight="1">
      <c r="A35" s="30">
        <v>25</v>
      </c>
      <c r="B35" s="431" t="s">
        <v>51</v>
      </c>
      <c r="C35" s="377">
        <v>368.65</v>
      </c>
      <c r="D35" s="378">
        <v>369.09999999999997</v>
      </c>
      <c r="E35" s="378">
        <v>363.59999999999991</v>
      </c>
      <c r="F35" s="378">
        <v>358.54999999999995</v>
      </c>
      <c r="G35" s="378">
        <v>353.0499999999999</v>
      </c>
      <c r="H35" s="378">
        <v>374.14999999999992</v>
      </c>
      <c r="I35" s="378">
        <v>379.65000000000003</v>
      </c>
      <c r="J35" s="378">
        <v>384.69999999999993</v>
      </c>
      <c r="K35" s="377">
        <v>374.6</v>
      </c>
      <c r="L35" s="377">
        <v>364.05</v>
      </c>
      <c r="M35" s="377">
        <v>14.26135</v>
      </c>
      <c r="N35" s="1"/>
      <c r="O35" s="1"/>
    </row>
    <row r="36" spans="1:15" ht="12.75" customHeight="1">
      <c r="A36" s="30">
        <v>26</v>
      </c>
      <c r="B36" s="431" t="s">
        <v>860</v>
      </c>
      <c r="C36" s="377">
        <v>1513.5</v>
      </c>
      <c r="D36" s="378">
        <v>1497.1000000000001</v>
      </c>
      <c r="E36" s="378">
        <v>1466.4000000000003</v>
      </c>
      <c r="F36" s="378">
        <v>1419.3000000000002</v>
      </c>
      <c r="G36" s="378">
        <v>1388.6000000000004</v>
      </c>
      <c r="H36" s="378">
        <v>1544.2000000000003</v>
      </c>
      <c r="I36" s="378">
        <v>1574.9</v>
      </c>
      <c r="J36" s="378">
        <v>1622.0000000000002</v>
      </c>
      <c r="K36" s="377">
        <v>1527.8</v>
      </c>
      <c r="L36" s="377">
        <v>1450</v>
      </c>
      <c r="M36" s="377">
        <v>16.433209999999999</v>
      </c>
      <c r="N36" s="1"/>
      <c r="O36" s="1"/>
    </row>
    <row r="37" spans="1:15" ht="12.75" customHeight="1">
      <c r="A37" s="30">
        <v>27</v>
      </c>
      <c r="B37" s="431" t="s">
        <v>817</v>
      </c>
      <c r="C37" s="377">
        <v>1003.95</v>
      </c>
      <c r="D37" s="378">
        <v>1007.9833333333332</v>
      </c>
      <c r="E37" s="378">
        <v>995.96666666666647</v>
      </c>
      <c r="F37" s="378">
        <v>987.98333333333323</v>
      </c>
      <c r="G37" s="378">
        <v>975.96666666666647</v>
      </c>
      <c r="H37" s="378">
        <v>1015.9666666666665</v>
      </c>
      <c r="I37" s="378">
        <v>1027.9833333333331</v>
      </c>
      <c r="J37" s="378">
        <v>1035.9666666666665</v>
      </c>
      <c r="K37" s="377">
        <v>1020</v>
      </c>
      <c r="L37" s="377">
        <v>1000</v>
      </c>
      <c r="M37" s="377">
        <v>0.70962999999999998</v>
      </c>
      <c r="N37" s="1"/>
      <c r="O37" s="1"/>
    </row>
    <row r="38" spans="1:15" ht="12.75" customHeight="1">
      <c r="A38" s="30">
        <v>28</v>
      </c>
      <c r="B38" s="431" t="s">
        <v>293</v>
      </c>
      <c r="C38" s="377">
        <v>959.45</v>
      </c>
      <c r="D38" s="378">
        <v>956.46666666666658</v>
      </c>
      <c r="E38" s="378">
        <v>944.53333333333319</v>
      </c>
      <c r="F38" s="378">
        <v>929.61666666666656</v>
      </c>
      <c r="G38" s="378">
        <v>917.68333333333317</v>
      </c>
      <c r="H38" s="378">
        <v>971.38333333333321</v>
      </c>
      <c r="I38" s="378">
        <v>983.31666666666661</v>
      </c>
      <c r="J38" s="378">
        <v>998.23333333333323</v>
      </c>
      <c r="K38" s="377">
        <v>968.4</v>
      </c>
      <c r="L38" s="377">
        <v>941.55</v>
      </c>
      <c r="M38" s="377">
        <v>2.1185100000000001</v>
      </c>
      <c r="N38" s="1"/>
      <c r="O38" s="1"/>
    </row>
    <row r="39" spans="1:15" ht="12.75" customHeight="1">
      <c r="A39" s="30">
        <v>29</v>
      </c>
      <c r="B39" s="431" t="s">
        <v>52</v>
      </c>
      <c r="C39" s="377">
        <v>774.1</v>
      </c>
      <c r="D39" s="378">
        <v>774.36666666666667</v>
      </c>
      <c r="E39" s="378">
        <v>767.73333333333335</v>
      </c>
      <c r="F39" s="378">
        <v>761.36666666666667</v>
      </c>
      <c r="G39" s="378">
        <v>754.73333333333335</v>
      </c>
      <c r="H39" s="378">
        <v>780.73333333333335</v>
      </c>
      <c r="I39" s="378">
        <v>787.36666666666679</v>
      </c>
      <c r="J39" s="378">
        <v>793.73333333333335</v>
      </c>
      <c r="K39" s="377">
        <v>781</v>
      </c>
      <c r="L39" s="377">
        <v>768</v>
      </c>
      <c r="M39" s="377">
        <v>4.0085699999999997</v>
      </c>
      <c r="N39" s="1"/>
      <c r="O39" s="1"/>
    </row>
    <row r="40" spans="1:15" ht="12.75" customHeight="1">
      <c r="A40" s="30">
        <v>30</v>
      </c>
      <c r="B40" s="431" t="s">
        <v>53</v>
      </c>
      <c r="C40" s="377">
        <v>4691.6499999999996</v>
      </c>
      <c r="D40" s="378">
        <v>4656.75</v>
      </c>
      <c r="E40" s="378">
        <v>4579.75</v>
      </c>
      <c r="F40" s="378">
        <v>4467.8500000000004</v>
      </c>
      <c r="G40" s="378">
        <v>4390.8500000000004</v>
      </c>
      <c r="H40" s="378">
        <v>4768.6499999999996</v>
      </c>
      <c r="I40" s="378">
        <v>4845.6499999999996</v>
      </c>
      <c r="J40" s="378">
        <v>4957.5499999999993</v>
      </c>
      <c r="K40" s="377">
        <v>4733.75</v>
      </c>
      <c r="L40" s="377">
        <v>4544.8500000000004</v>
      </c>
      <c r="M40" s="377">
        <v>10.0845</v>
      </c>
      <c r="N40" s="1"/>
      <c r="O40" s="1"/>
    </row>
    <row r="41" spans="1:15" ht="12.75" customHeight="1">
      <c r="A41" s="30">
        <v>31</v>
      </c>
      <c r="B41" s="431" t="s">
        <v>54</v>
      </c>
      <c r="C41" s="377">
        <v>223.8</v>
      </c>
      <c r="D41" s="378">
        <v>225.06666666666669</v>
      </c>
      <c r="E41" s="378">
        <v>220.48333333333338</v>
      </c>
      <c r="F41" s="378">
        <v>217.16666666666669</v>
      </c>
      <c r="G41" s="378">
        <v>212.58333333333337</v>
      </c>
      <c r="H41" s="378">
        <v>228.38333333333338</v>
      </c>
      <c r="I41" s="378">
        <v>232.9666666666667</v>
      </c>
      <c r="J41" s="378">
        <v>236.28333333333339</v>
      </c>
      <c r="K41" s="377">
        <v>229.65</v>
      </c>
      <c r="L41" s="377">
        <v>221.75</v>
      </c>
      <c r="M41" s="377">
        <v>25.672599999999999</v>
      </c>
      <c r="N41" s="1"/>
      <c r="O41" s="1"/>
    </row>
    <row r="42" spans="1:15" ht="12.75" customHeight="1">
      <c r="A42" s="30">
        <v>32</v>
      </c>
      <c r="B42" s="431" t="s">
        <v>303</v>
      </c>
      <c r="C42" s="377">
        <v>575.65</v>
      </c>
      <c r="D42" s="378">
        <v>573.55000000000007</v>
      </c>
      <c r="E42" s="378">
        <v>558.10000000000014</v>
      </c>
      <c r="F42" s="378">
        <v>540.55000000000007</v>
      </c>
      <c r="G42" s="378">
        <v>525.10000000000014</v>
      </c>
      <c r="H42" s="378">
        <v>591.10000000000014</v>
      </c>
      <c r="I42" s="378">
        <v>606.55000000000018</v>
      </c>
      <c r="J42" s="378">
        <v>624.10000000000014</v>
      </c>
      <c r="K42" s="377">
        <v>589</v>
      </c>
      <c r="L42" s="377">
        <v>556</v>
      </c>
      <c r="M42" s="377">
        <v>2.8616999999999999</v>
      </c>
      <c r="N42" s="1"/>
      <c r="O42" s="1"/>
    </row>
    <row r="43" spans="1:15" ht="12.75" customHeight="1">
      <c r="A43" s="30">
        <v>33</v>
      </c>
      <c r="B43" s="431" t="s">
        <v>304</v>
      </c>
      <c r="C43" s="377">
        <v>97.8</v>
      </c>
      <c r="D43" s="378">
        <v>98.733333333333334</v>
      </c>
      <c r="E43" s="378">
        <v>95.566666666666663</v>
      </c>
      <c r="F43" s="378">
        <v>93.333333333333329</v>
      </c>
      <c r="G43" s="378">
        <v>90.166666666666657</v>
      </c>
      <c r="H43" s="378">
        <v>100.96666666666667</v>
      </c>
      <c r="I43" s="378">
        <v>104.13333333333333</v>
      </c>
      <c r="J43" s="378">
        <v>106.36666666666667</v>
      </c>
      <c r="K43" s="377">
        <v>101.9</v>
      </c>
      <c r="L43" s="377">
        <v>96.5</v>
      </c>
      <c r="M43" s="377">
        <v>11.93596</v>
      </c>
      <c r="N43" s="1"/>
      <c r="O43" s="1"/>
    </row>
    <row r="44" spans="1:15" ht="12.75" customHeight="1">
      <c r="A44" s="30">
        <v>34</v>
      </c>
      <c r="B44" s="431" t="s">
        <v>55</v>
      </c>
      <c r="C44" s="377">
        <v>138.30000000000001</v>
      </c>
      <c r="D44" s="378">
        <v>137.91666666666666</v>
      </c>
      <c r="E44" s="378">
        <v>135.88333333333333</v>
      </c>
      <c r="F44" s="378">
        <v>133.46666666666667</v>
      </c>
      <c r="G44" s="378">
        <v>131.43333333333334</v>
      </c>
      <c r="H44" s="378">
        <v>140.33333333333331</v>
      </c>
      <c r="I44" s="378">
        <v>142.36666666666667</v>
      </c>
      <c r="J44" s="378">
        <v>144.7833333333333</v>
      </c>
      <c r="K44" s="377">
        <v>139.94999999999999</v>
      </c>
      <c r="L44" s="377">
        <v>135.5</v>
      </c>
      <c r="M44" s="377">
        <v>114.03668</v>
      </c>
      <c r="N44" s="1"/>
      <c r="O44" s="1"/>
    </row>
    <row r="45" spans="1:15" ht="12.75" customHeight="1">
      <c r="A45" s="30">
        <v>35</v>
      </c>
      <c r="B45" s="431" t="s">
        <v>57</v>
      </c>
      <c r="C45" s="377">
        <v>3274.85</v>
      </c>
      <c r="D45" s="378">
        <v>3280.5166666666664</v>
      </c>
      <c r="E45" s="378">
        <v>3236.083333333333</v>
      </c>
      <c r="F45" s="378">
        <v>3197.3166666666666</v>
      </c>
      <c r="G45" s="378">
        <v>3152.8833333333332</v>
      </c>
      <c r="H45" s="378">
        <v>3319.2833333333328</v>
      </c>
      <c r="I45" s="378">
        <v>3363.7166666666662</v>
      </c>
      <c r="J45" s="378">
        <v>3402.4833333333327</v>
      </c>
      <c r="K45" s="377">
        <v>3324.95</v>
      </c>
      <c r="L45" s="377">
        <v>3241.75</v>
      </c>
      <c r="M45" s="377">
        <v>14.41694</v>
      </c>
      <c r="N45" s="1"/>
      <c r="O45" s="1"/>
    </row>
    <row r="46" spans="1:15" ht="12.75" customHeight="1">
      <c r="A46" s="30">
        <v>36</v>
      </c>
      <c r="B46" s="431" t="s">
        <v>305</v>
      </c>
      <c r="C46" s="377">
        <v>189.65</v>
      </c>
      <c r="D46" s="378">
        <v>191.93333333333331</v>
      </c>
      <c r="E46" s="378">
        <v>183.86666666666662</v>
      </c>
      <c r="F46" s="378">
        <v>178.08333333333331</v>
      </c>
      <c r="G46" s="378">
        <v>170.01666666666662</v>
      </c>
      <c r="H46" s="378">
        <v>197.71666666666661</v>
      </c>
      <c r="I46" s="378">
        <v>205.78333333333327</v>
      </c>
      <c r="J46" s="378">
        <v>211.56666666666661</v>
      </c>
      <c r="K46" s="377">
        <v>200</v>
      </c>
      <c r="L46" s="377">
        <v>186.15</v>
      </c>
      <c r="M46" s="377">
        <v>6.5996300000000003</v>
      </c>
      <c r="N46" s="1"/>
      <c r="O46" s="1"/>
    </row>
    <row r="47" spans="1:15" ht="12.75" customHeight="1">
      <c r="A47" s="30">
        <v>37</v>
      </c>
      <c r="B47" s="431" t="s">
        <v>307</v>
      </c>
      <c r="C47" s="377">
        <v>2376.9499999999998</v>
      </c>
      <c r="D47" s="378">
        <v>2392.9166666666665</v>
      </c>
      <c r="E47" s="378">
        <v>2341.083333333333</v>
      </c>
      <c r="F47" s="378">
        <v>2305.2166666666667</v>
      </c>
      <c r="G47" s="378">
        <v>2253.3833333333332</v>
      </c>
      <c r="H47" s="378">
        <v>2428.7833333333328</v>
      </c>
      <c r="I47" s="378">
        <v>2480.6166666666659</v>
      </c>
      <c r="J47" s="378">
        <v>2516.4833333333327</v>
      </c>
      <c r="K47" s="377">
        <v>2444.75</v>
      </c>
      <c r="L47" s="377">
        <v>2357.0500000000002</v>
      </c>
      <c r="M47" s="377">
        <v>2.8108200000000001</v>
      </c>
      <c r="N47" s="1"/>
      <c r="O47" s="1"/>
    </row>
    <row r="48" spans="1:15" ht="12.75" customHeight="1">
      <c r="A48" s="30">
        <v>38</v>
      </c>
      <c r="B48" s="431" t="s">
        <v>306</v>
      </c>
      <c r="C48" s="377">
        <v>2993.1</v>
      </c>
      <c r="D48" s="378">
        <v>3006.7000000000003</v>
      </c>
      <c r="E48" s="378">
        <v>2973.4000000000005</v>
      </c>
      <c r="F48" s="378">
        <v>2953.7000000000003</v>
      </c>
      <c r="G48" s="378">
        <v>2920.4000000000005</v>
      </c>
      <c r="H48" s="378">
        <v>3026.4000000000005</v>
      </c>
      <c r="I48" s="378">
        <v>3059.7000000000007</v>
      </c>
      <c r="J48" s="378">
        <v>3079.4000000000005</v>
      </c>
      <c r="K48" s="377">
        <v>3040</v>
      </c>
      <c r="L48" s="377">
        <v>2987</v>
      </c>
      <c r="M48" s="377">
        <v>0.13081999999999999</v>
      </c>
      <c r="N48" s="1"/>
      <c r="O48" s="1"/>
    </row>
    <row r="49" spans="1:15" ht="12.75" customHeight="1">
      <c r="A49" s="30">
        <v>39</v>
      </c>
      <c r="B49" s="431" t="s">
        <v>241</v>
      </c>
      <c r="C49" s="377">
        <v>1827.3</v>
      </c>
      <c r="D49" s="378">
        <v>1820.7666666666667</v>
      </c>
      <c r="E49" s="378">
        <v>1751.5333333333333</v>
      </c>
      <c r="F49" s="378">
        <v>1675.7666666666667</v>
      </c>
      <c r="G49" s="378">
        <v>1606.5333333333333</v>
      </c>
      <c r="H49" s="378">
        <v>1896.5333333333333</v>
      </c>
      <c r="I49" s="378">
        <v>1965.7666666666664</v>
      </c>
      <c r="J49" s="378">
        <v>2041.5333333333333</v>
      </c>
      <c r="K49" s="377">
        <v>1890</v>
      </c>
      <c r="L49" s="377">
        <v>1745</v>
      </c>
      <c r="M49" s="377">
        <v>2.8754400000000002</v>
      </c>
      <c r="N49" s="1"/>
      <c r="O49" s="1"/>
    </row>
    <row r="50" spans="1:15" ht="12.75" customHeight="1">
      <c r="A50" s="30">
        <v>40</v>
      </c>
      <c r="B50" s="431" t="s">
        <v>308</v>
      </c>
      <c r="C50" s="377">
        <v>9672.5499999999993</v>
      </c>
      <c r="D50" s="378">
        <v>9731.2666666666664</v>
      </c>
      <c r="E50" s="378">
        <v>9573.5333333333328</v>
      </c>
      <c r="F50" s="378">
        <v>9474.5166666666664</v>
      </c>
      <c r="G50" s="378">
        <v>9316.7833333333328</v>
      </c>
      <c r="H50" s="378">
        <v>9830.2833333333328</v>
      </c>
      <c r="I50" s="378">
        <v>9988.0166666666664</v>
      </c>
      <c r="J50" s="378">
        <v>10087.033333333333</v>
      </c>
      <c r="K50" s="377">
        <v>9889</v>
      </c>
      <c r="L50" s="377">
        <v>9632.25</v>
      </c>
      <c r="M50" s="377">
        <v>0.45096000000000003</v>
      </c>
      <c r="N50" s="1"/>
      <c r="O50" s="1"/>
    </row>
    <row r="51" spans="1:15" ht="12.75" customHeight="1">
      <c r="A51" s="30">
        <v>41</v>
      </c>
      <c r="B51" s="431" t="s">
        <v>59</v>
      </c>
      <c r="C51" s="377">
        <v>1256.7</v>
      </c>
      <c r="D51" s="378">
        <v>1252.5166666666667</v>
      </c>
      <c r="E51" s="378">
        <v>1234.3833333333332</v>
      </c>
      <c r="F51" s="378">
        <v>1212.0666666666666</v>
      </c>
      <c r="G51" s="378">
        <v>1193.9333333333332</v>
      </c>
      <c r="H51" s="378">
        <v>1274.8333333333333</v>
      </c>
      <c r="I51" s="378">
        <v>1292.9666666666669</v>
      </c>
      <c r="J51" s="378">
        <v>1315.2833333333333</v>
      </c>
      <c r="K51" s="377">
        <v>1270.6500000000001</v>
      </c>
      <c r="L51" s="377">
        <v>1230.2</v>
      </c>
      <c r="M51" s="377">
        <v>8.6974300000000007</v>
      </c>
      <c r="N51" s="1"/>
      <c r="O51" s="1"/>
    </row>
    <row r="52" spans="1:15" ht="12.75" customHeight="1">
      <c r="A52" s="30">
        <v>42</v>
      </c>
      <c r="B52" s="431" t="s">
        <v>60</v>
      </c>
      <c r="C52" s="377">
        <v>655.45</v>
      </c>
      <c r="D52" s="378">
        <v>660.7166666666667</v>
      </c>
      <c r="E52" s="378">
        <v>644.83333333333337</v>
      </c>
      <c r="F52" s="378">
        <v>634.2166666666667</v>
      </c>
      <c r="G52" s="378">
        <v>618.33333333333337</v>
      </c>
      <c r="H52" s="378">
        <v>671.33333333333337</v>
      </c>
      <c r="I52" s="378">
        <v>687.21666666666658</v>
      </c>
      <c r="J52" s="378">
        <v>697.83333333333337</v>
      </c>
      <c r="K52" s="377">
        <v>676.6</v>
      </c>
      <c r="L52" s="377">
        <v>650.1</v>
      </c>
      <c r="M52" s="377">
        <v>21.188320000000001</v>
      </c>
      <c r="N52" s="1"/>
      <c r="O52" s="1"/>
    </row>
    <row r="53" spans="1:15" ht="12.75" customHeight="1">
      <c r="A53" s="30">
        <v>43</v>
      </c>
      <c r="B53" s="431" t="s">
        <v>309</v>
      </c>
      <c r="C53" s="377">
        <v>610.70000000000005</v>
      </c>
      <c r="D53" s="378">
        <v>614.19999999999993</v>
      </c>
      <c r="E53" s="378">
        <v>604.14999999999986</v>
      </c>
      <c r="F53" s="378">
        <v>597.59999999999991</v>
      </c>
      <c r="G53" s="378">
        <v>587.54999999999984</v>
      </c>
      <c r="H53" s="378">
        <v>620.74999999999989</v>
      </c>
      <c r="I53" s="378">
        <v>630.79999999999984</v>
      </c>
      <c r="J53" s="378">
        <v>637.34999999999991</v>
      </c>
      <c r="K53" s="377">
        <v>624.25</v>
      </c>
      <c r="L53" s="377">
        <v>607.65</v>
      </c>
      <c r="M53" s="377">
        <v>1.04159</v>
      </c>
      <c r="N53" s="1"/>
      <c r="O53" s="1"/>
    </row>
    <row r="54" spans="1:15" ht="12.75" customHeight="1">
      <c r="A54" s="30">
        <v>44</v>
      </c>
      <c r="B54" s="431" t="s">
        <v>61</v>
      </c>
      <c r="C54" s="377">
        <v>712.5</v>
      </c>
      <c r="D54" s="378">
        <v>715.26666666666677</v>
      </c>
      <c r="E54" s="378">
        <v>705.28333333333353</v>
      </c>
      <c r="F54" s="378">
        <v>698.06666666666672</v>
      </c>
      <c r="G54" s="378">
        <v>688.08333333333348</v>
      </c>
      <c r="H54" s="378">
        <v>722.48333333333358</v>
      </c>
      <c r="I54" s="378">
        <v>732.46666666666692</v>
      </c>
      <c r="J54" s="378">
        <v>739.68333333333362</v>
      </c>
      <c r="K54" s="377">
        <v>725.25</v>
      </c>
      <c r="L54" s="377">
        <v>708.05</v>
      </c>
      <c r="M54" s="377">
        <v>106.89060000000001</v>
      </c>
      <c r="N54" s="1"/>
      <c r="O54" s="1"/>
    </row>
    <row r="55" spans="1:15" ht="12.75" customHeight="1">
      <c r="A55" s="30">
        <v>45</v>
      </c>
      <c r="B55" s="431" t="s">
        <v>62</v>
      </c>
      <c r="C55" s="377">
        <v>3419.8</v>
      </c>
      <c r="D55" s="378">
        <v>3387.9166666666665</v>
      </c>
      <c r="E55" s="378">
        <v>3301.8833333333332</v>
      </c>
      <c r="F55" s="378">
        <v>3183.9666666666667</v>
      </c>
      <c r="G55" s="378">
        <v>3097.9333333333334</v>
      </c>
      <c r="H55" s="378">
        <v>3505.833333333333</v>
      </c>
      <c r="I55" s="378">
        <v>3591.8666666666668</v>
      </c>
      <c r="J55" s="378">
        <v>3709.7833333333328</v>
      </c>
      <c r="K55" s="377">
        <v>3473.95</v>
      </c>
      <c r="L55" s="377">
        <v>3270</v>
      </c>
      <c r="M55" s="377">
        <v>16.092600000000001</v>
      </c>
      <c r="N55" s="1"/>
      <c r="O55" s="1"/>
    </row>
    <row r="56" spans="1:15" ht="12.75" customHeight="1">
      <c r="A56" s="30">
        <v>46</v>
      </c>
      <c r="B56" s="431" t="s">
        <v>313</v>
      </c>
      <c r="C56" s="377">
        <v>185.6</v>
      </c>
      <c r="D56" s="378">
        <v>186.29999999999998</v>
      </c>
      <c r="E56" s="378">
        <v>184.29999999999995</v>
      </c>
      <c r="F56" s="378">
        <v>182.99999999999997</v>
      </c>
      <c r="G56" s="378">
        <v>180.99999999999994</v>
      </c>
      <c r="H56" s="378">
        <v>187.59999999999997</v>
      </c>
      <c r="I56" s="378">
        <v>189.60000000000002</v>
      </c>
      <c r="J56" s="378">
        <v>190.89999999999998</v>
      </c>
      <c r="K56" s="377">
        <v>188.3</v>
      </c>
      <c r="L56" s="377">
        <v>185</v>
      </c>
      <c r="M56" s="377">
        <v>5.8689999999999998</v>
      </c>
      <c r="N56" s="1"/>
      <c r="O56" s="1"/>
    </row>
    <row r="57" spans="1:15" ht="12.75" customHeight="1">
      <c r="A57" s="30">
        <v>47</v>
      </c>
      <c r="B57" s="431" t="s">
        <v>314</v>
      </c>
      <c r="C57" s="377">
        <v>1197.8</v>
      </c>
      <c r="D57" s="378">
        <v>1207.2</v>
      </c>
      <c r="E57" s="378">
        <v>1182.25</v>
      </c>
      <c r="F57" s="378">
        <v>1166.7</v>
      </c>
      <c r="G57" s="378">
        <v>1141.75</v>
      </c>
      <c r="H57" s="378">
        <v>1222.75</v>
      </c>
      <c r="I57" s="378">
        <v>1247.7000000000003</v>
      </c>
      <c r="J57" s="378">
        <v>1263.25</v>
      </c>
      <c r="K57" s="377">
        <v>1232.1500000000001</v>
      </c>
      <c r="L57" s="377">
        <v>1191.6500000000001</v>
      </c>
      <c r="M57" s="377">
        <v>0.66402000000000005</v>
      </c>
      <c r="N57" s="1"/>
      <c r="O57" s="1"/>
    </row>
    <row r="58" spans="1:15" ht="12.75" customHeight="1">
      <c r="A58" s="30">
        <v>48</v>
      </c>
      <c r="B58" s="431" t="s">
        <v>64</v>
      </c>
      <c r="C58" s="377">
        <v>16335.2</v>
      </c>
      <c r="D58" s="378">
        <v>16550.066666666666</v>
      </c>
      <c r="E58" s="378">
        <v>16005.133333333331</v>
      </c>
      <c r="F58" s="378">
        <v>15675.066666666666</v>
      </c>
      <c r="G58" s="378">
        <v>15130.133333333331</v>
      </c>
      <c r="H58" s="378">
        <v>16880.133333333331</v>
      </c>
      <c r="I58" s="378">
        <v>17425.066666666666</v>
      </c>
      <c r="J58" s="378">
        <v>17755.133333333331</v>
      </c>
      <c r="K58" s="377">
        <v>17095</v>
      </c>
      <c r="L58" s="377">
        <v>16220</v>
      </c>
      <c r="M58" s="377">
        <v>5.58291</v>
      </c>
      <c r="N58" s="1"/>
      <c r="O58" s="1"/>
    </row>
    <row r="59" spans="1:15" ht="12" customHeight="1">
      <c r="A59" s="30">
        <v>49</v>
      </c>
      <c r="B59" s="431" t="s">
        <v>246</v>
      </c>
      <c r="C59" s="377">
        <v>5350.15</v>
      </c>
      <c r="D59" s="378">
        <v>5350.05</v>
      </c>
      <c r="E59" s="378">
        <v>5250.1</v>
      </c>
      <c r="F59" s="378">
        <v>5150.05</v>
      </c>
      <c r="G59" s="378">
        <v>5050.1000000000004</v>
      </c>
      <c r="H59" s="378">
        <v>5450.1</v>
      </c>
      <c r="I59" s="378">
        <v>5550.0499999999993</v>
      </c>
      <c r="J59" s="378">
        <v>5650.1</v>
      </c>
      <c r="K59" s="377">
        <v>5450</v>
      </c>
      <c r="L59" s="377">
        <v>5250</v>
      </c>
      <c r="M59" s="377">
        <v>0.56299999999999994</v>
      </c>
      <c r="N59" s="1"/>
      <c r="O59" s="1"/>
    </row>
    <row r="60" spans="1:15" ht="12.75" customHeight="1">
      <c r="A60" s="30">
        <v>50</v>
      </c>
      <c r="B60" s="431" t="s">
        <v>65</v>
      </c>
      <c r="C60" s="377">
        <v>7373.75</v>
      </c>
      <c r="D60" s="378">
        <v>7392.8666666666659</v>
      </c>
      <c r="E60" s="378">
        <v>7286.7333333333318</v>
      </c>
      <c r="F60" s="378">
        <v>7199.7166666666662</v>
      </c>
      <c r="G60" s="378">
        <v>7093.5833333333321</v>
      </c>
      <c r="H60" s="378">
        <v>7479.8833333333314</v>
      </c>
      <c r="I60" s="378">
        <v>7586.0166666666646</v>
      </c>
      <c r="J60" s="378">
        <v>7673.033333333331</v>
      </c>
      <c r="K60" s="377">
        <v>7499</v>
      </c>
      <c r="L60" s="377">
        <v>7305.85</v>
      </c>
      <c r="M60" s="377">
        <v>13.704499999999999</v>
      </c>
      <c r="N60" s="1"/>
      <c r="O60" s="1"/>
    </row>
    <row r="61" spans="1:15" ht="12.75" customHeight="1">
      <c r="A61" s="30">
        <v>51</v>
      </c>
      <c r="B61" s="431" t="s">
        <v>315</v>
      </c>
      <c r="C61" s="377">
        <v>3350.65</v>
      </c>
      <c r="D61" s="378">
        <v>3373.3833333333332</v>
      </c>
      <c r="E61" s="378">
        <v>3311.0166666666664</v>
      </c>
      <c r="F61" s="378">
        <v>3271.3833333333332</v>
      </c>
      <c r="G61" s="378">
        <v>3209.0166666666664</v>
      </c>
      <c r="H61" s="378">
        <v>3413.0166666666664</v>
      </c>
      <c r="I61" s="378">
        <v>3475.3833333333332</v>
      </c>
      <c r="J61" s="378">
        <v>3515.0166666666664</v>
      </c>
      <c r="K61" s="377">
        <v>3435.75</v>
      </c>
      <c r="L61" s="377">
        <v>3333.75</v>
      </c>
      <c r="M61" s="377">
        <v>0.62826000000000004</v>
      </c>
      <c r="N61" s="1"/>
      <c r="O61" s="1"/>
    </row>
    <row r="62" spans="1:15" ht="12.75" customHeight="1">
      <c r="A62" s="30">
        <v>52</v>
      </c>
      <c r="B62" s="431" t="s">
        <v>66</v>
      </c>
      <c r="C62" s="377">
        <v>2443.6999999999998</v>
      </c>
      <c r="D62" s="378">
        <v>2450.65</v>
      </c>
      <c r="E62" s="378">
        <v>2417.3000000000002</v>
      </c>
      <c r="F62" s="378">
        <v>2390.9</v>
      </c>
      <c r="G62" s="378">
        <v>2357.5500000000002</v>
      </c>
      <c r="H62" s="378">
        <v>2477.0500000000002</v>
      </c>
      <c r="I62" s="378">
        <v>2510.3999999999996</v>
      </c>
      <c r="J62" s="378">
        <v>2536.8000000000002</v>
      </c>
      <c r="K62" s="377">
        <v>2484</v>
      </c>
      <c r="L62" s="377">
        <v>2424.25</v>
      </c>
      <c r="M62" s="377">
        <v>0.95472999999999997</v>
      </c>
      <c r="N62" s="1"/>
      <c r="O62" s="1"/>
    </row>
    <row r="63" spans="1:15" ht="12.75" customHeight="1">
      <c r="A63" s="30">
        <v>53</v>
      </c>
      <c r="B63" s="431" t="s">
        <v>316</v>
      </c>
      <c r="C63" s="377">
        <v>422.5</v>
      </c>
      <c r="D63" s="378">
        <v>431.68333333333339</v>
      </c>
      <c r="E63" s="378">
        <v>407.6666666666668</v>
      </c>
      <c r="F63" s="378">
        <v>392.83333333333343</v>
      </c>
      <c r="G63" s="378">
        <v>368.81666666666683</v>
      </c>
      <c r="H63" s="378">
        <v>446.51666666666677</v>
      </c>
      <c r="I63" s="378">
        <v>470.53333333333342</v>
      </c>
      <c r="J63" s="378">
        <v>485.36666666666673</v>
      </c>
      <c r="K63" s="377">
        <v>455.7</v>
      </c>
      <c r="L63" s="377">
        <v>416.85</v>
      </c>
      <c r="M63" s="377">
        <v>38.250349999999997</v>
      </c>
      <c r="N63" s="1"/>
      <c r="O63" s="1"/>
    </row>
    <row r="64" spans="1:15" ht="12.75" customHeight="1">
      <c r="A64" s="30">
        <v>54</v>
      </c>
      <c r="B64" s="431" t="s">
        <v>67</v>
      </c>
      <c r="C64" s="377">
        <v>295.5</v>
      </c>
      <c r="D64" s="378">
        <v>296.31666666666666</v>
      </c>
      <c r="E64" s="378">
        <v>289.73333333333335</v>
      </c>
      <c r="F64" s="378">
        <v>283.9666666666667</v>
      </c>
      <c r="G64" s="378">
        <v>277.38333333333338</v>
      </c>
      <c r="H64" s="378">
        <v>302.08333333333331</v>
      </c>
      <c r="I64" s="378">
        <v>308.66666666666669</v>
      </c>
      <c r="J64" s="378">
        <v>314.43333333333328</v>
      </c>
      <c r="K64" s="377">
        <v>302.89999999999998</v>
      </c>
      <c r="L64" s="377">
        <v>290.55</v>
      </c>
      <c r="M64" s="377">
        <v>71.71463</v>
      </c>
      <c r="N64" s="1"/>
      <c r="O64" s="1"/>
    </row>
    <row r="65" spans="1:15" ht="12.75" customHeight="1">
      <c r="A65" s="30">
        <v>55</v>
      </c>
      <c r="B65" s="431" t="s">
        <v>68</v>
      </c>
      <c r="C65" s="377">
        <v>92.7</v>
      </c>
      <c r="D65" s="378">
        <v>93.316666666666663</v>
      </c>
      <c r="E65" s="378">
        <v>90.933333333333323</v>
      </c>
      <c r="F65" s="378">
        <v>89.166666666666657</v>
      </c>
      <c r="G65" s="378">
        <v>86.783333333333317</v>
      </c>
      <c r="H65" s="378">
        <v>95.083333333333329</v>
      </c>
      <c r="I65" s="378">
        <v>97.466666666666654</v>
      </c>
      <c r="J65" s="378">
        <v>99.233333333333334</v>
      </c>
      <c r="K65" s="377">
        <v>95.7</v>
      </c>
      <c r="L65" s="377">
        <v>91.55</v>
      </c>
      <c r="M65" s="377">
        <v>392.03300000000002</v>
      </c>
      <c r="N65" s="1"/>
      <c r="O65" s="1"/>
    </row>
    <row r="66" spans="1:15" ht="12.75" customHeight="1">
      <c r="A66" s="30">
        <v>56</v>
      </c>
      <c r="B66" s="431" t="s">
        <v>247</v>
      </c>
      <c r="C66" s="377">
        <v>52.3</v>
      </c>
      <c r="D66" s="378">
        <v>52.616666666666667</v>
      </c>
      <c r="E66" s="378">
        <v>51.733333333333334</v>
      </c>
      <c r="F66" s="378">
        <v>51.166666666666664</v>
      </c>
      <c r="G66" s="378">
        <v>50.283333333333331</v>
      </c>
      <c r="H66" s="378">
        <v>53.183333333333337</v>
      </c>
      <c r="I66" s="378">
        <v>54.066666666666677</v>
      </c>
      <c r="J66" s="378">
        <v>54.63333333333334</v>
      </c>
      <c r="K66" s="377">
        <v>53.5</v>
      </c>
      <c r="L66" s="377">
        <v>52.05</v>
      </c>
      <c r="M66" s="377">
        <v>41.96698</v>
      </c>
      <c r="N66" s="1"/>
      <c r="O66" s="1"/>
    </row>
    <row r="67" spans="1:15" ht="12.75" customHeight="1">
      <c r="A67" s="30">
        <v>57</v>
      </c>
      <c r="B67" s="431" t="s">
        <v>310</v>
      </c>
      <c r="C67" s="377">
        <v>3225.7</v>
      </c>
      <c r="D67" s="378">
        <v>3199.1666666666665</v>
      </c>
      <c r="E67" s="378">
        <v>3153.9333333333329</v>
      </c>
      <c r="F67" s="378">
        <v>3082.1666666666665</v>
      </c>
      <c r="G67" s="378">
        <v>3036.9333333333329</v>
      </c>
      <c r="H67" s="378">
        <v>3270.9333333333329</v>
      </c>
      <c r="I67" s="378">
        <v>3316.1666666666665</v>
      </c>
      <c r="J67" s="378">
        <v>3387.9333333333329</v>
      </c>
      <c r="K67" s="377">
        <v>3244.4</v>
      </c>
      <c r="L67" s="377">
        <v>3127.4</v>
      </c>
      <c r="M67" s="377">
        <v>0.29548000000000002</v>
      </c>
      <c r="N67" s="1"/>
      <c r="O67" s="1"/>
    </row>
    <row r="68" spans="1:15" ht="12.75" customHeight="1">
      <c r="A68" s="30">
        <v>58</v>
      </c>
      <c r="B68" s="431" t="s">
        <v>69</v>
      </c>
      <c r="C68" s="377">
        <v>2028.6</v>
      </c>
      <c r="D68" s="378">
        <v>2036.8499999999997</v>
      </c>
      <c r="E68" s="378">
        <v>1994.7499999999995</v>
      </c>
      <c r="F68" s="378">
        <v>1960.8999999999999</v>
      </c>
      <c r="G68" s="378">
        <v>1918.7999999999997</v>
      </c>
      <c r="H68" s="378">
        <v>2070.6999999999994</v>
      </c>
      <c r="I68" s="378">
        <v>2112.7999999999993</v>
      </c>
      <c r="J68" s="378">
        <v>2146.6499999999992</v>
      </c>
      <c r="K68" s="377">
        <v>2078.9499999999998</v>
      </c>
      <c r="L68" s="377">
        <v>2003</v>
      </c>
      <c r="M68" s="377">
        <v>12.624750000000001</v>
      </c>
      <c r="N68" s="1"/>
      <c r="O68" s="1"/>
    </row>
    <row r="69" spans="1:15" ht="12.75" customHeight="1">
      <c r="A69" s="30">
        <v>59</v>
      </c>
      <c r="B69" s="431" t="s">
        <v>318</v>
      </c>
      <c r="C69" s="377">
        <v>5099.3999999999996</v>
      </c>
      <c r="D69" s="378">
        <v>5066.4666666666662</v>
      </c>
      <c r="E69" s="378">
        <v>5012.9333333333325</v>
      </c>
      <c r="F69" s="378">
        <v>4926.4666666666662</v>
      </c>
      <c r="G69" s="378">
        <v>4872.9333333333325</v>
      </c>
      <c r="H69" s="378">
        <v>5152.9333333333325</v>
      </c>
      <c r="I69" s="378">
        <v>5206.4666666666672</v>
      </c>
      <c r="J69" s="378">
        <v>5292.9333333333325</v>
      </c>
      <c r="K69" s="377">
        <v>5120</v>
      </c>
      <c r="L69" s="377">
        <v>4980</v>
      </c>
      <c r="M69" s="377">
        <v>0.1004</v>
      </c>
      <c r="N69" s="1"/>
      <c r="O69" s="1"/>
    </row>
    <row r="70" spans="1:15" ht="12.75" customHeight="1">
      <c r="A70" s="30">
        <v>60</v>
      </c>
      <c r="B70" s="431" t="s">
        <v>248</v>
      </c>
      <c r="C70" s="377">
        <v>1080.3</v>
      </c>
      <c r="D70" s="378">
        <v>1089.3666666666666</v>
      </c>
      <c r="E70" s="378">
        <v>1060.583333333333</v>
      </c>
      <c r="F70" s="378">
        <v>1040.8666666666666</v>
      </c>
      <c r="G70" s="378">
        <v>1012.083333333333</v>
      </c>
      <c r="H70" s="378">
        <v>1109.083333333333</v>
      </c>
      <c r="I70" s="378">
        <v>1137.8666666666663</v>
      </c>
      <c r="J70" s="378">
        <v>1157.583333333333</v>
      </c>
      <c r="K70" s="377">
        <v>1118.1500000000001</v>
      </c>
      <c r="L70" s="377">
        <v>1069.6500000000001</v>
      </c>
      <c r="M70" s="377">
        <v>0.54396</v>
      </c>
      <c r="N70" s="1"/>
      <c r="O70" s="1"/>
    </row>
    <row r="71" spans="1:15" ht="12.75" customHeight="1">
      <c r="A71" s="30">
        <v>61</v>
      </c>
      <c r="B71" s="431" t="s">
        <v>319</v>
      </c>
      <c r="C71" s="377">
        <v>459.1</v>
      </c>
      <c r="D71" s="378">
        <v>458.38333333333338</v>
      </c>
      <c r="E71" s="378">
        <v>450.51666666666677</v>
      </c>
      <c r="F71" s="378">
        <v>441.93333333333339</v>
      </c>
      <c r="G71" s="378">
        <v>434.06666666666678</v>
      </c>
      <c r="H71" s="378">
        <v>466.96666666666675</v>
      </c>
      <c r="I71" s="378">
        <v>474.83333333333343</v>
      </c>
      <c r="J71" s="378">
        <v>483.41666666666674</v>
      </c>
      <c r="K71" s="377">
        <v>466.25</v>
      </c>
      <c r="L71" s="377">
        <v>449.8</v>
      </c>
      <c r="M71" s="377">
        <v>4.7724099999999998</v>
      </c>
      <c r="N71" s="1"/>
      <c r="O71" s="1"/>
    </row>
    <row r="72" spans="1:15" ht="12.75" customHeight="1">
      <c r="A72" s="30">
        <v>62</v>
      </c>
      <c r="B72" s="431" t="s">
        <v>71</v>
      </c>
      <c r="C72" s="377">
        <v>206.95</v>
      </c>
      <c r="D72" s="378">
        <v>207.86666666666667</v>
      </c>
      <c r="E72" s="378">
        <v>204.08333333333334</v>
      </c>
      <c r="F72" s="378">
        <v>201.21666666666667</v>
      </c>
      <c r="G72" s="378">
        <v>197.43333333333334</v>
      </c>
      <c r="H72" s="378">
        <v>210.73333333333335</v>
      </c>
      <c r="I72" s="378">
        <v>214.51666666666665</v>
      </c>
      <c r="J72" s="378">
        <v>217.38333333333335</v>
      </c>
      <c r="K72" s="377">
        <v>211.65</v>
      </c>
      <c r="L72" s="377">
        <v>205</v>
      </c>
      <c r="M72" s="377">
        <v>59.079659999999997</v>
      </c>
      <c r="N72" s="1"/>
      <c r="O72" s="1"/>
    </row>
    <row r="73" spans="1:15" ht="12.75" customHeight="1">
      <c r="A73" s="30">
        <v>63</v>
      </c>
      <c r="B73" s="431" t="s">
        <v>311</v>
      </c>
      <c r="C73" s="377">
        <v>1805</v>
      </c>
      <c r="D73" s="378">
        <v>1815.8</v>
      </c>
      <c r="E73" s="378">
        <v>1769.25</v>
      </c>
      <c r="F73" s="378">
        <v>1733.5</v>
      </c>
      <c r="G73" s="378">
        <v>1686.95</v>
      </c>
      <c r="H73" s="378">
        <v>1851.55</v>
      </c>
      <c r="I73" s="378">
        <v>1898.0999999999997</v>
      </c>
      <c r="J73" s="378">
        <v>1933.85</v>
      </c>
      <c r="K73" s="377">
        <v>1862.35</v>
      </c>
      <c r="L73" s="377">
        <v>1780.05</v>
      </c>
      <c r="M73" s="377">
        <v>3.6749100000000001</v>
      </c>
      <c r="N73" s="1"/>
      <c r="O73" s="1"/>
    </row>
    <row r="74" spans="1:15" ht="12.75" customHeight="1">
      <c r="A74" s="30">
        <v>64</v>
      </c>
      <c r="B74" s="431" t="s">
        <v>72</v>
      </c>
      <c r="C74" s="377">
        <v>744.75</v>
      </c>
      <c r="D74" s="378">
        <v>744.13333333333333</v>
      </c>
      <c r="E74" s="378">
        <v>737.26666666666665</v>
      </c>
      <c r="F74" s="378">
        <v>729.7833333333333</v>
      </c>
      <c r="G74" s="378">
        <v>722.91666666666663</v>
      </c>
      <c r="H74" s="378">
        <v>751.61666666666667</v>
      </c>
      <c r="I74" s="378">
        <v>758.48333333333323</v>
      </c>
      <c r="J74" s="378">
        <v>765.9666666666667</v>
      </c>
      <c r="K74" s="377">
        <v>751</v>
      </c>
      <c r="L74" s="377">
        <v>736.65</v>
      </c>
      <c r="M74" s="377">
        <v>6.3020199999999997</v>
      </c>
      <c r="N74" s="1"/>
      <c r="O74" s="1"/>
    </row>
    <row r="75" spans="1:15" ht="12.75" customHeight="1">
      <c r="A75" s="30">
        <v>65</v>
      </c>
      <c r="B75" s="431" t="s">
        <v>73</v>
      </c>
      <c r="C75" s="377">
        <v>740.4</v>
      </c>
      <c r="D75" s="378">
        <v>742.73333333333323</v>
      </c>
      <c r="E75" s="378">
        <v>729.66666666666652</v>
      </c>
      <c r="F75" s="378">
        <v>718.93333333333328</v>
      </c>
      <c r="G75" s="378">
        <v>705.86666666666656</v>
      </c>
      <c r="H75" s="378">
        <v>753.46666666666647</v>
      </c>
      <c r="I75" s="378">
        <v>766.5333333333333</v>
      </c>
      <c r="J75" s="378">
        <v>777.26666666666642</v>
      </c>
      <c r="K75" s="377">
        <v>755.8</v>
      </c>
      <c r="L75" s="377">
        <v>732</v>
      </c>
      <c r="M75" s="377">
        <v>13.16006</v>
      </c>
      <c r="N75" s="1"/>
      <c r="O75" s="1"/>
    </row>
    <row r="76" spans="1:15" ht="12.75" customHeight="1">
      <c r="A76" s="30">
        <v>66</v>
      </c>
      <c r="B76" s="431" t="s">
        <v>320</v>
      </c>
      <c r="C76" s="377">
        <v>12229.45</v>
      </c>
      <c r="D76" s="378">
        <v>12278.35</v>
      </c>
      <c r="E76" s="378">
        <v>12057.7</v>
      </c>
      <c r="F76" s="378">
        <v>11885.95</v>
      </c>
      <c r="G76" s="378">
        <v>11665.300000000001</v>
      </c>
      <c r="H76" s="378">
        <v>12450.1</v>
      </c>
      <c r="I76" s="378">
        <v>12670.749999999998</v>
      </c>
      <c r="J76" s="378">
        <v>12842.5</v>
      </c>
      <c r="K76" s="377">
        <v>12499</v>
      </c>
      <c r="L76" s="377">
        <v>12106.6</v>
      </c>
      <c r="M76" s="377">
        <v>3.4630000000000001E-2</v>
      </c>
      <c r="N76" s="1"/>
      <c r="O76" s="1"/>
    </row>
    <row r="77" spans="1:15" ht="12.75" customHeight="1">
      <c r="A77" s="30">
        <v>67</v>
      </c>
      <c r="B77" s="431" t="s">
        <v>75</v>
      </c>
      <c r="C77" s="377">
        <v>695.25</v>
      </c>
      <c r="D77" s="378">
        <v>699.5333333333333</v>
      </c>
      <c r="E77" s="378">
        <v>685.06666666666661</v>
      </c>
      <c r="F77" s="378">
        <v>674.88333333333333</v>
      </c>
      <c r="G77" s="378">
        <v>660.41666666666663</v>
      </c>
      <c r="H77" s="378">
        <v>709.71666666666658</v>
      </c>
      <c r="I77" s="378">
        <v>724.18333333333328</v>
      </c>
      <c r="J77" s="378">
        <v>734.36666666666656</v>
      </c>
      <c r="K77" s="377">
        <v>714</v>
      </c>
      <c r="L77" s="377">
        <v>689.35</v>
      </c>
      <c r="M77" s="377">
        <v>67.046220000000005</v>
      </c>
      <c r="N77" s="1"/>
      <c r="O77" s="1"/>
    </row>
    <row r="78" spans="1:15" ht="12.75" customHeight="1">
      <c r="A78" s="30">
        <v>68</v>
      </c>
      <c r="B78" s="431" t="s">
        <v>76</v>
      </c>
      <c r="C78" s="377">
        <v>59.6</v>
      </c>
      <c r="D78" s="378">
        <v>60.133333333333326</v>
      </c>
      <c r="E78" s="378">
        <v>58.016666666666652</v>
      </c>
      <c r="F78" s="378">
        <v>56.433333333333323</v>
      </c>
      <c r="G78" s="378">
        <v>54.316666666666649</v>
      </c>
      <c r="H78" s="378">
        <v>61.716666666666654</v>
      </c>
      <c r="I78" s="378">
        <v>63.833333333333329</v>
      </c>
      <c r="J78" s="378">
        <v>65.416666666666657</v>
      </c>
      <c r="K78" s="377">
        <v>62.25</v>
      </c>
      <c r="L78" s="377">
        <v>58.55</v>
      </c>
      <c r="M78" s="377">
        <v>266.25295</v>
      </c>
      <c r="N78" s="1"/>
      <c r="O78" s="1"/>
    </row>
    <row r="79" spans="1:15" ht="12.75" customHeight="1">
      <c r="A79" s="30">
        <v>69</v>
      </c>
      <c r="B79" s="431" t="s">
        <v>77</v>
      </c>
      <c r="C79" s="377">
        <v>377.1</v>
      </c>
      <c r="D79" s="378">
        <v>371.86666666666662</v>
      </c>
      <c r="E79" s="378">
        <v>361.23333333333323</v>
      </c>
      <c r="F79" s="378">
        <v>345.36666666666662</v>
      </c>
      <c r="G79" s="378">
        <v>334.73333333333323</v>
      </c>
      <c r="H79" s="378">
        <v>387.73333333333323</v>
      </c>
      <c r="I79" s="378">
        <v>398.36666666666656</v>
      </c>
      <c r="J79" s="378">
        <v>414.23333333333323</v>
      </c>
      <c r="K79" s="377">
        <v>382.5</v>
      </c>
      <c r="L79" s="377">
        <v>356</v>
      </c>
      <c r="M79" s="377">
        <v>99.504000000000005</v>
      </c>
      <c r="N79" s="1"/>
      <c r="O79" s="1"/>
    </row>
    <row r="80" spans="1:15" ht="12.75" customHeight="1">
      <c r="A80" s="30">
        <v>70</v>
      </c>
      <c r="B80" s="431" t="s">
        <v>321</v>
      </c>
      <c r="C80" s="377">
        <v>1464.1</v>
      </c>
      <c r="D80" s="378">
        <v>1469.05</v>
      </c>
      <c r="E80" s="378">
        <v>1445.1</v>
      </c>
      <c r="F80" s="378">
        <v>1426.1</v>
      </c>
      <c r="G80" s="378">
        <v>1402.1499999999999</v>
      </c>
      <c r="H80" s="378">
        <v>1488.05</v>
      </c>
      <c r="I80" s="378">
        <v>1512.0000000000002</v>
      </c>
      <c r="J80" s="378">
        <v>1531</v>
      </c>
      <c r="K80" s="377">
        <v>1493</v>
      </c>
      <c r="L80" s="377">
        <v>1450.05</v>
      </c>
      <c r="M80" s="377">
        <v>0.66376000000000002</v>
      </c>
      <c r="N80" s="1"/>
      <c r="O80" s="1"/>
    </row>
    <row r="81" spans="1:15" ht="12.75" customHeight="1">
      <c r="A81" s="30">
        <v>71</v>
      </c>
      <c r="B81" s="431" t="s">
        <v>323</v>
      </c>
      <c r="C81" s="377">
        <v>6981.65</v>
      </c>
      <c r="D81" s="378">
        <v>6975.666666666667</v>
      </c>
      <c r="E81" s="378">
        <v>6926.3333333333339</v>
      </c>
      <c r="F81" s="378">
        <v>6871.0166666666673</v>
      </c>
      <c r="G81" s="378">
        <v>6821.6833333333343</v>
      </c>
      <c r="H81" s="378">
        <v>7030.9833333333336</v>
      </c>
      <c r="I81" s="378">
        <v>7080.3166666666675</v>
      </c>
      <c r="J81" s="378">
        <v>7135.6333333333332</v>
      </c>
      <c r="K81" s="377">
        <v>7025</v>
      </c>
      <c r="L81" s="377">
        <v>6920.35</v>
      </c>
      <c r="M81" s="377">
        <v>0.10914</v>
      </c>
      <c r="N81" s="1"/>
      <c r="O81" s="1"/>
    </row>
    <row r="82" spans="1:15" ht="12.75" customHeight="1">
      <c r="A82" s="30">
        <v>72</v>
      </c>
      <c r="B82" s="431" t="s">
        <v>324</v>
      </c>
      <c r="C82" s="377">
        <v>990.95</v>
      </c>
      <c r="D82" s="378">
        <v>991.73333333333323</v>
      </c>
      <c r="E82" s="378">
        <v>983.56666666666649</v>
      </c>
      <c r="F82" s="378">
        <v>976.18333333333328</v>
      </c>
      <c r="G82" s="378">
        <v>968.01666666666654</v>
      </c>
      <c r="H82" s="378">
        <v>999.11666666666645</v>
      </c>
      <c r="I82" s="378">
        <v>1007.2833333333332</v>
      </c>
      <c r="J82" s="378">
        <v>1014.6666666666664</v>
      </c>
      <c r="K82" s="377">
        <v>999.9</v>
      </c>
      <c r="L82" s="377">
        <v>984.35</v>
      </c>
      <c r="M82" s="377">
        <v>0.21113999999999999</v>
      </c>
      <c r="N82" s="1"/>
      <c r="O82" s="1"/>
    </row>
    <row r="83" spans="1:15" ht="12.75" customHeight="1">
      <c r="A83" s="30">
        <v>73</v>
      </c>
      <c r="B83" s="431" t="s">
        <v>78</v>
      </c>
      <c r="C83" s="377">
        <v>16470.75</v>
      </c>
      <c r="D83" s="378">
        <v>16560.266666666666</v>
      </c>
      <c r="E83" s="378">
        <v>16240.533333333333</v>
      </c>
      <c r="F83" s="378">
        <v>16010.316666666666</v>
      </c>
      <c r="G83" s="378">
        <v>15690.583333333332</v>
      </c>
      <c r="H83" s="378">
        <v>16790.483333333334</v>
      </c>
      <c r="I83" s="378">
        <v>17110.216666666664</v>
      </c>
      <c r="J83" s="378">
        <v>17340.433333333334</v>
      </c>
      <c r="K83" s="377">
        <v>16880</v>
      </c>
      <c r="L83" s="377">
        <v>16330.05</v>
      </c>
      <c r="M83" s="377">
        <v>0.29796</v>
      </c>
      <c r="N83" s="1"/>
      <c r="O83" s="1"/>
    </row>
    <row r="84" spans="1:15" ht="12.75" customHeight="1">
      <c r="A84" s="30">
        <v>74</v>
      </c>
      <c r="B84" s="431" t="s">
        <v>80</v>
      </c>
      <c r="C84" s="377">
        <v>381.7</v>
      </c>
      <c r="D84" s="378">
        <v>385.91666666666669</v>
      </c>
      <c r="E84" s="378">
        <v>375.78333333333336</v>
      </c>
      <c r="F84" s="378">
        <v>369.86666666666667</v>
      </c>
      <c r="G84" s="378">
        <v>359.73333333333335</v>
      </c>
      <c r="H84" s="378">
        <v>391.83333333333337</v>
      </c>
      <c r="I84" s="378">
        <v>401.9666666666667</v>
      </c>
      <c r="J84" s="378">
        <v>407.88333333333338</v>
      </c>
      <c r="K84" s="377">
        <v>396.05</v>
      </c>
      <c r="L84" s="377">
        <v>380</v>
      </c>
      <c r="M84" s="377">
        <v>51.552689999999998</v>
      </c>
      <c r="N84" s="1"/>
      <c r="O84" s="1"/>
    </row>
    <row r="85" spans="1:15" ht="12.75" customHeight="1">
      <c r="A85" s="30">
        <v>75</v>
      </c>
      <c r="B85" s="431" t="s">
        <v>325</v>
      </c>
      <c r="C85" s="377">
        <v>501.2</v>
      </c>
      <c r="D85" s="378">
        <v>503.13333333333338</v>
      </c>
      <c r="E85" s="378">
        <v>491.46666666666681</v>
      </c>
      <c r="F85" s="378">
        <v>481.73333333333341</v>
      </c>
      <c r="G85" s="378">
        <v>470.06666666666683</v>
      </c>
      <c r="H85" s="378">
        <v>512.86666666666679</v>
      </c>
      <c r="I85" s="378">
        <v>524.53333333333342</v>
      </c>
      <c r="J85" s="378">
        <v>534.26666666666677</v>
      </c>
      <c r="K85" s="377">
        <v>514.79999999999995</v>
      </c>
      <c r="L85" s="377">
        <v>493.4</v>
      </c>
      <c r="M85" s="377">
        <v>8.4501899999999992</v>
      </c>
      <c r="N85" s="1"/>
      <c r="O85" s="1"/>
    </row>
    <row r="86" spans="1:15" ht="12.75" customHeight="1">
      <c r="A86" s="30">
        <v>76</v>
      </c>
      <c r="B86" s="431" t="s">
        <v>81</v>
      </c>
      <c r="C86" s="377">
        <v>3618.3</v>
      </c>
      <c r="D86" s="378">
        <v>3607.6666666666665</v>
      </c>
      <c r="E86" s="378">
        <v>3586.333333333333</v>
      </c>
      <c r="F86" s="378">
        <v>3554.3666666666663</v>
      </c>
      <c r="G86" s="378">
        <v>3533.0333333333328</v>
      </c>
      <c r="H86" s="378">
        <v>3639.6333333333332</v>
      </c>
      <c r="I86" s="378">
        <v>3660.9666666666662</v>
      </c>
      <c r="J86" s="378">
        <v>3692.9333333333334</v>
      </c>
      <c r="K86" s="377">
        <v>3629</v>
      </c>
      <c r="L86" s="377">
        <v>3575.7</v>
      </c>
      <c r="M86" s="377">
        <v>1.6259399999999999</v>
      </c>
      <c r="N86" s="1"/>
      <c r="O86" s="1"/>
    </row>
    <row r="87" spans="1:15" ht="12.75" customHeight="1">
      <c r="A87" s="30">
        <v>77</v>
      </c>
      <c r="B87" s="431" t="s">
        <v>312</v>
      </c>
      <c r="C87" s="377">
        <v>2059.9</v>
      </c>
      <c r="D87" s="378">
        <v>2097.4833333333336</v>
      </c>
      <c r="E87" s="378">
        <v>2000.166666666667</v>
      </c>
      <c r="F87" s="378">
        <v>1940.4333333333334</v>
      </c>
      <c r="G87" s="378">
        <v>1843.1166666666668</v>
      </c>
      <c r="H87" s="378">
        <v>2157.2166666666672</v>
      </c>
      <c r="I87" s="378">
        <v>2254.5333333333338</v>
      </c>
      <c r="J87" s="378">
        <v>2314.2666666666673</v>
      </c>
      <c r="K87" s="377">
        <v>2194.8000000000002</v>
      </c>
      <c r="L87" s="377">
        <v>2037.75</v>
      </c>
      <c r="M87" s="377">
        <v>17.79025</v>
      </c>
      <c r="N87" s="1"/>
      <c r="O87" s="1"/>
    </row>
    <row r="88" spans="1:15" ht="12.75" customHeight="1">
      <c r="A88" s="30">
        <v>78</v>
      </c>
      <c r="B88" s="431" t="s">
        <v>322</v>
      </c>
      <c r="C88" s="377">
        <v>487.25</v>
      </c>
      <c r="D88" s="378">
        <v>491.63333333333338</v>
      </c>
      <c r="E88" s="378">
        <v>477.71666666666675</v>
      </c>
      <c r="F88" s="378">
        <v>468.18333333333339</v>
      </c>
      <c r="G88" s="378">
        <v>454.26666666666677</v>
      </c>
      <c r="H88" s="378">
        <v>501.16666666666674</v>
      </c>
      <c r="I88" s="378">
        <v>515.08333333333337</v>
      </c>
      <c r="J88" s="378">
        <v>524.61666666666679</v>
      </c>
      <c r="K88" s="377">
        <v>505.55</v>
      </c>
      <c r="L88" s="377">
        <v>482.1</v>
      </c>
      <c r="M88" s="377">
        <v>27.531130000000001</v>
      </c>
      <c r="N88" s="1"/>
      <c r="O88" s="1"/>
    </row>
    <row r="89" spans="1:15" ht="12.75" customHeight="1">
      <c r="A89" s="30">
        <v>79</v>
      </c>
      <c r="B89" s="431" t="s">
        <v>326</v>
      </c>
      <c r="C89" s="377">
        <v>135.4</v>
      </c>
      <c r="D89" s="378">
        <v>135.80000000000001</v>
      </c>
      <c r="E89" s="378">
        <v>133.90000000000003</v>
      </c>
      <c r="F89" s="378">
        <v>132.40000000000003</v>
      </c>
      <c r="G89" s="378">
        <v>130.50000000000006</v>
      </c>
      <c r="H89" s="378">
        <v>137.30000000000001</v>
      </c>
      <c r="I89" s="378">
        <v>139.19999999999999</v>
      </c>
      <c r="J89" s="378">
        <v>140.69999999999999</v>
      </c>
      <c r="K89" s="377">
        <v>137.69999999999999</v>
      </c>
      <c r="L89" s="377">
        <v>134.30000000000001</v>
      </c>
      <c r="M89" s="377">
        <v>13.319889999999999</v>
      </c>
      <c r="N89" s="1"/>
      <c r="O89" s="1"/>
    </row>
    <row r="90" spans="1:15" ht="12.75" customHeight="1">
      <c r="A90" s="30">
        <v>80</v>
      </c>
      <c r="B90" s="431" t="s">
        <v>82</v>
      </c>
      <c r="C90" s="377">
        <v>410.4</v>
      </c>
      <c r="D90" s="378">
        <v>412.01666666666665</v>
      </c>
      <c r="E90" s="378">
        <v>404.0333333333333</v>
      </c>
      <c r="F90" s="378">
        <v>397.66666666666663</v>
      </c>
      <c r="G90" s="378">
        <v>389.68333333333328</v>
      </c>
      <c r="H90" s="378">
        <v>418.38333333333333</v>
      </c>
      <c r="I90" s="378">
        <v>426.36666666666667</v>
      </c>
      <c r="J90" s="378">
        <v>432.73333333333335</v>
      </c>
      <c r="K90" s="377">
        <v>420</v>
      </c>
      <c r="L90" s="377">
        <v>405.65</v>
      </c>
      <c r="M90" s="377">
        <v>25.018450000000001</v>
      </c>
      <c r="N90" s="1"/>
      <c r="O90" s="1"/>
    </row>
    <row r="91" spans="1:15" ht="12.75" customHeight="1">
      <c r="A91" s="30">
        <v>81</v>
      </c>
      <c r="B91" s="431" t="s">
        <v>344</v>
      </c>
      <c r="C91" s="377">
        <v>2712.85</v>
      </c>
      <c r="D91" s="378">
        <v>2751.6166666666668</v>
      </c>
      <c r="E91" s="378">
        <v>2664.2333333333336</v>
      </c>
      <c r="F91" s="378">
        <v>2615.6166666666668</v>
      </c>
      <c r="G91" s="378">
        <v>2528.2333333333336</v>
      </c>
      <c r="H91" s="378">
        <v>2800.2333333333336</v>
      </c>
      <c r="I91" s="378">
        <v>2887.6166666666668</v>
      </c>
      <c r="J91" s="378">
        <v>2936.2333333333336</v>
      </c>
      <c r="K91" s="377">
        <v>2839</v>
      </c>
      <c r="L91" s="377">
        <v>2703</v>
      </c>
      <c r="M91" s="377">
        <v>2.6305499999999999</v>
      </c>
      <c r="N91" s="1"/>
      <c r="O91" s="1"/>
    </row>
    <row r="92" spans="1:15" ht="12.75" customHeight="1">
      <c r="A92" s="30">
        <v>82</v>
      </c>
      <c r="B92" s="431" t="s">
        <v>83</v>
      </c>
      <c r="C92" s="377">
        <v>215.6</v>
      </c>
      <c r="D92" s="378">
        <v>218.5333333333333</v>
      </c>
      <c r="E92" s="378">
        <v>210.36666666666662</v>
      </c>
      <c r="F92" s="378">
        <v>205.13333333333333</v>
      </c>
      <c r="G92" s="378">
        <v>196.96666666666664</v>
      </c>
      <c r="H92" s="378">
        <v>223.76666666666659</v>
      </c>
      <c r="I92" s="378">
        <v>231.93333333333328</v>
      </c>
      <c r="J92" s="378">
        <v>237.16666666666657</v>
      </c>
      <c r="K92" s="377">
        <v>226.7</v>
      </c>
      <c r="L92" s="377">
        <v>213.3</v>
      </c>
      <c r="M92" s="377">
        <v>106.38551</v>
      </c>
      <c r="N92" s="1"/>
      <c r="O92" s="1"/>
    </row>
    <row r="93" spans="1:15" ht="12.75" customHeight="1">
      <c r="A93" s="30">
        <v>83</v>
      </c>
      <c r="B93" s="431" t="s">
        <v>330</v>
      </c>
      <c r="C93" s="377">
        <v>594.70000000000005</v>
      </c>
      <c r="D93" s="378">
        <v>600.13333333333333</v>
      </c>
      <c r="E93" s="378">
        <v>583.86666666666667</v>
      </c>
      <c r="F93" s="378">
        <v>573.0333333333333</v>
      </c>
      <c r="G93" s="378">
        <v>556.76666666666665</v>
      </c>
      <c r="H93" s="378">
        <v>610.9666666666667</v>
      </c>
      <c r="I93" s="378">
        <v>627.23333333333335</v>
      </c>
      <c r="J93" s="378">
        <v>638.06666666666672</v>
      </c>
      <c r="K93" s="377">
        <v>616.4</v>
      </c>
      <c r="L93" s="377">
        <v>589.29999999999995</v>
      </c>
      <c r="M93" s="377">
        <v>8.2747899999999994</v>
      </c>
      <c r="N93" s="1"/>
      <c r="O93" s="1"/>
    </row>
    <row r="94" spans="1:15" ht="12.75" customHeight="1">
      <c r="A94" s="30">
        <v>84</v>
      </c>
      <c r="B94" s="431" t="s">
        <v>331</v>
      </c>
      <c r="C94" s="377">
        <v>788.15</v>
      </c>
      <c r="D94" s="378">
        <v>793.06666666666661</v>
      </c>
      <c r="E94" s="378">
        <v>775.08333333333326</v>
      </c>
      <c r="F94" s="378">
        <v>762.01666666666665</v>
      </c>
      <c r="G94" s="378">
        <v>744.0333333333333</v>
      </c>
      <c r="H94" s="378">
        <v>806.13333333333321</v>
      </c>
      <c r="I94" s="378">
        <v>824.11666666666656</v>
      </c>
      <c r="J94" s="378">
        <v>837.18333333333317</v>
      </c>
      <c r="K94" s="377">
        <v>811.05</v>
      </c>
      <c r="L94" s="377">
        <v>780</v>
      </c>
      <c r="M94" s="377">
        <v>0.69959000000000005</v>
      </c>
      <c r="N94" s="1"/>
      <c r="O94" s="1"/>
    </row>
    <row r="95" spans="1:15" ht="12.75" customHeight="1">
      <c r="A95" s="30">
        <v>85</v>
      </c>
      <c r="B95" s="431" t="s">
        <v>333</v>
      </c>
      <c r="C95" s="377">
        <v>887.75</v>
      </c>
      <c r="D95" s="378">
        <v>893.11666666666679</v>
      </c>
      <c r="E95" s="378">
        <v>873.3333333333336</v>
      </c>
      <c r="F95" s="378">
        <v>858.91666666666686</v>
      </c>
      <c r="G95" s="378">
        <v>839.13333333333367</v>
      </c>
      <c r="H95" s="378">
        <v>907.53333333333353</v>
      </c>
      <c r="I95" s="378">
        <v>927.31666666666683</v>
      </c>
      <c r="J95" s="378">
        <v>941.73333333333346</v>
      </c>
      <c r="K95" s="377">
        <v>912.9</v>
      </c>
      <c r="L95" s="377">
        <v>878.7</v>
      </c>
      <c r="M95" s="377">
        <v>4.8712900000000001</v>
      </c>
      <c r="N95" s="1"/>
      <c r="O95" s="1"/>
    </row>
    <row r="96" spans="1:15" ht="12.75" customHeight="1">
      <c r="A96" s="30">
        <v>86</v>
      </c>
      <c r="B96" s="431" t="s">
        <v>250</v>
      </c>
      <c r="C96" s="377">
        <v>123.45</v>
      </c>
      <c r="D96" s="378">
        <v>123.8</v>
      </c>
      <c r="E96" s="378">
        <v>122.64999999999999</v>
      </c>
      <c r="F96" s="378">
        <v>121.85</v>
      </c>
      <c r="G96" s="378">
        <v>120.69999999999999</v>
      </c>
      <c r="H96" s="378">
        <v>124.6</v>
      </c>
      <c r="I96" s="378">
        <v>125.75</v>
      </c>
      <c r="J96" s="378">
        <v>126.55</v>
      </c>
      <c r="K96" s="377">
        <v>124.95</v>
      </c>
      <c r="L96" s="377">
        <v>123</v>
      </c>
      <c r="M96" s="377">
        <v>6.9729200000000002</v>
      </c>
      <c r="N96" s="1"/>
      <c r="O96" s="1"/>
    </row>
    <row r="97" spans="1:15" ht="12.75" customHeight="1">
      <c r="A97" s="30">
        <v>87</v>
      </c>
      <c r="B97" s="431" t="s">
        <v>327</v>
      </c>
      <c r="C97" s="377">
        <v>460.9</v>
      </c>
      <c r="D97" s="378">
        <v>460.38333333333338</v>
      </c>
      <c r="E97" s="378">
        <v>443.76666666666677</v>
      </c>
      <c r="F97" s="378">
        <v>426.63333333333338</v>
      </c>
      <c r="G97" s="378">
        <v>410.01666666666677</v>
      </c>
      <c r="H97" s="378">
        <v>477.51666666666677</v>
      </c>
      <c r="I97" s="378">
        <v>494.13333333333344</v>
      </c>
      <c r="J97" s="378">
        <v>511.26666666666677</v>
      </c>
      <c r="K97" s="377">
        <v>477</v>
      </c>
      <c r="L97" s="377">
        <v>443.25</v>
      </c>
      <c r="M97" s="377">
        <v>31.045670000000001</v>
      </c>
      <c r="N97" s="1"/>
      <c r="O97" s="1"/>
    </row>
    <row r="98" spans="1:15" ht="12.75" customHeight="1">
      <c r="A98" s="30">
        <v>88</v>
      </c>
      <c r="B98" s="431" t="s">
        <v>336</v>
      </c>
      <c r="C98" s="377">
        <v>1583.1</v>
      </c>
      <c r="D98" s="378">
        <v>1594.7</v>
      </c>
      <c r="E98" s="378">
        <v>1558.4</v>
      </c>
      <c r="F98" s="378">
        <v>1533.7</v>
      </c>
      <c r="G98" s="378">
        <v>1497.4</v>
      </c>
      <c r="H98" s="378">
        <v>1619.4</v>
      </c>
      <c r="I98" s="378">
        <v>1655.6999999999998</v>
      </c>
      <c r="J98" s="378">
        <v>1680.4</v>
      </c>
      <c r="K98" s="377">
        <v>1631</v>
      </c>
      <c r="L98" s="377">
        <v>1570</v>
      </c>
      <c r="M98" s="377">
        <v>6.7855400000000001</v>
      </c>
      <c r="N98" s="1"/>
      <c r="O98" s="1"/>
    </row>
    <row r="99" spans="1:15" ht="12.75" customHeight="1">
      <c r="A99" s="30">
        <v>89</v>
      </c>
      <c r="B99" s="431" t="s">
        <v>334</v>
      </c>
      <c r="C99" s="377">
        <v>1111.5</v>
      </c>
      <c r="D99" s="378">
        <v>1120.5</v>
      </c>
      <c r="E99" s="378">
        <v>1096</v>
      </c>
      <c r="F99" s="378">
        <v>1080.5</v>
      </c>
      <c r="G99" s="378">
        <v>1056</v>
      </c>
      <c r="H99" s="378">
        <v>1136</v>
      </c>
      <c r="I99" s="378">
        <v>1160.5</v>
      </c>
      <c r="J99" s="378">
        <v>1176</v>
      </c>
      <c r="K99" s="377">
        <v>1145</v>
      </c>
      <c r="L99" s="377">
        <v>1105</v>
      </c>
      <c r="M99" s="377">
        <v>1.2576000000000001</v>
      </c>
      <c r="N99" s="1"/>
      <c r="O99" s="1"/>
    </row>
    <row r="100" spans="1:15" ht="12.75" customHeight="1">
      <c r="A100" s="30">
        <v>90</v>
      </c>
      <c r="B100" s="431" t="s">
        <v>335</v>
      </c>
      <c r="C100" s="377">
        <v>21.05</v>
      </c>
      <c r="D100" s="378">
        <v>21.133333333333336</v>
      </c>
      <c r="E100" s="378">
        <v>20.916666666666671</v>
      </c>
      <c r="F100" s="378">
        <v>20.783333333333335</v>
      </c>
      <c r="G100" s="378">
        <v>20.56666666666667</v>
      </c>
      <c r="H100" s="378">
        <v>21.266666666666673</v>
      </c>
      <c r="I100" s="378">
        <v>21.483333333333334</v>
      </c>
      <c r="J100" s="378">
        <v>21.616666666666674</v>
      </c>
      <c r="K100" s="377">
        <v>21.35</v>
      </c>
      <c r="L100" s="377">
        <v>21</v>
      </c>
      <c r="M100" s="377">
        <v>28.894359999999999</v>
      </c>
      <c r="N100" s="1"/>
      <c r="O100" s="1"/>
    </row>
    <row r="101" spans="1:15" ht="12.75" customHeight="1">
      <c r="A101" s="30">
        <v>91</v>
      </c>
      <c r="B101" s="431" t="s">
        <v>337</v>
      </c>
      <c r="C101" s="377">
        <v>626.54999999999995</v>
      </c>
      <c r="D101" s="378">
        <v>629.91666666666663</v>
      </c>
      <c r="E101" s="378">
        <v>616.63333333333321</v>
      </c>
      <c r="F101" s="378">
        <v>606.71666666666658</v>
      </c>
      <c r="G101" s="378">
        <v>593.43333333333317</v>
      </c>
      <c r="H101" s="378">
        <v>639.83333333333326</v>
      </c>
      <c r="I101" s="378">
        <v>653.11666666666679</v>
      </c>
      <c r="J101" s="378">
        <v>663.0333333333333</v>
      </c>
      <c r="K101" s="377">
        <v>643.20000000000005</v>
      </c>
      <c r="L101" s="377">
        <v>620</v>
      </c>
      <c r="M101" s="377">
        <v>0.98126999999999998</v>
      </c>
      <c r="N101" s="1"/>
      <c r="O101" s="1"/>
    </row>
    <row r="102" spans="1:15" ht="12.75" customHeight="1">
      <c r="A102" s="30">
        <v>92</v>
      </c>
      <c r="B102" s="431" t="s">
        <v>338</v>
      </c>
      <c r="C102" s="377">
        <v>950.15</v>
      </c>
      <c r="D102" s="378">
        <v>947.41666666666663</v>
      </c>
      <c r="E102" s="378">
        <v>934.83333333333326</v>
      </c>
      <c r="F102" s="378">
        <v>919.51666666666665</v>
      </c>
      <c r="G102" s="378">
        <v>906.93333333333328</v>
      </c>
      <c r="H102" s="378">
        <v>962.73333333333323</v>
      </c>
      <c r="I102" s="378">
        <v>975.31666666666649</v>
      </c>
      <c r="J102" s="378">
        <v>990.63333333333321</v>
      </c>
      <c r="K102" s="377">
        <v>960</v>
      </c>
      <c r="L102" s="377">
        <v>932.1</v>
      </c>
      <c r="M102" s="377">
        <v>5.3549499999999997</v>
      </c>
      <c r="N102" s="1"/>
      <c r="O102" s="1"/>
    </row>
    <row r="103" spans="1:15" ht="12.75" customHeight="1">
      <c r="A103" s="30">
        <v>93</v>
      </c>
      <c r="B103" s="431" t="s">
        <v>339</v>
      </c>
      <c r="C103" s="377">
        <v>4690.6499999999996</v>
      </c>
      <c r="D103" s="378">
        <v>4723.5</v>
      </c>
      <c r="E103" s="378">
        <v>4587.1499999999996</v>
      </c>
      <c r="F103" s="378">
        <v>4483.6499999999996</v>
      </c>
      <c r="G103" s="378">
        <v>4347.2999999999993</v>
      </c>
      <c r="H103" s="378">
        <v>4827</v>
      </c>
      <c r="I103" s="378">
        <v>4963.3500000000004</v>
      </c>
      <c r="J103" s="378">
        <v>5066.8500000000004</v>
      </c>
      <c r="K103" s="377">
        <v>4859.8500000000004</v>
      </c>
      <c r="L103" s="377">
        <v>4620</v>
      </c>
      <c r="M103" s="377">
        <v>6.9949999999999998E-2</v>
      </c>
      <c r="N103" s="1"/>
      <c r="O103" s="1"/>
    </row>
    <row r="104" spans="1:15" ht="12.75" customHeight="1">
      <c r="A104" s="30">
        <v>94</v>
      </c>
      <c r="B104" s="431" t="s">
        <v>249</v>
      </c>
      <c r="C104" s="377">
        <v>90.85</v>
      </c>
      <c r="D104" s="378">
        <v>90.883333333333326</v>
      </c>
      <c r="E104" s="378">
        <v>90.466666666666654</v>
      </c>
      <c r="F104" s="378">
        <v>90.083333333333329</v>
      </c>
      <c r="G104" s="378">
        <v>89.666666666666657</v>
      </c>
      <c r="H104" s="378">
        <v>91.266666666666652</v>
      </c>
      <c r="I104" s="378">
        <v>91.683333333333337</v>
      </c>
      <c r="J104" s="378">
        <v>92.066666666666649</v>
      </c>
      <c r="K104" s="377">
        <v>91.3</v>
      </c>
      <c r="L104" s="377">
        <v>90.5</v>
      </c>
      <c r="M104" s="377">
        <v>27.45309</v>
      </c>
      <c r="N104" s="1"/>
      <c r="O104" s="1"/>
    </row>
    <row r="105" spans="1:15" ht="12.75" customHeight="1">
      <c r="A105" s="30">
        <v>95</v>
      </c>
      <c r="B105" s="431" t="s">
        <v>332</v>
      </c>
      <c r="C105" s="377">
        <v>538.25</v>
      </c>
      <c r="D105" s="378">
        <v>537.41666666666663</v>
      </c>
      <c r="E105" s="378">
        <v>528.83333333333326</v>
      </c>
      <c r="F105" s="378">
        <v>519.41666666666663</v>
      </c>
      <c r="G105" s="378">
        <v>510.83333333333326</v>
      </c>
      <c r="H105" s="378">
        <v>546.83333333333326</v>
      </c>
      <c r="I105" s="378">
        <v>555.41666666666652</v>
      </c>
      <c r="J105" s="378">
        <v>564.83333333333326</v>
      </c>
      <c r="K105" s="377">
        <v>546</v>
      </c>
      <c r="L105" s="377">
        <v>528</v>
      </c>
      <c r="M105" s="377">
        <v>0.19195000000000001</v>
      </c>
      <c r="N105" s="1"/>
      <c r="O105" s="1"/>
    </row>
    <row r="106" spans="1:15" ht="12.75" customHeight="1">
      <c r="A106" s="30">
        <v>96</v>
      </c>
      <c r="B106" s="431" t="s">
        <v>838</v>
      </c>
      <c r="C106" s="377">
        <v>176.85</v>
      </c>
      <c r="D106" s="378">
        <v>177.6</v>
      </c>
      <c r="E106" s="378">
        <v>174.25</v>
      </c>
      <c r="F106" s="378">
        <v>171.65</v>
      </c>
      <c r="G106" s="378">
        <v>168.3</v>
      </c>
      <c r="H106" s="378">
        <v>180.2</v>
      </c>
      <c r="I106" s="378">
        <v>183.54999999999995</v>
      </c>
      <c r="J106" s="378">
        <v>186.14999999999998</v>
      </c>
      <c r="K106" s="377">
        <v>180.95</v>
      </c>
      <c r="L106" s="377">
        <v>175</v>
      </c>
      <c r="M106" s="377">
        <v>12.157159999999999</v>
      </c>
      <c r="N106" s="1"/>
      <c r="O106" s="1"/>
    </row>
    <row r="107" spans="1:15" ht="12.75" customHeight="1">
      <c r="A107" s="30">
        <v>97</v>
      </c>
      <c r="B107" s="431" t="s">
        <v>340</v>
      </c>
      <c r="C107" s="377">
        <v>239.15</v>
      </c>
      <c r="D107" s="378">
        <v>238.35</v>
      </c>
      <c r="E107" s="378">
        <v>234.79999999999998</v>
      </c>
      <c r="F107" s="378">
        <v>230.45</v>
      </c>
      <c r="G107" s="378">
        <v>226.89999999999998</v>
      </c>
      <c r="H107" s="378">
        <v>242.7</v>
      </c>
      <c r="I107" s="378">
        <v>246.25</v>
      </c>
      <c r="J107" s="378">
        <v>250.6</v>
      </c>
      <c r="K107" s="377">
        <v>241.9</v>
      </c>
      <c r="L107" s="377">
        <v>234</v>
      </c>
      <c r="M107" s="377">
        <v>1.1201399999999999</v>
      </c>
      <c r="N107" s="1"/>
      <c r="O107" s="1"/>
    </row>
    <row r="108" spans="1:15" ht="12.75" customHeight="1">
      <c r="A108" s="30">
        <v>98</v>
      </c>
      <c r="B108" s="431" t="s">
        <v>341</v>
      </c>
      <c r="C108" s="377">
        <v>467.2</v>
      </c>
      <c r="D108" s="378">
        <v>469.13333333333338</v>
      </c>
      <c r="E108" s="378">
        <v>455.06666666666678</v>
      </c>
      <c r="F108" s="378">
        <v>442.93333333333339</v>
      </c>
      <c r="G108" s="378">
        <v>428.86666666666679</v>
      </c>
      <c r="H108" s="378">
        <v>481.26666666666677</v>
      </c>
      <c r="I108" s="378">
        <v>495.33333333333337</v>
      </c>
      <c r="J108" s="378">
        <v>507.46666666666675</v>
      </c>
      <c r="K108" s="377">
        <v>483.2</v>
      </c>
      <c r="L108" s="377">
        <v>457</v>
      </c>
      <c r="M108" s="377">
        <v>24.067620000000002</v>
      </c>
      <c r="N108" s="1"/>
      <c r="O108" s="1"/>
    </row>
    <row r="109" spans="1:15" ht="12.75" customHeight="1">
      <c r="A109" s="30">
        <v>99</v>
      </c>
      <c r="B109" s="431" t="s">
        <v>84</v>
      </c>
      <c r="C109" s="377">
        <v>654.15</v>
      </c>
      <c r="D109" s="378">
        <v>649.9666666666667</v>
      </c>
      <c r="E109" s="378">
        <v>635.18333333333339</v>
      </c>
      <c r="F109" s="378">
        <v>616.2166666666667</v>
      </c>
      <c r="G109" s="378">
        <v>601.43333333333339</v>
      </c>
      <c r="H109" s="378">
        <v>668.93333333333339</v>
      </c>
      <c r="I109" s="378">
        <v>683.7166666666667</v>
      </c>
      <c r="J109" s="378">
        <v>702.68333333333339</v>
      </c>
      <c r="K109" s="377">
        <v>664.75</v>
      </c>
      <c r="L109" s="377">
        <v>631</v>
      </c>
      <c r="M109" s="377">
        <v>67.046000000000006</v>
      </c>
      <c r="N109" s="1"/>
      <c r="O109" s="1"/>
    </row>
    <row r="110" spans="1:15" ht="12.75" customHeight="1">
      <c r="A110" s="30">
        <v>100</v>
      </c>
      <c r="B110" s="431" t="s">
        <v>342</v>
      </c>
      <c r="C110" s="377">
        <v>690.4</v>
      </c>
      <c r="D110" s="378">
        <v>686.15</v>
      </c>
      <c r="E110" s="378">
        <v>675.15</v>
      </c>
      <c r="F110" s="378">
        <v>659.9</v>
      </c>
      <c r="G110" s="378">
        <v>648.9</v>
      </c>
      <c r="H110" s="378">
        <v>701.4</v>
      </c>
      <c r="I110" s="378">
        <v>712.4</v>
      </c>
      <c r="J110" s="378">
        <v>727.65</v>
      </c>
      <c r="K110" s="377">
        <v>697.15</v>
      </c>
      <c r="L110" s="377">
        <v>670.9</v>
      </c>
      <c r="M110" s="377">
        <v>1.21644</v>
      </c>
      <c r="N110" s="1"/>
      <c r="O110" s="1"/>
    </row>
    <row r="111" spans="1:15" ht="12.75" customHeight="1">
      <c r="A111" s="30">
        <v>101</v>
      </c>
      <c r="B111" s="431" t="s">
        <v>85</v>
      </c>
      <c r="C111" s="377">
        <v>867.45</v>
      </c>
      <c r="D111" s="378">
        <v>869.15</v>
      </c>
      <c r="E111" s="378">
        <v>858.3</v>
      </c>
      <c r="F111" s="378">
        <v>849.15</v>
      </c>
      <c r="G111" s="378">
        <v>838.3</v>
      </c>
      <c r="H111" s="378">
        <v>878.3</v>
      </c>
      <c r="I111" s="378">
        <v>889.15000000000009</v>
      </c>
      <c r="J111" s="378">
        <v>898.3</v>
      </c>
      <c r="K111" s="377">
        <v>880</v>
      </c>
      <c r="L111" s="377">
        <v>860</v>
      </c>
      <c r="M111" s="377">
        <v>16.691320000000001</v>
      </c>
      <c r="N111" s="1"/>
      <c r="O111" s="1"/>
    </row>
    <row r="112" spans="1:15" ht="12.75" customHeight="1">
      <c r="A112" s="30">
        <v>102</v>
      </c>
      <c r="B112" s="431" t="s">
        <v>86</v>
      </c>
      <c r="C112" s="377">
        <v>158.75</v>
      </c>
      <c r="D112" s="378">
        <v>159.85</v>
      </c>
      <c r="E112" s="378">
        <v>156.39999999999998</v>
      </c>
      <c r="F112" s="378">
        <v>154.04999999999998</v>
      </c>
      <c r="G112" s="378">
        <v>150.59999999999997</v>
      </c>
      <c r="H112" s="378">
        <v>162.19999999999999</v>
      </c>
      <c r="I112" s="378">
        <v>165.64999999999998</v>
      </c>
      <c r="J112" s="378">
        <v>168</v>
      </c>
      <c r="K112" s="377">
        <v>163.30000000000001</v>
      </c>
      <c r="L112" s="377">
        <v>157.5</v>
      </c>
      <c r="M112" s="377">
        <v>144.66757999999999</v>
      </c>
      <c r="N112" s="1"/>
      <c r="O112" s="1"/>
    </row>
    <row r="113" spans="1:15" ht="12.75" customHeight="1">
      <c r="A113" s="30">
        <v>103</v>
      </c>
      <c r="B113" s="431" t="s">
        <v>343</v>
      </c>
      <c r="C113" s="377">
        <v>345.05</v>
      </c>
      <c r="D113" s="378">
        <v>346.15000000000003</v>
      </c>
      <c r="E113" s="378">
        <v>342.90000000000009</v>
      </c>
      <c r="F113" s="378">
        <v>340.75000000000006</v>
      </c>
      <c r="G113" s="378">
        <v>337.50000000000011</v>
      </c>
      <c r="H113" s="378">
        <v>348.30000000000007</v>
      </c>
      <c r="I113" s="378">
        <v>351.54999999999995</v>
      </c>
      <c r="J113" s="378">
        <v>353.70000000000005</v>
      </c>
      <c r="K113" s="377">
        <v>349.4</v>
      </c>
      <c r="L113" s="377">
        <v>344</v>
      </c>
      <c r="M113" s="377">
        <v>0.67140999999999995</v>
      </c>
      <c r="N113" s="1"/>
      <c r="O113" s="1"/>
    </row>
    <row r="114" spans="1:15" ht="12.75" customHeight="1">
      <c r="A114" s="30">
        <v>104</v>
      </c>
      <c r="B114" s="431" t="s">
        <v>88</v>
      </c>
      <c r="C114" s="377">
        <v>5200.3500000000004</v>
      </c>
      <c r="D114" s="378">
        <v>5246.7</v>
      </c>
      <c r="E114" s="378">
        <v>5108.3999999999996</v>
      </c>
      <c r="F114" s="378">
        <v>5016.45</v>
      </c>
      <c r="G114" s="378">
        <v>4878.1499999999996</v>
      </c>
      <c r="H114" s="378">
        <v>5338.65</v>
      </c>
      <c r="I114" s="378">
        <v>5476.9500000000007</v>
      </c>
      <c r="J114" s="378">
        <v>5568.9</v>
      </c>
      <c r="K114" s="377">
        <v>5385</v>
      </c>
      <c r="L114" s="377">
        <v>5154.75</v>
      </c>
      <c r="M114" s="377">
        <v>2.4971299999999998</v>
      </c>
      <c r="N114" s="1"/>
      <c r="O114" s="1"/>
    </row>
    <row r="115" spans="1:15" ht="12.75" customHeight="1">
      <c r="A115" s="30">
        <v>105</v>
      </c>
      <c r="B115" s="431" t="s">
        <v>89</v>
      </c>
      <c r="C115" s="377">
        <v>1444.9</v>
      </c>
      <c r="D115" s="378">
        <v>1441.6499999999999</v>
      </c>
      <c r="E115" s="378">
        <v>1430.2999999999997</v>
      </c>
      <c r="F115" s="378">
        <v>1415.6999999999998</v>
      </c>
      <c r="G115" s="378">
        <v>1404.3499999999997</v>
      </c>
      <c r="H115" s="378">
        <v>1456.2499999999998</v>
      </c>
      <c r="I115" s="378">
        <v>1467.5999999999997</v>
      </c>
      <c r="J115" s="378">
        <v>1482.1999999999998</v>
      </c>
      <c r="K115" s="377">
        <v>1453</v>
      </c>
      <c r="L115" s="377">
        <v>1427.05</v>
      </c>
      <c r="M115" s="377">
        <v>4.1326799999999997</v>
      </c>
      <c r="N115" s="1"/>
      <c r="O115" s="1"/>
    </row>
    <row r="116" spans="1:15" ht="12.75" customHeight="1">
      <c r="A116" s="30">
        <v>106</v>
      </c>
      <c r="B116" s="431" t="s">
        <v>90</v>
      </c>
      <c r="C116" s="377">
        <v>623.6</v>
      </c>
      <c r="D116" s="378">
        <v>636.15</v>
      </c>
      <c r="E116" s="378">
        <v>606.44999999999993</v>
      </c>
      <c r="F116" s="378">
        <v>589.29999999999995</v>
      </c>
      <c r="G116" s="378">
        <v>559.59999999999991</v>
      </c>
      <c r="H116" s="378">
        <v>653.29999999999995</v>
      </c>
      <c r="I116" s="378">
        <v>683</v>
      </c>
      <c r="J116" s="378">
        <v>700.15</v>
      </c>
      <c r="K116" s="377">
        <v>665.85</v>
      </c>
      <c r="L116" s="377">
        <v>619</v>
      </c>
      <c r="M116" s="377">
        <v>43.737369999999999</v>
      </c>
      <c r="N116" s="1"/>
      <c r="O116" s="1"/>
    </row>
    <row r="117" spans="1:15" ht="12.75" customHeight="1">
      <c r="A117" s="30">
        <v>107</v>
      </c>
      <c r="B117" s="431" t="s">
        <v>91</v>
      </c>
      <c r="C117" s="377">
        <v>770.85</v>
      </c>
      <c r="D117" s="378">
        <v>774.35</v>
      </c>
      <c r="E117" s="378">
        <v>756.5</v>
      </c>
      <c r="F117" s="378">
        <v>742.15</v>
      </c>
      <c r="G117" s="378">
        <v>724.3</v>
      </c>
      <c r="H117" s="378">
        <v>788.7</v>
      </c>
      <c r="I117" s="378">
        <v>806.55000000000018</v>
      </c>
      <c r="J117" s="378">
        <v>820.90000000000009</v>
      </c>
      <c r="K117" s="377">
        <v>792.2</v>
      </c>
      <c r="L117" s="377">
        <v>760</v>
      </c>
      <c r="M117" s="377">
        <v>5.8373699999999999</v>
      </c>
      <c r="N117" s="1"/>
      <c r="O117" s="1"/>
    </row>
    <row r="118" spans="1:15" ht="12.75" customHeight="1">
      <c r="A118" s="30">
        <v>108</v>
      </c>
      <c r="B118" s="431" t="s">
        <v>345</v>
      </c>
      <c r="C118" s="377">
        <v>617.35</v>
      </c>
      <c r="D118" s="378">
        <v>609.63333333333333</v>
      </c>
      <c r="E118" s="378">
        <v>586.7166666666667</v>
      </c>
      <c r="F118" s="378">
        <v>556.08333333333337</v>
      </c>
      <c r="G118" s="378">
        <v>533.16666666666674</v>
      </c>
      <c r="H118" s="378">
        <v>640.26666666666665</v>
      </c>
      <c r="I118" s="378">
        <v>663.18333333333339</v>
      </c>
      <c r="J118" s="378">
        <v>693.81666666666661</v>
      </c>
      <c r="K118" s="377">
        <v>632.54999999999995</v>
      </c>
      <c r="L118" s="377">
        <v>579</v>
      </c>
      <c r="M118" s="377">
        <v>13.70135</v>
      </c>
      <c r="N118" s="1"/>
      <c r="O118" s="1"/>
    </row>
    <row r="119" spans="1:15" ht="12.75" customHeight="1">
      <c r="A119" s="30">
        <v>109</v>
      </c>
      <c r="B119" s="431" t="s">
        <v>328</v>
      </c>
      <c r="C119" s="377">
        <v>2834.5</v>
      </c>
      <c r="D119" s="378">
        <v>2836.8333333333335</v>
      </c>
      <c r="E119" s="378">
        <v>2793.8166666666671</v>
      </c>
      <c r="F119" s="378">
        <v>2753.1333333333337</v>
      </c>
      <c r="G119" s="378">
        <v>2710.1166666666672</v>
      </c>
      <c r="H119" s="378">
        <v>2877.5166666666669</v>
      </c>
      <c r="I119" s="378">
        <v>2920.5333333333333</v>
      </c>
      <c r="J119" s="378">
        <v>2961.2166666666667</v>
      </c>
      <c r="K119" s="377">
        <v>2879.85</v>
      </c>
      <c r="L119" s="377">
        <v>2796.15</v>
      </c>
      <c r="M119" s="377">
        <v>0.66718999999999995</v>
      </c>
      <c r="N119" s="1"/>
      <c r="O119" s="1"/>
    </row>
    <row r="120" spans="1:15" ht="12.75" customHeight="1">
      <c r="A120" s="30">
        <v>110</v>
      </c>
      <c r="B120" s="431" t="s">
        <v>251</v>
      </c>
      <c r="C120" s="377">
        <v>420.05</v>
      </c>
      <c r="D120" s="378">
        <v>423.9666666666667</v>
      </c>
      <c r="E120" s="378">
        <v>414.13333333333338</v>
      </c>
      <c r="F120" s="378">
        <v>408.2166666666667</v>
      </c>
      <c r="G120" s="378">
        <v>398.38333333333338</v>
      </c>
      <c r="H120" s="378">
        <v>429.88333333333338</v>
      </c>
      <c r="I120" s="378">
        <v>439.71666666666664</v>
      </c>
      <c r="J120" s="378">
        <v>445.63333333333338</v>
      </c>
      <c r="K120" s="377">
        <v>433.8</v>
      </c>
      <c r="L120" s="377">
        <v>418.05</v>
      </c>
      <c r="M120" s="377">
        <v>14.87786</v>
      </c>
      <c r="N120" s="1"/>
      <c r="O120" s="1"/>
    </row>
    <row r="121" spans="1:15" ht="12.75" customHeight="1">
      <c r="A121" s="30">
        <v>111</v>
      </c>
      <c r="B121" s="431" t="s">
        <v>329</v>
      </c>
      <c r="C121" s="377">
        <v>241.3</v>
      </c>
      <c r="D121" s="378">
        <v>241.70000000000002</v>
      </c>
      <c r="E121" s="378">
        <v>237.60000000000002</v>
      </c>
      <c r="F121" s="378">
        <v>233.9</v>
      </c>
      <c r="G121" s="378">
        <v>229.8</v>
      </c>
      <c r="H121" s="378">
        <v>245.40000000000003</v>
      </c>
      <c r="I121" s="378">
        <v>249.5</v>
      </c>
      <c r="J121" s="378">
        <v>253.20000000000005</v>
      </c>
      <c r="K121" s="377">
        <v>245.8</v>
      </c>
      <c r="L121" s="377">
        <v>238</v>
      </c>
      <c r="M121" s="377">
        <v>1.08789</v>
      </c>
      <c r="N121" s="1"/>
      <c r="O121" s="1"/>
    </row>
    <row r="122" spans="1:15" ht="12.75" customHeight="1">
      <c r="A122" s="30">
        <v>112</v>
      </c>
      <c r="B122" s="431" t="s">
        <v>92</v>
      </c>
      <c r="C122" s="377">
        <v>140.94999999999999</v>
      </c>
      <c r="D122" s="378">
        <v>141.28333333333333</v>
      </c>
      <c r="E122" s="378">
        <v>138.86666666666667</v>
      </c>
      <c r="F122" s="378">
        <v>136.78333333333333</v>
      </c>
      <c r="G122" s="378">
        <v>134.36666666666667</v>
      </c>
      <c r="H122" s="378">
        <v>143.36666666666667</v>
      </c>
      <c r="I122" s="378">
        <v>145.78333333333336</v>
      </c>
      <c r="J122" s="378">
        <v>147.86666666666667</v>
      </c>
      <c r="K122" s="377">
        <v>143.69999999999999</v>
      </c>
      <c r="L122" s="377">
        <v>139.19999999999999</v>
      </c>
      <c r="M122" s="377">
        <v>12.57405</v>
      </c>
      <c r="N122" s="1"/>
      <c r="O122" s="1"/>
    </row>
    <row r="123" spans="1:15" ht="12.75" customHeight="1">
      <c r="A123" s="30">
        <v>113</v>
      </c>
      <c r="B123" s="431" t="s">
        <v>93</v>
      </c>
      <c r="C123" s="377">
        <v>921.3</v>
      </c>
      <c r="D123" s="378">
        <v>926.43333333333339</v>
      </c>
      <c r="E123" s="378">
        <v>904.86666666666679</v>
      </c>
      <c r="F123" s="378">
        <v>888.43333333333339</v>
      </c>
      <c r="G123" s="378">
        <v>866.86666666666679</v>
      </c>
      <c r="H123" s="378">
        <v>942.86666666666679</v>
      </c>
      <c r="I123" s="378">
        <v>964.43333333333339</v>
      </c>
      <c r="J123" s="378">
        <v>980.86666666666679</v>
      </c>
      <c r="K123" s="377">
        <v>948</v>
      </c>
      <c r="L123" s="377">
        <v>910</v>
      </c>
      <c r="M123" s="377">
        <v>5.2708500000000003</v>
      </c>
      <c r="N123" s="1"/>
      <c r="O123" s="1"/>
    </row>
    <row r="124" spans="1:15" ht="12.75" customHeight="1">
      <c r="A124" s="30">
        <v>114</v>
      </c>
      <c r="B124" s="431" t="s">
        <v>346</v>
      </c>
      <c r="C124" s="377">
        <v>958.8</v>
      </c>
      <c r="D124" s="378">
        <v>971.51666666666677</v>
      </c>
      <c r="E124" s="378">
        <v>932.28333333333353</v>
      </c>
      <c r="F124" s="378">
        <v>905.76666666666677</v>
      </c>
      <c r="G124" s="378">
        <v>866.53333333333353</v>
      </c>
      <c r="H124" s="378">
        <v>998.03333333333353</v>
      </c>
      <c r="I124" s="378">
        <v>1037.2666666666669</v>
      </c>
      <c r="J124" s="378">
        <v>1063.7833333333335</v>
      </c>
      <c r="K124" s="377">
        <v>1010.75</v>
      </c>
      <c r="L124" s="377">
        <v>945</v>
      </c>
      <c r="M124" s="377">
        <v>8.9890500000000007</v>
      </c>
      <c r="N124" s="1"/>
      <c r="O124" s="1"/>
    </row>
    <row r="125" spans="1:15" ht="12.75" customHeight="1">
      <c r="A125" s="30">
        <v>115</v>
      </c>
      <c r="B125" s="431" t="s">
        <v>94</v>
      </c>
      <c r="C125" s="377">
        <v>551.54999999999995</v>
      </c>
      <c r="D125" s="378">
        <v>552.73333333333323</v>
      </c>
      <c r="E125" s="378">
        <v>546.71666666666647</v>
      </c>
      <c r="F125" s="378">
        <v>541.88333333333321</v>
      </c>
      <c r="G125" s="378">
        <v>535.86666666666645</v>
      </c>
      <c r="H125" s="378">
        <v>557.56666666666649</v>
      </c>
      <c r="I125" s="378">
        <v>563.58333333333314</v>
      </c>
      <c r="J125" s="378">
        <v>568.41666666666652</v>
      </c>
      <c r="K125" s="377">
        <v>558.75</v>
      </c>
      <c r="L125" s="377">
        <v>547.9</v>
      </c>
      <c r="M125" s="377">
        <v>23.899629999999998</v>
      </c>
      <c r="N125" s="1"/>
      <c r="O125" s="1"/>
    </row>
    <row r="126" spans="1:15" ht="12.75" customHeight="1">
      <c r="A126" s="30">
        <v>116</v>
      </c>
      <c r="B126" s="431" t="s">
        <v>252</v>
      </c>
      <c r="C126" s="377">
        <v>1951.7</v>
      </c>
      <c r="D126" s="378">
        <v>1957.6166666666668</v>
      </c>
      <c r="E126" s="378">
        <v>1911.2833333333335</v>
      </c>
      <c r="F126" s="378">
        <v>1870.8666666666668</v>
      </c>
      <c r="G126" s="378">
        <v>1824.5333333333335</v>
      </c>
      <c r="H126" s="378">
        <v>1998.0333333333335</v>
      </c>
      <c r="I126" s="378">
        <v>2044.3666666666666</v>
      </c>
      <c r="J126" s="378">
        <v>2084.7833333333338</v>
      </c>
      <c r="K126" s="377">
        <v>2003.95</v>
      </c>
      <c r="L126" s="377">
        <v>1917.2</v>
      </c>
      <c r="M126" s="377">
        <v>4.2903700000000002</v>
      </c>
      <c r="N126" s="1"/>
      <c r="O126" s="1"/>
    </row>
    <row r="127" spans="1:15" ht="12.75" customHeight="1">
      <c r="A127" s="30">
        <v>117</v>
      </c>
      <c r="B127" s="431" t="s">
        <v>351</v>
      </c>
      <c r="C127" s="377">
        <v>359.45</v>
      </c>
      <c r="D127" s="378">
        <v>366.15000000000003</v>
      </c>
      <c r="E127" s="378">
        <v>350.30000000000007</v>
      </c>
      <c r="F127" s="378">
        <v>341.15000000000003</v>
      </c>
      <c r="G127" s="378">
        <v>325.30000000000007</v>
      </c>
      <c r="H127" s="378">
        <v>375.30000000000007</v>
      </c>
      <c r="I127" s="378">
        <v>391.15000000000009</v>
      </c>
      <c r="J127" s="378">
        <v>400.30000000000007</v>
      </c>
      <c r="K127" s="377">
        <v>382</v>
      </c>
      <c r="L127" s="377">
        <v>357</v>
      </c>
      <c r="M127" s="377">
        <v>15.555099999999999</v>
      </c>
      <c r="N127" s="1"/>
      <c r="O127" s="1"/>
    </row>
    <row r="128" spans="1:15" ht="12.75" customHeight="1">
      <c r="A128" s="30">
        <v>118</v>
      </c>
      <c r="B128" s="431" t="s">
        <v>347</v>
      </c>
      <c r="C128" s="377">
        <v>84.05</v>
      </c>
      <c r="D128" s="378">
        <v>84.05</v>
      </c>
      <c r="E128" s="378">
        <v>83.25</v>
      </c>
      <c r="F128" s="378">
        <v>82.45</v>
      </c>
      <c r="G128" s="378">
        <v>81.650000000000006</v>
      </c>
      <c r="H128" s="378">
        <v>84.85</v>
      </c>
      <c r="I128" s="378">
        <v>85.649999999999977</v>
      </c>
      <c r="J128" s="378">
        <v>86.449999999999989</v>
      </c>
      <c r="K128" s="377">
        <v>84.85</v>
      </c>
      <c r="L128" s="377">
        <v>83.25</v>
      </c>
      <c r="M128" s="377">
        <v>6.1998300000000004</v>
      </c>
      <c r="N128" s="1"/>
      <c r="O128" s="1"/>
    </row>
    <row r="129" spans="1:15" ht="12.75" customHeight="1">
      <c r="A129" s="30">
        <v>119</v>
      </c>
      <c r="B129" s="431" t="s">
        <v>348</v>
      </c>
      <c r="C129" s="377">
        <v>1057.1500000000001</v>
      </c>
      <c r="D129" s="378">
        <v>1065.9666666666667</v>
      </c>
      <c r="E129" s="378">
        <v>1042.1833333333334</v>
      </c>
      <c r="F129" s="378">
        <v>1027.2166666666667</v>
      </c>
      <c r="G129" s="378">
        <v>1003.4333333333334</v>
      </c>
      <c r="H129" s="378">
        <v>1080.9333333333334</v>
      </c>
      <c r="I129" s="378">
        <v>1104.7166666666667</v>
      </c>
      <c r="J129" s="378">
        <v>1119.6833333333334</v>
      </c>
      <c r="K129" s="377">
        <v>1089.75</v>
      </c>
      <c r="L129" s="377">
        <v>1051</v>
      </c>
      <c r="M129" s="377">
        <v>0.87192000000000003</v>
      </c>
      <c r="N129" s="1"/>
      <c r="O129" s="1"/>
    </row>
    <row r="130" spans="1:15" ht="12.75" customHeight="1">
      <c r="A130" s="30">
        <v>120</v>
      </c>
      <c r="B130" s="431" t="s">
        <v>95</v>
      </c>
      <c r="C130" s="377">
        <v>2500.9499999999998</v>
      </c>
      <c r="D130" s="378">
        <v>2536.9500000000003</v>
      </c>
      <c r="E130" s="378">
        <v>2419.4000000000005</v>
      </c>
      <c r="F130" s="378">
        <v>2337.8500000000004</v>
      </c>
      <c r="G130" s="378">
        <v>2220.3000000000006</v>
      </c>
      <c r="H130" s="378">
        <v>2618.5000000000005</v>
      </c>
      <c r="I130" s="378">
        <v>2736.0500000000006</v>
      </c>
      <c r="J130" s="378">
        <v>2817.6000000000004</v>
      </c>
      <c r="K130" s="377">
        <v>2654.5</v>
      </c>
      <c r="L130" s="377">
        <v>2455.4</v>
      </c>
      <c r="M130" s="377">
        <v>7.6154700000000002</v>
      </c>
      <c r="N130" s="1"/>
      <c r="O130" s="1"/>
    </row>
    <row r="131" spans="1:15" ht="12.75" customHeight="1">
      <c r="A131" s="30">
        <v>121</v>
      </c>
      <c r="B131" s="431" t="s">
        <v>349</v>
      </c>
      <c r="C131" s="377">
        <v>286.35000000000002</v>
      </c>
      <c r="D131" s="378">
        <v>290.26666666666665</v>
      </c>
      <c r="E131" s="378">
        <v>279.08333333333331</v>
      </c>
      <c r="F131" s="378">
        <v>271.81666666666666</v>
      </c>
      <c r="G131" s="378">
        <v>260.63333333333333</v>
      </c>
      <c r="H131" s="378">
        <v>297.5333333333333</v>
      </c>
      <c r="I131" s="378">
        <v>308.7166666666667</v>
      </c>
      <c r="J131" s="378">
        <v>315.98333333333329</v>
      </c>
      <c r="K131" s="377">
        <v>301.45</v>
      </c>
      <c r="L131" s="377">
        <v>283</v>
      </c>
      <c r="M131" s="377">
        <v>92.361249999999998</v>
      </c>
      <c r="N131" s="1"/>
      <c r="O131" s="1"/>
    </row>
    <row r="132" spans="1:15" ht="12.75" customHeight="1">
      <c r="A132" s="30">
        <v>122</v>
      </c>
      <c r="B132" s="431" t="s">
        <v>253</v>
      </c>
      <c r="C132" s="377">
        <v>150.80000000000001</v>
      </c>
      <c r="D132" s="378">
        <v>151.29999999999998</v>
      </c>
      <c r="E132" s="378">
        <v>147.59999999999997</v>
      </c>
      <c r="F132" s="378">
        <v>144.39999999999998</v>
      </c>
      <c r="G132" s="378">
        <v>140.69999999999996</v>
      </c>
      <c r="H132" s="378">
        <v>154.49999999999997</v>
      </c>
      <c r="I132" s="378">
        <v>158.19999999999996</v>
      </c>
      <c r="J132" s="378">
        <v>161.39999999999998</v>
      </c>
      <c r="K132" s="377">
        <v>155</v>
      </c>
      <c r="L132" s="377">
        <v>148.1</v>
      </c>
      <c r="M132" s="377">
        <v>10.204969999999999</v>
      </c>
      <c r="N132" s="1"/>
      <c r="O132" s="1"/>
    </row>
    <row r="133" spans="1:15" ht="12.75" customHeight="1">
      <c r="A133" s="30">
        <v>123</v>
      </c>
      <c r="B133" s="431" t="s">
        <v>350</v>
      </c>
      <c r="C133" s="377">
        <v>744.7</v>
      </c>
      <c r="D133" s="378">
        <v>744.6</v>
      </c>
      <c r="E133" s="378">
        <v>737.05000000000007</v>
      </c>
      <c r="F133" s="378">
        <v>729.40000000000009</v>
      </c>
      <c r="G133" s="378">
        <v>721.85000000000014</v>
      </c>
      <c r="H133" s="378">
        <v>752.25</v>
      </c>
      <c r="I133" s="378">
        <v>759.8</v>
      </c>
      <c r="J133" s="378">
        <v>767.44999999999993</v>
      </c>
      <c r="K133" s="377">
        <v>752.15</v>
      </c>
      <c r="L133" s="377">
        <v>736.95</v>
      </c>
      <c r="M133" s="377">
        <v>0.27266000000000001</v>
      </c>
      <c r="N133" s="1"/>
      <c r="O133" s="1"/>
    </row>
    <row r="134" spans="1:15" ht="12.75" customHeight="1">
      <c r="A134" s="30">
        <v>124</v>
      </c>
      <c r="B134" s="431" t="s">
        <v>96</v>
      </c>
      <c r="C134" s="377">
        <v>4179.3999999999996</v>
      </c>
      <c r="D134" s="378">
        <v>4215.166666666667</v>
      </c>
      <c r="E134" s="378">
        <v>4102.0333333333338</v>
      </c>
      <c r="F134" s="378">
        <v>4024.666666666667</v>
      </c>
      <c r="G134" s="378">
        <v>3911.5333333333338</v>
      </c>
      <c r="H134" s="378">
        <v>4292.5333333333338</v>
      </c>
      <c r="I134" s="378">
        <v>4405.666666666667</v>
      </c>
      <c r="J134" s="378">
        <v>4483.0333333333338</v>
      </c>
      <c r="K134" s="377">
        <v>4328.3</v>
      </c>
      <c r="L134" s="377">
        <v>4137.8</v>
      </c>
      <c r="M134" s="377">
        <v>11.727040000000001</v>
      </c>
      <c r="N134" s="1"/>
      <c r="O134" s="1"/>
    </row>
    <row r="135" spans="1:15" ht="12.75" customHeight="1">
      <c r="A135" s="30">
        <v>125</v>
      </c>
      <c r="B135" s="431" t="s">
        <v>254</v>
      </c>
      <c r="C135" s="377">
        <v>4979.25</v>
      </c>
      <c r="D135" s="378">
        <v>5049.2666666666664</v>
      </c>
      <c r="E135" s="378">
        <v>4871.5333333333328</v>
      </c>
      <c r="F135" s="378">
        <v>4763.8166666666666</v>
      </c>
      <c r="G135" s="378">
        <v>4586.083333333333</v>
      </c>
      <c r="H135" s="378">
        <v>5156.9833333333327</v>
      </c>
      <c r="I135" s="378">
        <v>5334.7166666666662</v>
      </c>
      <c r="J135" s="378">
        <v>5442.4333333333325</v>
      </c>
      <c r="K135" s="377">
        <v>5227</v>
      </c>
      <c r="L135" s="377">
        <v>4941.55</v>
      </c>
      <c r="M135" s="377">
        <v>3.41256</v>
      </c>
      <c r="N135" s="1"/>
      <c r="O135" s="1"/>
    </row>
    <row r="136" spans="1:15" ht="12.75" customHeight="1">
      <c r="A136" s="30">
        <v>126</v>
      </c>
      <c r="B136" s="431" t="s">
        <v>98</v>
      </c>
      <c r="C136" s="377">
        <v>395.1</v>
      </c>
      <c r="D136" s="378">
        <v>397.06666666666661</v>
      </c>
      <c r="E136" s="378">
        <v>388.43333333333322</v>
      </c>
      <c r="F136" s="378">
        <v>381.76666666666659</v>
      </c>
      <c r="G136" s="378">
        <v>373.13333333333321</v>
      </c>
      <c r="H136" s="378">
        <v>403.73333333333323</v>
      </c>
      <c r="I136" s="378">
        <v>412.36666666666667</v>
      </c>
      <c r="J136" s="378">
        <v>419.03333333333325</v>
      </c>
      <c r="K136" s="377">
        <v>405.7</v>
      </c>
      <c r="L136" s="377">
        <v>390.4</v>
      </c>
      <c r="M136" s="377">
        <v>69.946870000000004</v>
      </c>
      <c r="N136" s="1"/>
      <c r="O136" s="1"/>
    </row>
    <row r="137" spans="1:15" ht="12.75" customHeight="1">
      <c r="A137" s="30">
        <v>127</v>
      </c>
      <c r="B137" s="431" t="s">
        <v>245</v>
      </c>
      <c r="C137" s="377">
        <v>4299.8</v>
      </c>
      <c r="D137" s="378">
        <v>4338.75</v>
      </c>
      <c r="E137" s="378">
        <v>4242.05</v>
      </c>
      <c r="F137" s="378">
        <v>4184.3</v>
      </c>
      <c r="G137" s="378">
        <v>4087.6000000000004</v>
      </c>
      <c r="H137" s="378">
        <v>4396.5</v>
      </c>
      <c r="I137" s="378">
        <v>4493.2000000000007</v>
      </c>
      <c r="J137" s="378">
        <v>4550.95</v>
      </c>
      <c r="K137" s="377">
        <v>4435.45</v>
      </c>
      <c r="L137" s="377">
        <v>4281</v>
      </c>
      <c r="M137" s="377">
        <v>6.0658399999999997</v>
      </c>
      <c r="N137" s="1"/>
      <c r="O137" s="1"/>
    </row>
    <row r="138" spans="1:15" ht="12.75" customHeight="1">
      <c r="A138" s="30">
        <v>128</v>
      </c>
      <c r="B138" s="431" t="s">
        <v>99</v>
      </c>
      <c r="C138" s="377">
        <v>4496.1499999999996</v>
      </c>
      <c r="D138" s="378">
        <v>4500.3833333333332</v>
      </c>
      <c r="E138" s="378">
        <v>4430.7666666666664</v>
      </c>
      <c r="F138" s="378">
        <v>4365.3833333333332</v>
      </c>
      <c r="G138" s="378">
        <v>4295.7666666666664</v>
      </c>
      <c r="H138" s="378">
        <v>4565.7666666666664</v>
      </c>
      <c r="I138" s="378">
        <v>4635.3833333333332</v>
      </c>
      <c r="J138" s="378">
        <v>4700.7666666666664</v>
      </c>
      <c r="K138" s="377">
        <v>4570</v>
      </c>
      <c r="L138" s="377">
        <v>4435</v>
      </c>
      <c r="M138" s="377">
        <v>5.5754799999999998</v>
      </c>
      <c r="N138" s="1"/>
      <c r="O138" s="1"/>
    </row>
    <row r="139" spans="1:15" ht="12.75" customHeight="1">
      <c r="A139" s="30">
        <v>129</v>
      </c>
      <c r="B139" s="431" t="s">
        <v>565</v>
      </c>
      <c r="C139" s="377">
        <v>2563.35</v>
      </c>
      <c r="D139" s="378">
        <v>2590.5333333333333</v>
      </c>
      <c r="E139" s="378">
        <v>2477.8166666666666</v>
      </c>
      <c r="F139" s="378">
        <v>2392.2833333333333</v>
      </c>
      <c r="G139" s="378">
        <v>2279.5666666666666</v>
      </c>
      <c r="H139" s="378">
        <v>2676.0666666666666</v>
      </c>
      <c r="I139" s="378">
        <v>2788.7833333333328</v>
      </c>
      <c r="J139" s="378">
        <v>2874.3166666666666</v>
      </c>
      <c r="K139" s="377">
        <v>2703.25</v>
      </c>
      <c r="L139" s="377">
        <v>2505</v>
      </c>
      <c r="M139" s="377">
        <v>0.97792999999999997</v>
      </c>
      <c r="N139" s="1"/>
      <c r="O139" s="1"/>
    </row>
    <row r="140" spans="1:15" ht="12.75" customHeight="1">
      <c r="A140" s="30">
        <v>130</v>
      </c>
      <c r="B140" s="431" t="s">
        <v>355</v>
      </c>
      <c r="C140" s="377">
        <v>69.95</v>
      </c>
      <c r="D140" s="378">
        <v>70.366666666666674</v>
      </c>
      <c r="E140" s="378">
        <v>69.033333333333346</v>
      </c>
      <c r="F140" s="378">
        <v>68.116666666666674</v>
      </c>
      <c r="G140" s="378">
        <v>66.783333333333346</v>
      </c>
      <c r="H140" s="378">
        <v>71.283333333333346</v>
      </c>
      <c r="I140" s="378">
        <v>72.61666666666666</v>
      </c>
      <c r="J140" s="378">
        <v>73.533333333333346</v>
      </c>
      <c r="K140" s="377">
        <v>71.7</v>
      </c>
      <c r="L140" s="377">
        <v>69.45</v>
      </c>
      <c r="M140" s="377">
        <v>14.22363</v>
      </c>
      <c r="N140" s="1"/>
      <c r="O140" s="1"/>
    </row>
    <row r="141" spans="1:15" ht="12.75" customHeight="1">
      <c r="A141" s="30">
        <v>131</v>
      </c>
      <c r="B141" s="431" t="s">
        <v>100</v>
      </c>
      <c r="C141" s="377">
        <v>2711.1</v>
      </c>
      <c r="D141" s="378">
        <v>2711.1</v>
      </c>
      <c r="E141" s="378">
        <v>2668.2</v>
      </c>
      <c r="F141" s="378">
        <v>2625.2999999999997</v>
      </c>
      <c r="G141" s="378">
        <v>2582.3999999999996</v>
      </c>
      <c r="H141" s="378">
        <v>2754</v>
      </c>
      <c r="I141" s="378">
        <v>2796.9000000000005</v>
      </c>
      <c r="J141" s="378">
        <v>2839.8</v>
      </c>
      <c r="K141" s="377">
        <v>2754</v>
      </c>
      <c r="L141" s="377">
        <v>2668.2</v>
      </c>
      <c r="M141" s="377">
        <v>4.5919100000000004</v>
      </c>
      <c r="N141" s="1"/>
      <c r="O141" s="1"/>
    </row>
    <row r="142" spans="1:15" ht="12.75" customHeight="1">
      <c r="A142" s="30">
        <v>132</v>
      </c>
      <c r="B142" s="431" t="s">
        <v>352</v>
      </c>
      <c r="C142" s="377">
        <v>497.6</v>
      </c>
      <c r="D142" s="378">
        <v>499.83333333333331</v>
      </c>
      <c r="E142" s="378">
        <v>488.76666666666665</v>
      </c>
      <c r="F142" s="378">
        <v>479.93333333333334</v>
      </c>
      <c r="G142" s="378">
        <v>468.86666666666667</v>
      </c>
      <c r="H142" s="378">
        <v>508.66666666666663</v>
      </c>
      <c r="I142" s="378">
        <v>519.73333333333335</v>
      </c>
      <c r="J142" s="378">
        <v>528.56666666666661</v>
      </c>
      <c r="K142" s="377">
        <v>510.9</v>
      </c>
      <c r="L142" s="377">
        <v>491</v>
      </c>
      <c r="M142" s="377">
        <v>1.9029100000000001</v>
      </c>
      <c r="N142" s="1"/>
      <c r="O142" s="1"/>
    </row>
    <row r="143" spans="1:15" ht="12.75" customHeight="1">
      <c r="A143" s="30">
        <v>133</v>
      </c>
      <c r="B143" s="431" t="s">
        <v>353</v>
      </c>
      <c r="C143" s="377">
        <v>139.30000000000001</v>
      </c>
      <c r="D143" s="378">
        <v>137.76666666666668</v>
      </c>
      <c r="E143" s="378">
        <v>134.53333333333336</v>
      </c>
      <c r="F143" s="378">
        <v>129.76666666666668</v>
      </c>
      <c r="G143" s="378">
        <v>126.53333333333336</v>
      </c>
      <c r="H143" s="378">
        <v>142.53333333333336</v>
      </c>
      <c r="I143" s="378">
        <v>145.76666666666665</v>
      </c>
      <c r="J143" s="378">
        <v>150.53333333333336</v>
      </c>
      <c r="K143" s="377">
        <v>141</v>
      </c>
      <c r="L143" s="377">
        <v>133</v>
      </c>
      <c r="M143" s="377">
        <v>3.8557600000000001</v>
      </c>
      <c r="N143" s="1"/>
      <c r="O143" s="1"/>
    </row>
    <row r="144" spans="1:15" ht="12.75" customHeight="1">
      <c r="A144" s="30">
        <v>134</v>
      </c>
      <c r="B144" s="431" t="s">
        <v>356</v>
      </c>
      <c r="C144" s="377">
        <v>370.1</v>
      </c>
      <c r="D144" s="378">
        <v>368.3</v>
      </c>
      <c r="E144" s="378">
        <v>362.35</v>
      </c>
      <c r="F144" s="378">
        <v>354.6</v>
      </c>
      <c r="G144" s="378">
        <v>348.65000000000003</v>
      </c>
      <c r="H144" s="378">
        <v>376.05</v>
      </c>
      <c r="I144" s="378">
        <v>381.99999999999994</v>
      </c>
      <c r="J144" s="378">
        <v>389.75</v>
      </c>
      <c r="K144" s="377">
        <v>374.25</v>
      </c>
      <c r="L144" s="377">
        <v>360.55</v>
      </c>
      <c r="M144" s="377">
        <v>3.0418599999999998</v>
      </c>
      <c r="N144" s="1"/>
      <c r="O144" s="1"/>
    </row>
    <row r="145" spans="1:15" ht="12.75" customHeight="1">
      <c r="A145" s="30">
        <v>135</v>
      </c>
      <c r="B145" s="431" t="s">
        <v>255</v>
      </c>
      <c r="C145" s="377">
        <v>472.5</v>
      </c>
      <c r="D145" s="378">
        <v>475.45</v>
      </c>
      <c r="E145" s="378">
        <v>463.09999999999997</v>
      </c>
      <c r="F145" s="378">
        <v>453.7</v>
      </c>
      <c r="G145" s="378">
        <v>441.34999999999997</v>
      </c>
      <c r="H145" s="378">
        <v>484.84999999999997</v>
      </c>
      <c r="I145" s="378">
        <v>497.2</v>
      </c>
      <c r="J145" s="378">
        <v>506.59999999999997</v>
      </c>
      <c r="K145" s="377">
        <v>487.8</v>
      </c>
      <c r="L145" s="377">
        <v>466.05</v>
      </c>
      <c r="M145" s="377">
        <v>5.3086700000000002</v>
      </c>
      <c r="N145" s="1"/>
      <c r="O145" s="1"/>
    </row>
    <row r="146" spans="1:15" ht="12.75" customHeight="1">
      <c r="A146" s="30">
        <v>136</v>
      </c>
      <c r="B146" s="431" t="s">
        <v>256</v>
      </c>
      <c r="C146" s="377">
        <v>1672.15</v>
      </c>
      <c r="D146" s="378">
        <v>1661.05</v>
      </c>
      <c r="E146" s="378">
        <v>1641.1</v>
      </c>
      <c r="F146" s="378">
        <v>1610.05</v>
      </c>
      <c r="G146" s="378">
        <v>1590.1</v>
      </c>
      <c r="H146" s="378">
        <v>1692.1</v>
      </c>
      <c r="I146" s="378">
        <v>1712.0500000000002</v>
      </c>
      <c r="J146" s="378">
        <v>1743.1</v>
      </c>
      <c r="K146" s="377">
        <v>1681</v>
      </c>
      <c r="L146" s="377">
        <v>1630</v>
      </c>
      <c r="M146" s="377">
        <v>0.58609</v>
      </c>
      <c r="N146" s="1"/>
      <c r="O146" s="1"/>
    </row>
    <row r="147" spans="1:15" ht="12.75" customHeight="1">
      <c r="A147" s="30">
        <v>137</v>
      </c>
      <c r="B147" s="431" t="s">
        <v>357</v>
      </c>
      <c r="C147" s="377">
        <v>69.650000000000006</v>
      </c>
      <c r="D147" s="378">
        <v>69.916666666666671</v>
      </c>
      <c r="E147" s="378">
        <v>68.983333333333348</v>
      </c>
      <c r="F147" s="378">
        <v>68.316666666666677</v>
      </c>
      <c r="G147" s="378">
        <v>67.383333333333354</v>
      </c>
      <c r="H147" s="378">
        <v>70.583333333333343</v>
      </c>
      <c r="I147" s="378">
        <v>71.516666666666652</v>
      </c>
      <c r="J147" s="378">
        <v>72.183333333333337</v>
      </c>
      <c r="K147" s="377">
        <v>70.849999999999994</v>
      </c>
      <c r="L147" s="377">
        <v>69.25</v>
      </c>
      <c r="M147" s="377">
        <v>11.515610000000001</v>
      </c>
      <c r="N147" s="1"/>
      <c r="O147" s="1"/>
    </row>
    <row r="148" spans="1:15" ht="12.75" customHeight="1">
      <c r="A148" s="30">
        <v>138</v>
      </c>
      <c r="B148" s="431" t="s">
        <v>354</v>
      </c>
      <c r="C148" s="377">
        <v>193.15</v>
      </c>
      <c r="D148" s="378">
        <v>194.41666666666666</v>
      </c>
      <c r="E148" s="378">
        <v>191.33333333333331</v>
      </c>
      <c r="F148" s="378">
        <v>189.51666666666665</v>
      </c>
      <c r="G148" s="378">
        <v>186.43333333333331</v>
      </c>
      <c r="H148" s="378">
        <v>196.23333333333332</v>
      </c>
      <c r="I148" s="378">
        <v>199.31666666666663</v>
      </c>
      <c r="J148" s="378">
        <v>201.13333333333333</v>
      </c>
      <c r="K148" s="377">
        <v>197.5</v>
      </c>
      <c r="L148" s="377">
        <v>192.6</v>
      </c>
      <c r="M148" s="377">
        <v>1.46356</v>
      </c>
      <c r="N148" s="1"/>
      <c r="O148" s="1"/>
    </row>
    <row r="149" spans="1:15" ht="12.75" customHeight="1">
      <c r="A149" s="30">
        <v>139</v>
      </c>
      <c r="B149" s="431" t="s">
        <v>358</v>
      </c>
      <c r="C149" s="377">
        <v>113.6</v>
      </c>
      <c r="D149" s="378">
        <v>113.8</v>
      </c>
      <c r="E149" s="378">
        <v>111.8</v>
      </c>
      <c r="F149" s="378">
        <v>110</v>
      </c>
      <c r="G149" s="378">
        <v>108</v>
      </c>
      <c r="H149" s="378">
        <v>115.6</v>
      </c>
      <c r="I149" s="378">
        <v>117.6</v>
      </c>
      <c r="J149" s="378">
        <v>119.39999999999999</v>
      </c>
      <c r="K149" s="377">
        <v>115.8</v>
      </c>
      <c r="L149" s="377">
        <v>112</v>
      </c>
      <c r="M149" s="377">
        <v>4.5665699999999996</v>
      </c>
      <c r="N149" s="1"/>
      <c r="O149" s="1"/>
    </row>
    <row r="150" spans="1:15" ht="12.75" customHeight="1">
      <c r="A150" s="30">
        <v>140</v>
      </c>
      <c r="B150" s="431" t="s">
        <v>839</v>
      </c>
      <c r="C150" s="377">
        <v>55.5</v>
      </c>
      <c r="D150" s="378">
        <v>55.199999999999996</v>
      </c>
      <c r="E150" s="378">
        <v>54.649999999999991</v>
      </c>
      <c r="F150" s="378">
        <v>53.8</v>
      </c>
      <c r="G150" s="378">
        <v>53.249999999999993</v>
      </c>
      <c r="H150" s="378">
        <v>56.04999999999999</v>
      </c>
      <c r="I150" s="378">
        <v>56.599999999999987</v>
      </c>
      <c r="J150" s="378">
        <v>57.449999999999989</v>
      </c>
      <c r="K150" s="377">
        <v>55.75</v>
      </c>
      <c r="L150" s="377">
        <v>54.35</v>
      </c>
      <c r="M150" s="377">
        <v>3.5938599999999998</v>
      </c>
      <c r="N150" s="1"/>
      <c r="O150" s="1"/>
    </row>
    <row r="151" spans="1:15" ht="12.75" customHeight="1">
      <c r="A151" s="30">
        <v>141</v>
      </c>
      <c r="B151" s="431" t="s">
        <v>359</v>
      </c>
      <c r="C151" s="377">
        <v>734.6</v>
      </c>
      <c r="D151" s="378">
        <v>742.26666666666677</v>
      </c>
      <c r="E151" s="378">
        <v>723.33333333333348</v>
      </c>
      <c r="F151" s="378">
        <v>712.06666666666672</v>
      </c>
      <c r="G151" s="378">
        <v>693.13333333333344</v>
      </c>
      <c r="H151" s="378">
        <v>753.53333333333353</v>
      </c>
      <c r="I151" s="378">
        <v>772.4666666666667</v>
      </c>
      <c r="J151" s="378">
        <v>783.73333333333358</v>
      </c>
      <c r="K151" s="377">
        <v>761.2</v>
      </c>
      <c r="L151" s="377">
        <v>731</v>
      </c>
      <c r="M151" s="377">
        <v>0.33290999999999998</v>
      </c>
      <c r="N151" s="1"/>
      <c r="O151" s="1"/>
    </row>
    <row r="152" spans="1:15" ht="12.75" customHeight="1">
      <c r="A152" s="30">
        <v>142</v>
      </c>
      <c r="B152" s="431" t="s">
        <v>101</v>
      </c>
      <c r="C152" s="377">
        <v>1868.6</v>
      </c>
      <c r="D152" s="378">
        <v>1864.6333333333332</v>
      </c>
      <c r="E152" s="378">
        <v>1855.9666666666665</v>
      </c>
      <c r="F152" s="378">
        <v>1843.3333333333333</v>
      </c>
      <c r="G152" s="378">
        <v>1834.6666666666665</v>
      </c>
      <c r="H152" s="378">
        <v>1877.2666666666664</v>
      </c>
      <c r="I152" s="378">
        <v>1885.9333333333334</v>
      </c>
      <c r="J152" s="378">
        <v>1898.5666666666664</v>
      </c>
      <c r="K152" s="377">
        <v>1873.3</v>
      </c>
      <c r="L152" s="377">
        <v>1852</v>
      </c>
      <c r="M152" s="377">
        <v>5.4968000000000004</v>
      </c>
      <c r="N152" s="1"/>
      <c r="O152" s="1"/>
    </row>
    <row r="153" spans="1:15" ht="12.75" customHeight="1">
      <c r="A153" s="30">
        <v>143</v>
      </c>
      <c r="B153" s="431" t="s">
        <v>102</v>
      </c>
      <c r="C153" s="377">
        <v>176.1</v>
      </c>
      <c r="D153" s="378">
        <v>176.78333333333333</v>
      </c>
      <c r="E153" s="378">
        <v>174.06666666666666</v>
      </c>
      <c r="F153" s="378">
        <v>172.03333333333333</v>
      </c>
      <c r="G153" s="378">
        <v>169.31666666666666</v>
      </c>
      <c r="H153" s="378">
        <v>178.81666666666666</v>
      </c>
      <c r="I153" s="378">
        <v>181.5333333333333</v>
      </c>
      <c r="J153" s="378">
        <v>183.56666666666666</v>
      </c>
      <c r="K153" s="377">
        <v>179.5</v>
      </c>
      <c r="L153" s="377">
        <v>174.75</v>
      </c>
      <c r="M153" s="377">
        <v>21.814160000000001</v>
      </c>
      <c r="N153" s="1"/>
      <c r="O153" s="1"/>
    </row>
    <row r="154" spans="1:15" ht="12.75" customHeight="1">
      <c r="A154" s="30">
        <v>144</v>
      </c>
      <c r="B154" s="431" t="s">
        <v>840</v>
      </c>
      <c r="C154" s="377">
        <v>142.9</v>
      </c>
      <c r="D154" s="378">
        <v>144.56666666666669</v>
      </c>
      <c r="E154" s="378">
        <v>139.33333333333337</v>
      </c>
      <c r="F154" s="378">
        <v>135.76666666666668</v>
      </c>
      <c r="G154" s="378">
        <v>130.53333333333336</v>
      </c>
      <c r="H154" s="378">
        <v>148.13333333333338</v>
      </c>
      <c r="I154" s="378">
        <v>153.36666666666667</v>
      </c>
      <c r="J154" s="378">
        <v>156.93333333333339</v>
      </c>
      <c r="K154" s="377">
        <v>149.80000000000001</v>
      </c>
      <c r="L154" s="377">
        <v>141</v>
      </c>
      <c r="M154" s="377">
        <v>4.94407</v>
      </c>
      <c r="N154" s="1"/>
      <c r="O154" s="1"/>
    </row>
    <row r="155" spans="1:15" ht="12.75" customHeight="1">
      <c r="A155" s="30">
        <v>145</v>
      </c>
      <c r="B155" s="431" t="s">
        <v>360</v>
      </c>
      <c r="C155" s="377">
        <v>284.89999999999998</v>
      </c>
      <c r="D155" s="378">
        <v>286.75</v>
      </c>
      <c r="E155" s="378">
        <v>281.14999999999998</v>
      </c>
      <c r="F155" s="378">
        <v>277.39999999999998</v>
      </c>
      <c r="G155" s="378">
        <v>271.79999999999995</v>
      </c>
      <c r="H155" s="378">
        <v>290.5</v>
      </c>
      <c r="I155" s="378">
        <v>296.10000000000002</v>
      </c>
      <c r="J155" s="378">
        <v>299.85000000000002</v>
      </c>
      <c r="K155" s="377">
        <v>292.35000000000002</v>
      </c>
      <c r="L155" s="377">
        <v>283</v>
      </c>
      <c r="M155" s="377">
        <v>1.8196099999999999</v>
      </c>
      <c r="N155" s="1"/>
      <c r="O155" s="1"/>
    </row>
    <row r="156" spans="1:15" ht="12.75" customHeight="1">
      <c r="A156" s="30">
        <v>146</v>
      </c>
      <c r="B156" s="431" t="s">
        <v>103</v>
      </c>
      <c r="C156" s="377">
        <v>93.9</v>
      </c>
      <c r="D156" s="378">
        <v>94.7</v>
      </c>
      <c r="E156" s="378">
        <v>92.300000000000011</v>
      </c>
      <c r="F156" s="378">
        <v>90.7</v>
      </c>
      <c r="G156" s="378">
        <v>88.300000000000011</v>
      </c>
      <c r="H156" s="378">
        <v>96.300000000000011</v>
      </c>
      <c r="I156" s="378">
        <v>98.700000000000017</v>
      </c>
      <c r="J156" s="378">
        <v>100.30000000000001</v>
      </c>
      <c r="K156" s="377">
        <v>97.1</v>
      </c>
      <c r="L156" s="377">
        <v>93.1</v>
      </c>
      <c r="M156" s="377">
        <v>147.11396999999999</v>
      </c>
      <c r="N156" s="1"/>
      <c r="O156" s="1"/>
    </row>
    <row r="157" spans="1:15" ht="12.75" customHeight="1">
      <c r="A157" s="30">
        <v>147</v>
      </c>
      <c r="B157" s="431" t="s">
        <v>362</v>
      </c>
      <c r="C157" s="377">
        <v>499.9</v>
      </c>
      <c r="D157" s="378">
        <v>502.81666666666666</v>
      </c>
      <c r="E157" s="378">
        <v>491.63333333333333</v>
      </c>
      <c r="F157" s="378">
        <v>483.36666666666667</v>
      </c>
      <c r="G157" s="378">
        <v>472.18333333333334</v>
      </c>
      <c r="H157" s="378">
        <v>511.08333333333331</v>
      </c>
      <c r="I157" s="378">
        <v>522.26666666666665</v>
      </c>
      <c r="J157" s="378">
        <v>530.5333333333333</v>
      </c>
      <c r="K157" s="377">
        <v>514</v>
      </c>
      <c r="L157" s="377">
        <v>494.55</v>
      </c>
      <c r="M157" s="377">
        <v>1.8143800000000001</v>
      </c>
      <c r="N157" s="1"/>
      <c r="O157" s="1"/>
    </row>
    <row r="158" spans="1:15" ht="12.75" customHeight="1">
      <c r="A158" s="30">
        <v>148</v>
      </c>
      <c r="B158" s="431" t="s">
        <v>361</v>
      </c>
      <c r="C158" s="377">
        <v>3771.3</v>
      </c>
      <c r="D158" s="378">
        <v>3752.9500000000003</v>
      </c>
      <c r="E158" s="378">
        <v>3711.4500000000007</v>
      </c>
      <c r="F158" s="378">
        <v>3651.6000000000004</v>
      </c>
      <c r="G158" s="378">
        <v>3610.1000000000008</v>
      </c>
      <c r="H158" s="378">
        <v>3812.8000000000006</v>
      </c>
      <c r="I158" s="378">
        <v>3854.2999999999997</v>
      </c>
      <c r="J158" s="378">
        <v>3914.1500000000005</v>
      </c>
      <c r="K158" s="377">
        <v>3794.45</v>
      </c>
      <c r="L158" s="377">
        <v>3693.1</v>
      </c>
      <c r="M158" s="377">
        <v>0.45408999999999999</v>
      </c>
      <c r="N158" s="1"/>
      <c r="O158" s="1"/>
    </row>
    <row r="159" spans="1:15" ht="12.75" customHeight="1">
      <c r="A159" s="30">
        <v>149</v>
      </c>
      <c r="B159" s="431" t="s">
        <v>363</v>
      </c>
      <c r="C159" s="377">
        <v>193.7</v>
      </c>
      <c r="D159" s="378">
        <v>193.4</v>
      </c>
      <c r="E159" s="378">
        <v>191.8</v>
      </c>
      <c r="F159" s="378">
        <v>189.9</v>
      </c>
      <c r="G159" s="378">
        <v>188.3</v>
      </c>
      <c r="H159" s="378">
        <v>195.3</v>
      </c>
      <c r="I159" s="378">
        <v>196.89999999999998</v>
      </c>
      <c r="J159" s="378">
        <v>198.8</v>
      </c>
      <c r="K159" s="377">
        <v>195</v>
      </c>
      <c r="L159" s="377">
        <v>191.5</v>
      </c>
      <c r="M159" s="377">
        <v>2.4950600000000001</v>
      </c>
      <c r="N159" s="1"/>
      <c r="O159" s="1"/>
    </row>
    <row r="160" spans="1:15" ht="12.75" customHeight="1">
      <c r="A160" s="30">
        <v>150</v>
      </c>
      <c r="B160" s="431" t="s">
        <v>380</v>
      </c>
      <c r="C160" s="377">
        <v>2722.95</v>
      </c>
      <c r="D160" s="378">
        <v>2747.2833333333333</v>
      </c>
      <c r="E160" s="378">
        <v>2659.5666666666666</v>
      </c>
      <c r="F160" s="378">
        <v>2596.1833333333334</v>
      </c>
      <c r="G160" s="378">
        <v>2508.4666666666667</v>
      </c>
      <c r="H160" s="378">
        <v>2810.6666666666665</v>
      </c>
      <c r="I160" s="378">
        <v>2898.3833333333328</v>
      </c>
      <c r="J160" s="378">
        <v>2961.7666666666664</v>
      </c>
      <c r="K160" s="377">
        <v>2835</v>
      </c>
      <c r="L160" s="377">
        <v>2683.9</v>
      </c>
      <c r="M160" s="377">
        <v>0.58387</v>
      </c>
      <c r="N160" s="1"/>
      <c r="O160" s="1"/>
    </row>
    <row r="161" spans="1:15" ht="12.75" customHeight="1">
      <c r="A161" s="30">
        <v>151</v>
      </c>
      <c r="B161" s="431" t="s">
        <v>257</v>
      </c>
      <c r="C161" s="377">
        <v>276</v>
      </c>
      <c r="D161" s="378">
        <v>276.81666666666666</v>
      </c>
      <c r="E161" s="378">
        <v>273.18333333333334</v>
      </c>
      <c r="F161" s="378">
        <v>270.36666666666667</v>
      </c>
      <c r="G161" s="378">
        <v>266.73333333333335</v>
      </c>
      <c r="H161" s="378">
        <v>279.63333333333333</v>
      </c>
      <c r="I161" s="378">
        <v>283.26666666666665</v>
      </c>
      <c r="J161" s="378">
        <v>286.08333333333331</v>
      </c>
      <c r="K161" s="377">
        <v>280.45</v>
      </c>
      <c r="L161" s="377">
        <v>274</v>
      </c>
      <c r="M161" s="377">
        <v>10.64579</v>
      </c>
      <c r="N161" s="1"/>
      <c r="O161" s="1"/>
    </row>
    <row r="162" spans="1:15" ht="12.75" customHeight="1">
      <c r="A162" s="30">
        <v>152</v>
      </c>
      <c r="B162" s="431" t="s">
        <v>366</v>
      </c>
      <c r="C162" s="377">
        <v>49.85</v>
      </c>
      <c r="D162" s="378">
        <v>50.416666666666664</v>
      </c>
      <c r="E162" s="378">
        <v>49.033333333333331</v>
      </c>
      <c r="F162" s="378">
        <v>48.216666666666669</v>
      </c>
      <c r="G162" s="378">
        <v>46.833333333333336</v>
      </c>
      <c r="H162" s="378">
        <v>51.233333333333327</v>
      </c>
      <c r="I162" s="378">
        <v>52.616666666666667</v>
      </c>
      <c r="J162" s="378">
        <v>53.433333333333323</v>
      </c>
      <c r="K162" s="377">
        <v>51.8</v>
      </c>
      <c r="L162" s="377">
        <v>49.6</v>
      </c>
      <c r="M162" s="377">
        <v>22.68402</v>
      </c>
      <c r="N162" s="1"/>
      <c r="O162" s="1"/>
    </row>
    <row r="163" spans="1:15" ht="12.75" customHeight="1">
      <c r="A163" s="30">
        <v>153</v>
      </c>
      <c r="B163" s="431" t="s">
        <v>364</v>
      </c>
      <c r="C163" s="377">
        <v>163.85</v>
      </c>
      <c r="D163" s="378">
        <v>165.01666666666665</v>
      </c>
      <c r="E163" s="378">
        <v>160.48333333333329</v>
      </c>
      <c r="F163" s="378">
        <v>157.11666666666665</v>
      </c>
      <c r="G163" s="378">
        <v>152.58333333333329</v>
      </c>
      <c r="H163" s="378">
        <v>168.3833333333333</v>
      </c>
      <c r="I163" s="378">
        <v>172.91666666666666</v>
      </c>
      <c r="J163" s="378">
        <v>176.2833333333333</v>
      </c>
      <c r="K163" s="377">
        <v>169.55</v>
      </c>
      <c r="L163" s="377">
        <v>161.65</v>
      </c>
      <c r="M163" s="377">
        <v>28.344999999999999</v>
      </c>
      <c r="N163" s="1"/>
      <c r="O163" s="1"/>
    </row>
    <row r="164" spans="1:15" ht="12.75" customHeight="1">
      <c r="A164" s="30">
        <v>154</v>
      </c>
      <c r="B164" s="431" t="s">
        <v>379</v>
      </c>
      <c r="C164" s="377">
        <v>185.3</v>
      </c>
      <c r="D164" s="378">
        <v>185.83333333333334</v>
      </c>
      <c r="E164" s="378">
        <v>180.56666666666669</v>
      </c>
      <c r="F164" s="378">
        <v>175.83333333333334</v>
      </c>
      <c r="G164" s="378">
        <v>170.56666666666669</v>
      </c>
      <c r="H164" s="378">
        <v>190.56666666666669</v>
      </c>
      <c r="I164" s="378">
        <v>195.83333333333334</v>
      </c>
      <c r="J164" s="378">
        <v>200.56666666666669</v>
      </c>
      <c r="K164" s="377">
        <v>191.1</v>
      </c>
      <c r="L164" s="377">
        <v>181.1</v>
      </c>
      <c r="M164" s="377">
        <v>6.4443000000000001</v>
      </c>
      <c r="N164" s="1"/>
      <c r="O164" s="1"/>
    </row>
    <row r="165" spans="1:15" ht="12.75" customHeight="1">
      <c r="A165" s="30">
        <v>155</v>
      </c>
      <c r="B165" s="431" t="s">
        <v>104</v>
      </c>
      <c r="C165" s="377">
        <v>143.4</v>
      </c>
      <c r="D165" s="378">
        <v>143.85000000000002</v>
      </c>
      <c r="E165" s="378">
        <v>140.90000000000003</v>
      </c>
      <c r="F165" s="378">
        <v>138.4</v>
      </c>
      <c r="G165" s="378">
        <v>135.45000000000002</v>
      </c>
      <c r="H165" s="378">
        <v>146.35000000000005</v>
      </c>
      <c r="I165" s="378">
        <v>149.30000000000004</v>
      </c>
      <c r="J165" s="378">
        <v>151.80000000000007</v>
      </c>
      <c r="K165" s="377">
        <v>146.80000000000001</v>
      </c>
      <c r="L165" s="377">
        <v>141.35</v>
      </c>
      <c r="M165" s="377">
        <v>81.078379999999996</v>
      </c>
      <c r="N165" s="1"/>
      <c r="O165" s="1"/>
    </row>
    <row r="166" spans="1:15" ht="12.75" customHeight="1">
      <c r="A166" s="30">
        <v>156</v>
      </c>
      <c r="B166" s="431" t="s">
        <v>368</v>
      </c>
      <c r="C166" s="377">
        <v>3132.2</v>
      </c>
      <c r="D166" s="378">
        <v>3121.0833333333335</v>
      </c>
      <c r="E166" s="378">
        <v>3102.3666666666668</v>
      </c>
      <c r="F166" s="378">
        <v>3072.5333333333333</v>
      </c>
      <c r="G166" s="378">
        <v>3053.8166666666666</v>
      </c>
      <c r="H166" s="378">
        <v>3150.916666666667</v>
      </c>
      <c r="I166" s="378">
        <v>3169.6333333333332</v>
      </c>
      <c r="J166" s="378">
        <v>3199.4666666666672</v>
      </c>
      <c r="K166" s="377">
        <v>3139.8</v>
      </c>
      <c r="L166" s="377">
        <v>3091.25</v>
      </c>
      <c r="M166" s="377">
        <v>0.72389000000000003</v>
      </c>
      <c r="N166" s="1"/>
      <c r="O166" s="1"/>
    </row>
    <row r="167" spans="1:15" ht="12.75" customHeight="1">
      <c r="A167" s="30">
        <v>157</v>
      </c>
      <c r="B167" s="431" t="s">
        <v>369</v>
      </c>
      <c r="C167" s="377">
        <v>3219.65</v>
      </c>
      <c r="D167" s="378">
        <v>3210.7333333333336</v>
      </c>
      <c r="E167" s="378">
        <v>3180.166666666667</v>
      </c>
      <c r="F167" s="378">
        <v>3140.6833333333334</v>
      </c>
      <c r="G167" s="378">
        <v>3110.1166666666668</v>
      </c>
      <c r="H167" s="378">
        <v>3250.2166666666672</v>
      </c>
      <c r="I167" s="378">
        <v>3280.7833333333338</v>
      </c>
      <c r="J167" s="378">
        <v>3320.2666666666673</v>
      </c>
      <c r="K167" s="377">
        <v>3241.3</v>
      </c>
      <c r="L167" s="377">
        <v>3171.25</v>
      </c>
      <c r="M167" s="377">
        <v>8.1979999999999997E-2</v>
      </c>
      <c r="N167" s="1"/>
      <c r="O167" s="1"/>
    </row>
    <row r="168" spans="1:15" ht="12.75" customHeight="1">
      <c r="A168" s="30">
        <v>158</v>
      </c>
      <c r="B168" s="431" t="s">
        <v>375</v>
      </c>
      <c r="C168" s="377">
        <v>314.95</v>
      </c>
      <c r="D168" s="378">
        <v>317.11666666666662</v>
      </c>
      <c r="E168" s="378">
        <v>311.13333333333321</v>
      </c>
      <c r="F168" s="378">
        <v>307.31666666666661</v>
      </c>
      <c r="G168" s="378">
        <v>301.3333333333332</v>
      </c>
      <c r="H168" s="378">
        <v>320.93333333333322</v>
      </c>
      <c r="I168" s="378">
        <v>326.91666666666669</v>
      </c>
      <c r="J168" s="378">
        <v>330.73333333333323</v>
      </c>
      <c r="K168" s="377">
        <v>323.10000000000002</v>
      </c>
      <c r="L168" s="377">
        <v>313.3</v>
      </c>
      <c r="M168" s="377">
        <v>0.99160999999999999</v>
      </c>
      <c r="N168" s="1"/>
      <c r="O168" s="1"/>
    </row>
    <row r="169" spans="1:15" ht="12.75" customHeight="1">
      <c r="A169" s="30">
        <v>159</v>
      </c>
      <c r="B169" s="431" t="s">
        <v>370</v>
      </c>
      <c r="C169" s="377">
        <v>137.44999999999999</v>
      </c>
      <c r="D169" s="378">
        <v>137.98333333333332</v>
      </c>
      <c r="E169" s="378">
        <v>136.46666666666664</v>
      </c>
      <c r="F169" s="378">
        <v>135.48333333333332</v>
      </c>
      <c r="G169" s="378">
        <v>133.96666666666664</v>
      </c>
      <c r="H169" s="378">
        <v>138.96666666666664</v>
      </c>
      <c r="I169" s="378">
        <v>140.48333333333335</v>
      </c>
      <c r="J169" s="378">
        <v>141.46666666666664</v>
      </c>
      <c r="K169" s="377">
        <v>139.5</v>
      </c>
      <c r="L169" s="377">
        <v>137</v>
      </c>
      <c r="M169" s="377">
        <v>2.4279899999999999</v>
      </c>
      <c r="N169" s="1"/>
      <c r="O169" s="1"/>
    </row>
    <row r="170" spans="1:15" ht="12.75" customHeight="1">
      <c r="A170" s="30">
        <v>160</v>
      </c>
      <c r="B170" s="431" t="s">
        <v>371</v>
      </c>
      <c r="C170" s="377">
        <v>5201.45</v>
      </c>
      <c r="D170" s="378">
        <v>5208.4000000000005</v>
      </c>
      <c r="E170" s="378">
        <v>5176.8500000000013</v>
      </c>
      <c r="F170" s="378">
        <v>5152.2500000000009</v>
      </c>
      <c r="G170" s="378">
        <v>5120.7000000000016</v>
      </c>
      <c r="H170" s="378">
        <v>5233.0000000000009</v>
      </c>
      <c r="I170" s="378">
        <v>5264.55</v>
      </c>
      <c r="J170" s="378">
        <v>5289.1500000000005</v>
      </c>
      <c r="K170" s="377">
        <v>5239.95</v>
      </c>
      <c r="L170" s="377">
        <v>5183.8</v>
      </c>
      <c r="M170" s="377">
        <v>4.6100000000000002E-2</v>
      </c>
      <c r="N170" s="1"/>
      <c r="O170" s="1"/>
    </row>
    <row r="171" spans="1:15" ht="12.75" customHeight="1">
      <c r="A171" s="30">
        <v>161</v>
      </c>
      <c r="B171" s="431" t="s">
        <v>258</v>
      </c>
      <c r="C171" s="377">
        <v>3568.1</v>
      </c>
      <c r="D171" s="378">
        <v>3586.3833333333332</v>
      </c>
      <c r="E171" s="378">
        <v>3536.7166666666662</v>
      </c>
      <c r="F171" s="378">
        <v>3505.333333333333</v>
      </c>
      <c r="G171" s="378">
        <v>3455.6666666666661</v>
      </c>
      <c r="H171" s="378">
        <v>3617.7666666666664</v>
      </c>
      <c r="I171" s="378">
        <v>3667.4333333333334</v>
      </c>
      <c r="J171" s="378">
        <v>3698.8166666666666</v>
      </c>
      <c r="K171" s="377">
        <v>3636.05</v>
      </c>
      <c r="L171" s="377">
        <v>3555</v>
      </c>
      <c r="M171" s="377">
        <v>1.4039600000000001</v>
      </c>
      <c r="N171" s="1"/>
      <c r="O171" s="1"/>
    </row>
    <row r="172" spans="1:15" ht="12.75" customHeight="1">
      <c r="A172" s="30">
        <v>162</v>
      </c>
      <c r="B172" s="431" t="s">
        <v>372</v>
      </c>
      <c r="C172" s="377">
        <v>1728.55</v>
      </c>
      <c r="D172" s="378">
        <v>1729.8999999999999</v>
      </c>
      <c r="E172" s="378">
        <v>1710.9999999999998</v>
      </c>
      <c r="F172" s="378">
        <v>1693.4499999999998</v>
      </c>
      <c r="G172" s="378">
        <v>1674.5499999999997</v>
      </c>
      <c r="H172" s="378">
        <v>1747.4499999999998</v>
      </c>
      <c r="I172" s="378">
        <v>1766.35</v>
      </c>
      <c r="J172" s="378">
        <v>1783.8999999999999</v>
      </c>
      <c r="K172" s="377">
        <v>1748.8</v>
      </c>
      <c r="L172" s="377">
        <v>1712.35</v>
      </c>
      <c r="M172" s="377">
        <v>0.34381</v>
      </c>
      <c r="N172" s="1"/>
      <c r="O172" s="1"/>
    </row>
    <row r="173" spans="1:15" ht="12.75" customHeight="1">
      <c r="A173" s="30">
        <v>163</v>
      </c>
      <c r="B173" s="431" t="s">
        <v>105</v>
      </c>
      <c r="C173" s="377">
        <v>482.95</v>
      </c>
      <c r="D173" s="378">
        <v>487.2</v>
      </c>
      <c r="E173" s="378">
        <v>477.04999999999995</v>
      </c>
      <c r="F173" s="378">
        <v>471.15</v>
      </c>
      <c r="G173" s="378">
        <v>460.99999999999994</v>
      </c>
      <c r="H173" s="378">
        <v>493.09999999999997</v>
      </c>
      <c r="I173" s="378">
        <v>503.24999999999994</v>
      </c>
      <c r="J173" s="378">
        <v>509.15</v>
      </c>
      <c r="K173" s="377">
        <v>497.35</v>
      </c>
      <c r="L173" s="377">
        <v>481.3</v>
      </c>
      <c r="M173" s="377">
        <v>12.97526</v>
      </c>
      <c r="N173" s="1"/>
      <c r="O173" s="1"/>
    </row>
    <row r="174" spans="1:15" ht="12.75" customHeight="1">
      <c r="A174" s="30">
        <v>164</v>
      </c>
      <c r="B174" s="431" t="s">
        <v>367</v>
      </c>
      <c r="C174" s="377">
        <v>4895.8500000000004</v>
      </c>
      <c r="D174" s="378">
        <v>4895.666666666667</v>
      </c>
      <c r="E174" s="378">
        <v>4846.3333333333339</v>
      </c>
      <c r="F174" s="378">
        <v>4796.8166666666666</v>
      </c>
      <c r="G174" s="378">
        <v>4747.4833333333336</v>
      </c>
      <c r="H174" s="378">
        <v>4945.1833333333343</v>
      </c>
      <c r="I174" s="378">
        <v>4994.5166666666682</v>
      </c>
      <c r="J174" s="378">
        <v>5044.0333333333347</v>
      </c>
      <c r="K174" s="377">
        <v>4945</v>
      </c>
      <c r="L174" s="377">
        <v>4846.1499999999996</v>
      </c>
      <c r="M174" s="377">
        <v>0.25701000000000002</v>
      </c>
      <c r="N174" s="1"/>
      <c r="O174" s="1"/>
    </row>
    <row r="175" spans="1:15" ht="12.75" customHeight="1">
      <c r="A175" s="30">
        <v>165</v>
      </c>
      <c r="B175" s="431" t="s">
        <v>107</v>
      </c>
      <c r="C175" s="377">
        <v>42.3</v>
      </c>
      <c r="D175" s="378">
        <v>42.666666666666664</v>
      </c>
      <c r="E175" s="378">
        <v>41.633333333333326</v>
      </c>
      <c r="F175" s="378">
        <v>40.966666666666661</v>
      </c>
      <c r="G175" s="378">
        <v>39.933333333333323</v>
      </c>
      <c r="H175" s="378">
        <v>43.333333333333329</v>
      </c>
      <c r="I175" s="378">
        <v>44.366666666666674</v>
      </c>
      <c r="J175" s="378">
        <v>45.033333333333331</v>
      </c>
      <c r="K175" s="377">
        <v>43.7</v>
      </c>
      <c r="L175" s="377">
        <v>42</v>
      </c>
      <c r="M175" s="377">
        <v>87.657510000000002</v>
      </c>
      <c r="N175" s="1"/>
      <c r="O175" s="1"/>
    </row>
    <row r="176" spans="1:15" ht="12.75" customHeight="1">
      <c r="A176" s="30">
        <v>166</v>
      </c>
      <c r="B176" s="431" t="s">
        <v>381</v>
      </c>
      <c r="C176" s="377">
        <v>484.35</v>
      </c>
      <c r="D176" s="378">
        <v>489.59999999999997</v>
      </c>
      <c r="E176" s="378">
        <v>471.74999999999994</v>
      </c>
      <c r="F176" s="378">
        <v>459.15</v>
      </c>
      <c r="G176" s="378">
        <v>441.29999999999995</v>
      </c>
      <c r="H176" s="378">
        <v>502.19999999999993</v>
      </c>
      <c r="I176" s="378">
        <v>520.04999999999995</v>
      </c>
      <c r="J176" s="378">
        <v>532.64999999999986</v>
      </c>
      <c r="K176" s="377">
        <v>507.45</v>
      </c>
      <c r="L176" s="377">
        <v>477</v>
      </c>
      <c r="M176" s="377">
        <v>36.410350000000001</v>
      </c>
      <c r="N176" s="1"/>
      <c r="O176" s="1"/>
    </row>
    <row r="177" spans="1:15" ht="12.75" customHeight="1">
      <c r="A177" s="30">
        <v>167</v>
      </c>
      <c r="B177" s="431" t="s">
        <v>373</v>
      </c>
      <c r="C177" s="377">
        <v>1122.25</v>
      </c>
      <c r="D177" s="378">
        <v>1127.4833333333333</v>
      </c>
      <c r="E177" s="378">
        <v>1105.7666666666667</v>
      </c>
      <c r="F177" s="378">
        <v>1089.2833333333333</v>
      </c>
      <c r="G177" s="378">
        <v>1067.5666666666666</v>
      </c>
      <c r="H177" s="378">
        <v>1143.9666666666667</v>
      </c>
      <c r="I177" s="378">
        <v>1165.6833333333334</v>
      </c>
      <c r="J177" s="378">
        <v>1182.1666666666667</v>
      </c>
      <c r="K177" s="377">
        <v>1149.2</v>
      </c>
      <c r="L177" s="377">
        <v>1111</v>
      </c>
      <c r="M177" s="377">
        <v>0.1075</v>
      </c>
      <c r="N177" s="1"/>
      <c r="O177" s="1"/>
    </row>
    <row r="178" spans="1:15" ht="12.75" customHeight="1">
      <c r="A178" s="30">
        <v>168</v>
      </c>
      <c r="B178" s="431" t="s">
        <v>259</v>
      </c>
      <c r="C178" s="377">
        <v>520.65</v>
      </c>
      <c r="D178" s="378">
        <v>522.18333333333328</v>
      </c>
      <c r="E178" s="378">
        <v>515.46666666666658</v>
      </c>
      <c r="F178" s="378">
        <v>510.2833333333333</v>
      </c>
      <c r="G178" s="378">
        <v>503.56666666666661</v>
      </c>
      <c r="H178" s="378">
        <v>527.36666666666656</v>
      </c>
      <c r="I178" s="378">
        <v>534.08333333333326</v>
      </c>
      <c r="J178" s="378">
        <v>539.26666666666654</v>
      </c>
      <c r="K178" s="377">
        <v>528.9</v>
      </c>
      <c r="L178" s="377">
        <v>517</v>
      </c>
      <c r="M178" s="377">
        <v>0.90978999999999999</v>
      </c>
      <c r="N178" s="1"/>
      <c r="O178" s="1"/>
    </row>
    <row r="179" spans="1:15" ht="12.75" customHeight="1">
      <c r="A179" s="30">
        <v>169</v>
      </c>
      <c r="B179" s="431" t="s">
        <v>108</v>
      </c>
      <c r="C179" s="377">
        <v>891.2</v>
      </c>
      <c r="D179" s="378">
        <v>891.61666666666679</v>
      </c>
      <c r="E179" s="378">
        <v>883.28333333333353</v>
      </c>
      <c r="F179" s="378">
        <v>875.36666666666679</v>
      </c>
      <c r="G179" s="378">
        <v>867.03333333333353</v>
      </c>
      <c r="H179" s="378">
        <v>899.53333333333353</v>
      </c>
      <c r="I179" s="378">
        <v>907.86666666666679</v>
      </c>
      <c r="J179" s="378">
        <v>915.78333333333353</v>
      </c>
      <c r="K179" s="377">
        <v>899.95</v>
      </c>
      <c r="L179" s="377">
        <v>883.7</v>
      </c>
      <c r="M179" s="377">
        <v>8.4453800000000001</v>
      </c>
      <c r="N179" s="1"/>
      <c r="O179" s="1"/>
    </row>
    <row r="180" spans="1:15" ht="12.75" customHeight="1">
      <c r="A180" s="30">
        <v>170</v>
      </c>
      <c r="B180" s="431" t="s">
        <v>260</v>
      </c>
      <c r="C180" s="377">
        <v>618.04999999999995</v>
      </c>
      <c r="D180" s="378">
        <v>619.59999999999991</v>
      </c>
      <c r="E180" s="378">
        <v>609.29999999999984</v>
      </c>
      <c r="F180" s="378">
        <v>600.54999999999995</v>
      </c>
      <c r="G180" s="378">
        <v>590.24999999999989</v>
      </c>
      <c r="H180" s="378">
        <v>628.3499999999998</v>
      </c>
      <c r="I180" s="378">
        <v>638.65</v>
      </c>
      <c r="J180" s="378">
        <v>647.39999999999975</v>
      </c>
      <c r="K180" s="377">
        <v>629.9</v>
      </c>
      <c r="L180" s="377">
        <v>610.85</v>
      </c>
      <c r="M180" s="377">
        <v>0.58821000000000001</v>
      </c>
      <c r="N180" s="1"/>
      <c r="O180" s="1"/>
    </row>
    <row r="181" spans="1:15" ht="12.75" customHeight="1">
      <c r="A181" s="30">
        <v>171</v>
      </c>
      <c r="B181" s="431" t="s">
        <v>109</v>
      </c>
      <c r="C181" s="377">
        <v>1798.85</v>
      </c>
      <c r="D181" s="378">
        <v>1811.1833333333334</v>
      </c>
      <c r="E181" s="378">
        <v>1764.3666666666668</v>
      </c>
      <c r="F181" s="378">
        <v>1729.8833333333334</v>
      </c>
      <c r="G181" s="378">
        <v>1683.0666666666668</v>
      </c>
      <c r="H181" s="378">
        <v>1845.6666666666667</v>
      </c>
      <c r="I181" s="378">
        <v>1892.4833333333333</v>
      </c>
      <c r="J181" s="378">
        <v>1926.9666666666667</v>
      </c>
      <c r="K181" s="377">
        <v>1858</v>
      </c>
      <c r="L181" s="377">
        <v>1776.7</v>
      </c>
      <c r="M181" s="377">
        <v>5.9867699999999999</v>
      </c>
      <c r="N181" s="1"/>
      <c r="O181" s="1"/>
    </row>
    <row r="182" spans="1:15" ht="12.75" customHeight="1">
      <c r="A182" s="30">
        <v>172</v>
      </c>
      <c r="B182" s="431" t="s">
        <v>382</v>
      </c>
      <c r="C182" s="377">
        <v>93.95</v>
      </c>
      <c r="D182" s="378">
        <v>94.333333333333329</v>
      </c>
      <c r="E182" s="378">
        <v>92.916666666666657</v>
      </c>
      <c r="F182" s="378">
        <v>91.883333333333326</v>
      </c>
      <c r="G182" s="378">
        <v>90.466666666666654</v>
      </c>
      <c r="H182" s="378">
        <v>95.36666666666666</v>
      </c>
      <c r="I182" s="378">
        <v>96.783333333333317</v>
      </c>
      <c r="J182" s="378">
        <v>97.816666666666663</v>
      </c>
      <c r="K182" s="377">
        <v>95.75</v>
      </c>
      <c r="L182" s="377">
        <v>93.3</v>
      </c>
      <c r="M182" s="377">
        <v>3.9373499999999999</v>
      </c>
      <c r="N182" s="1"/>
      <c r="O182" s="1"/>
    </row>
    <row r="183" spans="1:15" ht="12.75" customHeight="1">
      <c r="A183" s="30">
        <v>173</v>
      </c>
      <c r="B183" s="431" t="s">
        <v>110</v>
      </c>
      <c r="C183" s="377">
        <v>318.7</v>
      </c>
      <c r="D183" s="378">
        <v>319.09999999999997</v>
      </c>
      <c r="E183" s="378">
        <v>313.59999999999991</v>
      </c>
      <c r="F183" s="378">
        <v>308.49999999999994</v>
      </c>
      <c r="G183" s="378">
        <v>302.99999999999989</v>
      </c>
      <c r="H183" s="378">
        <v>324.19999999999993</v>
      </c>
      <c r="I183" s="378">
        <v>329.70000000000005</v>
      </c>
      <c r="J183" s="378">
        <v>334.79999999999995</v>
      </c>
      <c r="K183" s="377">
        <v>324.60000000000002</v>
      </c>
      <c r="L183" s="377">
        <v>314</v>
      </c>
      <c r="M183" s="377">
        <v>15.06357</v>
      </c>
      <c r="N183" s="1"/>
      <c r="O183" s="1"/>
    </row>
    <row r="184" spans="1:15" ht="12.75" customHeight="1">
      <c r="A184" s="30">
        <v>174</v>
      </c>
      <c r="B184" s="431" t="s">
        <v>374</v>
      </c>
      <c r="C184" s="377">
        <v>515.45000000000005</v>
      </c>
      <c r="D184" s="378">
        <v>519.26666666666677</v>
      </c>
      <c r="E184" s="378">
        <v>506.68333333333351</v>
      </c>
      <c r="F184" s="378">
        <v>497.91666666666674</v>
      </c>
      <c r="G184" s="378">
        <v>485.33333333333348</v>
      </c>
      <c r="H184" s="378">
        <v>528.03333333333353</v>
      </c>
      <c r="I184" s="378">
        <v>540.61666666666679</v>
      </c>
      <c r="J184" s="378">
        <v>549.38333333333355</v>
      </c>
      <c r="K184" s="377">
        <v>531.85</v>
      </c>
      <c r="L184" s="377">
        <v>510.5</v>
      </c>
      <c r="M184" s="377">
        <v>7.7115900000000002</v>
      </c>
      <c r="N184" s="1"/>
      <c r="O184" s="1"/>
    </row>
    <row r="185" spans="1:15" ht="12.75" customHeight="1">
      <c r="A185" s="30">
        <v>175</v>
      </c>
      <c r="B185" s="431" t="s">
        <v>111</v>
      </c>
      <c r="C185" s="377">
        <v>1792.1</v>
      </c>
      <c r="D185" s="378">
        <v>1800.0333333333335</v>
      </c>
      <c r="E185" s="378">
        <v>1771.0666666666671</v>
      </c>
      <c r="F185" s="378">
        <v>1750.0333333333335</v>
      </c>
      <c r="G185" s="378">
        <v>1721.0666666666671</v>
      </c>
      <c r="H185" s="378">
        <v>1821.0666666666671</v>
      </c>
      <c r="I185" s="378">
        <v>1850.0333333333338</v>
      </c>
      <c r="J185" s="378">
        <v>1871.0666666666671</v>
      </c>
      <c r="K185" s="377">
        <v>1829</v>
      </c>
      <c r="L185" s="377">
        <v>1779</v>
      </c>
      <c r="M185" s="377">
        <v>5.2496600000000004</v>
      </c>
      <c r="N185" s="1"/>
      <c r="O185" s="1"/>
    </row>
    <row r="186" spans="1:15" ht="12.75" customHeight="1">
      <c r="A186" s="30">
        <v>176</v>
      </c>
      <c r="B186" s="431" t="s">
        <v>376</v>
      </c>
      <c r="C186" s="377">
        <v>233.5</v>
      </c>
      <c r="D186" s="378">
        <v>240.86666666666665</v>
      </c>
      <c r="E186" s="378">
        <v>222.83333333333331</v>
      </c>
      <c r="F186" s="378">
        <v>212.16666666666666</v>
      </c>
      <c r="G186" s="378">
        <v>194.13333333333333</v>
      </c>
      <c r="H186" s="378">
        <v>251.5333333333333</v>
      </c>
      <c r="I186" s="378">
        <v>269.56666666666666</v>
      </c>
      <c r="J186" s="378">
        <v>280.23333333333329</v>
      </c>
      <c r="K186" s="377">
        <v>258.89999999999998</v>
      </c>
      <c r="L186" s="377">
        <v>230.2</v>
      </c>
      <c r="M186" s="377">
        <v>87.675970000000007</v>
      </c>
      <c r="N186" s="1"/>
      <c r="O186" s="1"/>
    </row>
    <row r="187" spans="1:15" ht="12.75" customHeight="1">
      <c r="A187" s="30">
        <v>177</v>
      </c>
      <c r="B187" s="431" t="s">
        <v>377</v>
      </c>
      <c r="C187" s="377">
        <v>1928.75</v>
      </c>
      <c r="D187" s="378">
        <v>1931.6000000000001</v>
      </c>
      <c r="E187" s="378">
        <v>1913.2000000000003</v>
      </c>
      <c r="F187" s="378">
        <v>1897.65</v>
      </c>
      <c r="G187" s="378">
        <v>1879.2500000000002</v>
      </c>
      <c r="H187" s="378">
        <v>1947.1500000000003</v>
      </c>
      <c r="I187" s="378">
        <v>1965.5500000000004</v>
      </c>
      <c r="J187" s="378">
        <v>1981.1000000000004</v>
      </c>
      <c r="K187" s="377">
        <v>1950</v>
      </c>
      <c r="L187" s="377">
        <v>1916.05</v>
      </c>
      <c r="M187" s="377">
        <v>0.42101</v>
      </c>
      <c r="N187" s="1"/>
      <c r="O187" s="1"/>
    </row>
    <row r="188" spans="1:15" ht="12.75" customHeight="1">
      <c r="A188" s="30">
        <v>178</v>
      </c>
      <c r="B188" s="431" t="s">
        <v>383</v>
      </c>
      <c r="C188" s="377">
        <v>128.30000000000001</v>
      </c>
      <c r="D188" s="378">
        <v>128.23333333333335</v>
      </c>
      <c r="E188" s="378">
        <v>126.66666666666669</v>
      </c>
      <c r="F188" s="378">
        <v>125.03333333333333</v>
      </c>
      <c r="G188" s="378">
        <v>123.46666666666667</v>
      </c>
      <c r="H188" s="378">
        <v>129.8666666666667</v>
      </c>
      <c r="I188" s="378">
        <v>131.43333333333337</v>
      </c>
      <c r="J188" s="378">
        <v>133.06666666666672</v>
      </c>
      <c r="K188" s="377">
        <v>129.80000000000001</v>
      </c>
      <c r="L188" s="377">
        <v>126.6</v>
      </c>
      <c r="M188" s="377">
        <v>10.157080000000001</v>
      </c>
      <c r="N188" s="1"/>
      <c r="O188" s="1"/>
    </row>
    <row r="189" spans="1:15" ht="12.75" customHeight="1">
      <c r="A189" s="30">
        <v>179</v>
      </c>
      <c r="B189" s="431" t="s">
        <v>261</v>
      </c>
      <c r="C189" s="377">
        <v>312.95</v>
      </c>
      <c r="D189" s="378">
        <v>313.66666666666663</v>
      </c>
      <c r="E189" s="378">
        <v>308.43333333333328</v>
      </c>
      <c r="F189" s="378">
        <v>303.91666666666663</v>
      </c>
      <c r="G189" s="378">
        <v>298.68333333333328</v>
      </c>
      <c r="H189" s="378">
        <v>318.18333333333328</v>
      </c>
      <c r="I189" s="378">
        <v>323.41666666666663</v>
      </c>
      <c r="J189" s="378">
        <v>327.93333333333328</v>
      </c>
      <c r="K189" s="377">
        <v>318.89999999999998</v>
      </c>
      <c r="L189" s="377">
        <v>309.14999999999998</v>
      </c>
      <c r="M189" s="377">
        <v>6.0297900000000002</v>
      </c>
      <c r="N189" s="1"/>
      <c r="O189" s="1"/>
    </row>
    <row r="190" spans="1:15" ht="12.75" customHeight="1">
      <c r="A190" s="30">
        <v>180</v>
      </c>
      <c r="B190" s="431" t="s">
        <v>378</v>
      </c>
      <c r="C190" s="377">
        <v>714.95</v>
      </c>
      <c r="D190" s="378">
        <v>722.88333333333321</v>
      </c>
      <c r="E190" s="378">
        <v>687.86666666666645</v>
      </c>
      <c r="F190" s="378">
        <v>660.78333333333319</v>
      </c>
      <c r="G190" s="378">
        <v>625.76666666666642</v>
      </c>
      <c r="H190" s="378">
        <v>749.96666666666647</v>
      </c>
      <c r="I190" s="378">
        <v>784.98333333333335</v>
      </c>
      <c r="J190" s="378">
        <v>812.06666666666649</v>
      </c>
      <c r="K190" s="377">
        <v>757.9</v>
      </c>
      <c r="L190" s="377">
        <v>695.8</v>
      </c>
      <c r="M190" s="377">
        <v>8.9965799999999998</v>
      </c>
      <c r="N190" s="1"/>
      <c r="O190" s="1"/>
    </row>
    <row r="191" spans="1:15" ht="12.75" customHeight="1">
      <c r="A191" s="30">
        <v>181</v>
      </c>
      <c r="B191" s="431" t="s">
        <v>112</v>
      </c>
      <c r="C191" s="377">
        <v>700.95</v>
      </c>
      <c r="D191" s="378">
        <v>700.61666666666667</v>
      </c>
      <c r="E191" s="378">
        <v>686.43333333333339</v>
      </c>
      <c r="F191" s="378">
        <v>671.91666666666674</v>
      </c>
      <c r="G191" s="378">
        <v>657.73333333333346</v>
      </c>
      <c r="H191" s="378">
        <v>715.13333333333333</v>
      </c>
      <c r="I191" s="378">
        <v>729.31666666666649</v>
      </c>
      <c r="J191" s="378">
        <v>743.83333333333326</v>
      </c>
      <c r="K191" s="377">
        <v>714.8</v>
      </c>
      <c r="L191" s="377">
        <v>686.1</v>
      </c>
      <c r="M191" s="377">
        <v>18.975919999999999</v>
      </c>
      <c r="N191" s="1"/>
      <c r="O191" s="1"/>
    </row>
    <row r="192" spans="1:15" ht="12.75" customHeight="1">
      <c r="A192" s="30">
        <v>182</v>
      </c>
      <c r="B192" s="431" t="s">
        <v>262</v>
      </c>
      <c r="C192" s="377">
        <v>1418.15</v>
      </c>
      <c r="D192" s="378">
        <v>1422</v>
      </c>
      <c r="E192" s="378">
        <v>1387.15</v>
      </c>
      <c r="F192" s="378">
        <v>1356.15</v>
      </c>
      <c r="G192" s="378">
        <v>1321.3000000000002</v>
      </c>
      <c r="H192" s="378">
        <v>1453</v>
      </c>
      <c r="I192" s="378">
        <v>1487.85</v>
      </c>
      <c r="J192" s="378">
        <v>1518.85</v>
      </c>
      <c r="K192" s="377">
        <v>1456.85</v>
      </c>
      <c r="L192" s="377">
        <v>1391</v>
      </c>
      <c r="M192" s="377">
        <v>8.5089699999999997</v>
      </c>
      <c r="N192" s="1"/>
      <c r="O192" s="1"/>
    </row>
    <row r="193" spans="1:15" ht="12.75" customHeight="1">
      <c r="A193" s="30">
        <v>183</v>
      </c>
      <c r="B193" s="431" t="s">
        <v>387</v>
      </c>
      <c r="C193" s="377">
        <v>1244.2</v>
      </c>
      <c r="D193" s="378">
        <v>1249.0666666666666</v>
      </c>
      <c r="E193" s="378">
        <v>1233.1333333333332</v>
      </c>
      <c r="F193" s="378">
        <v>1222.0666666666666</v>
      </c>
      <c r="G193" s="378">
        <v>1206.1333333333332</v>
      </c>
      <c r="H193" s="378">
        <v>1260.1333333333332</v>
      </c>
      <c r="I193" s="378">
        <v>1276.0666666666666</v>
      </c>
      <c r="J193" s="378">
        <v>1287.1333333333332</v>
      </c>
      <c r="K193" s="377">
        <v>1265</v>
      </c>
      <c r="L193" s="377">
        <v>1238</v>
      </c>
      <c r="M193" s="377">
        <v>1.3049599999999999</v>
      </c>
      <c r="N193" s="1"/>
      <c r="O193" s="1"/>
    </row>
    <row r="194" spans="1:15" ht="12.75" customHeight="1">
      <c r="A194" s="30">
        <v>184</v>
      </c>
      <c r="B194" s="431" t="s">
        <v>841</v>
      </c>
      <c r="C194" s="377">
        <v>21.9</v>
      </c>
      <c r="D194" s="378">
        <v>22.183333333333337</v>
      </c>
      <c r="E194" s="378">
        <v>21.316666666666674</v>
      </c>
      <c r="F194" s="378">
        <v>20.733333333333338</v>
      </c>
      <c r="G194" s="378">
        <v>19.866666666666674</v>
      </c>
      <c r="H194" s="378">
        <v>22.766666666666673</v>
      </c>
      <c r="I194" s="378">
        <v>23.633333333333333</v>
      </c>
      <c r="J194" s="378">
        <v>24.216666666666672</v>
      </c>
      <c r="K194" s="377">
        <v>23.05</v>
      </c>
      <c r="L194" s="377">
        <v>21.6</v>
      </c>
      <c r="M194" s="377">
        <v>78.236900000000006</v>
      </c>
      <c r="N194" s="1"/>
      <c r="O194" s="1"/>
    </row>
    <row r="195" spans="1:15" ht="12.75" customHeight="1">
      <c r="A195" s="30">
        <v>185</v>
      </c>
      <c r="B195" s="431" t="s">
        <v>388</v>
      </c>
      <c r="C195" s="377">
        <v>1145.95</v>
      </c>
      <c r="D195" s="378">
        <v>1146.6499999999999</v>
      </c>
      <c r="E195" s="378">
        <v>1129.2999999999997</v>
      </c>
      <c r="F195" s="378">
        <v>1112.6499999999999</v>
      </c>
      <c r="G195" s="378">
        <v>1095.2999999999997</v>
      </c>
      <c r="H195" s="378">
        <v>1163.2999999999997</v>
      </c>
      <c r="I195" s="378">
        <v>1180.6499999999996</v>
      </c>
      <c r="J195" s="378">
        <v>1197.2999999999997</v>
      </c>
      <c r="K195" s="377">
        <v>1164</v>
      </c>
      <c r="L195" s="377">
        <v>1130</v>
      </c>
      <c r="M195" s="377">
        <v>0.32572000000000001</v>
      </c>
      <c r="N195" s="1"/>
      <c r="O195" s="1"/>
    </row>
    <row r="196" spans="1:15" ht="12.75" customHeight="1">
      <c r="A196" s="30">
        <v>186</v>
      </c>
      <c r="B196" s="431" t="s">
        <v>113</v>
      </c>
      <c r="C196" s="377">
        <v>1241.55</v>
      </c>
      <c r="D196" s="378">
        <v>1260.05</v>
      </c>
      <c r="E196" s="378">
        <v>1213.5999999999999</v>
      </c>
      <c r="F196" s="378">
        <v>1185.6499999999999</v>
      </c>
      <c r="G196" s="378">
        <v>1139.1999999999998</v>
      </c>
      <c r="H196" s="378">
        <v>1288</v>
      </c>
      <c r="I196" s="378">
        <v>1334.4500000000003</v>
      </c>
      <c r="J196" s="378">
        <v>1362.4</v>
      </c>
      <c r="K196" s="377">
        <v>1306.5</v>
      </c>
      <c r="L196" s="377">
        <v>1232.0999999999999</v>
      </c>
      <c r="M196" s="377">
        <v>33.752589999999998</v>
      </c>
      <c r="N196" s="1"/>
      <c r="O196" s="1"/>
    </row>
    <row r="197" spans="1:15" ht="12.75" customHeight="1">
      <c r="A197" s="30">
        <v>187</v>
      </c>
      <c r="B197" s="431" t="s">
        <v>114</v>
      </c>
      <c r="C197" s="377">
        <v>1167.95</v>
      </c>
      <c r="D197" s="378">
        <v>1167.6000000000001</v>
      </c>
      <c r="E197" s="378">
        <v>1155.3500000000004</v>
      </c>
      <c r="F197" s="378">
        <v>1142.7500000000002</v>
      </c>
      <c r="G197" s="378">
        <v>1130.5000000000005</v>
      </c>
      <c r="H197" s="378">
        <v>1180.2000000000003</v>
      </c>
      <c r="I197" s="378">
        <v>1192.4499999999998</v>
      </c>
      <c r="J197" s="378">
        <v>1205.0500000000002</v>
      </c>
      <c r="K197" s="377">
        <v>1179.8499999999999</v>
      </c>
      <c r="L197" s="377">
        <v>1155</v>
      </c>
      <c r="M197" s="377">
        <v>55.147480000000002</v>
      </c>
      <c r="N197" s="1"/>
      <c r="O197" s="1"/>
    </row>
    <row r="198" spans="1:15" ht="12.75" customHeight="1">
      <c r="A198" s="30">
        <v>188</v>
      </c>
      <c r="B198" s="431" t="s">
        <v>115</v>
      </c>
      <c r="C198" s="377">
        <v>2592.9499999999998</v>
      </c>
      <c r="D198" s="378">
        <v>2580.1166666666663</v>
      </c>
      <c r="E198" s="378">
        <v>2554.8833333333328</v>
      </c>
      <c r="F198" s="378">
        <v>2516.8166666666666</v>
      </c>
      <c r="G198" s="378">
        <v>2491.583333333333</v>
      </c>
      <c r="H198" s="378">
        <v>2618.1833333333325</v>
      </c>
      <c r="I198" s="378">
        <v>2643.4166666666661</v>
      </c>
      <c r="J198" s="378">
        <v>2681.4833333333322</v>
      </c>
      <c r="K198" s="377">
        <v>2605.35</v>
      </c>
      <c r="L198" s="377">
        <v>2542.0500000000002</v>
      </c>
      <c r="M198" s="377">
        <v>39.52946</v>
      </c>
      <c r="N198" s="1"/>
      <c r="O198" s="1"/>
    </row>
    <row r="199" spans="1:15" ht="12.75" customHeight="1">
      <c r="A199" s="30">
        <v>189</v>
      </c>
      <c r="B199" s="431" t="s">
        <v>116</v>
      </c>
      <c r="C199" s="377">
        <v>2369.4</v>
      </c>
      <c r="D199" s="378">
        <v>2368.4833333333336</v>
      </c>
      <c r="E199" s="378">
        <v>2348.0666666666671</v>
      </c>
      <c r="F199" s="378">
        <v>2326.7333333333336</v>
      </c>
      <c r="G199" s="378">
        <v>2306.3166666666671</v>
      </c>
      <c r="H199" s="378">
        <v>2389.8166666666671</v>
      </c>
      <c r="I199" s="378">
        <v>2410.2333333333331</v>
      </c>
      <c r="J199" s="378">
        <v>2431.5666666666671</v>
      </c>
      <c r="K199" s="377">
        <v>2388.9</v>
      </c>
      <c r="L199" s="377">
        <v>2347.15</v>
      </c>
      <c r="M199" s="377">
        <v>2.2173099999999999</v>
      </c>
      <c r="N199" s="1"/>
      <c r="O199" s="1"/>
    </row>
    <row r="200" spans="1:15" ht="12.75" customHeight="1">
      <c r="A200" s="30">
        <v>190</v>
      </c>
      <c r="B200" s="431" t="s">
        <v>117</v>
      </c>
      <c r="C200" s="377">
        <v>1521.6</v>
      </c>
      <c r="D200" s="378">
        <v>1512.3333333333333</v>
      </c>
      <c r="E200" s="378">
        <v>1494.8666666666666</v>
      </c>
      <c r="F200" s="378">
        <v>1468.1333333333332</v>
      </c>
      <c r="G200" s="378">
        <v>1450.6666666666665</v>
      </c>
      <c r="H200" s="378">
        <v>1539.0666666666666</v>
      </c>
      <c r="I200" s="378">
        <v>1556.5333333333333</v>
      </c>
      <c r="J200" s="378">
        <v>1583.2666666666667</v>
      </c>
      <c r="K200" s="377">
        <v>1529.8</v>
      </c>
      <c r="L200" s="377">
        <v>1485.6</v>
      </c>
      <c r="M200" s="377">
        <v>57.688470000000002</v>
      </c>
      <c r="N200" s="1"/>
      <c r="O200" s="1"/>
    </row>
    <row r="201" spans="1:15" ht="12.75" customHeight="1">
      <c r="A201" s="30">
        <v>191</v>
      </c>
      <c r="B201" s="431" t="s">
        <v>118</v>
      </c>
      <c r="C201" s="377">
        <v>641.45000000000005</v>
      </c>
      <c r="D201" s="378">
        <v>640.58333333333337</v>
      </c>
      <c r="E201" s="378">
        <v>634.2166666666667</v>
      </c>
      <c r="F201" s="378">
        <v>626.98333333333335</v>
      </c>
      <c r="G201" s="378">
        <v>620.61666666666667</v>
      </c>
      <c r="H201" s="378">
        <v>647.81666666666672</v>
      </c>
      <c r="I201" s="378">
        <v>654.18333333333328</v>
      </c>
      <c r="J201" s="378">
        <v>661.41666666666674</v>
      </c>
      <c r="K201" s="377">
        <v>646.95000000000005</v>
      </c>
      <c r="L201" s="377">
        <v>633.35</v>
      </c>
      <c r="M201" s="377">
        <v>29.635179999999998</v>
      </c>
      <c r="N201" s="1"/>
      <c r="O201" s="1"/>
    </row>
    <row r="202" spans="1:15" ht="12.75" customHeight="1">
      <c r="A202" s="30">
        <v>192</v>
      </c>
      <c r="B202" s="431" t="s">
        <v>385</v>
      </c>
      <c r="C202" s="377">
        <v>1665.4</v>
      </c>
      <c r="D202" s="378">
        <v>1680.4666666666665</v>
      </c>
      <c r="E202" s="378">
        <v>1640.9333333333329</v>
      </c>
      <c r="F202" s="378">
        <v>1616.4666666666665</v>
      </c>
      <c r="G202" s="378">
        <v>1576.9333333333329</v>
      </c>
      <c r="H202" s="378">
        <v>1704.9333333333329</v>
      </c>
      <c r="I202" s="378">
        <v>1744.4666666666662</v>
      </c>
      <c r="J202" s="378">
        <v>1768.9333333333329</v>
      </c>
      <c r="K202" s="377">
        <v>1720</v>
      </c>
      <c r="L202" s="377">
        <v>1656</v>
      </c>
      <c r="M202" s="377">
        <v>2.26234</v>
      </c>
      <c r="N202" s="1"/>
      <c r="O202" s="1"/>
    </row>
    <row r="203" spans="1:15" ht="12.75" customHeight="1">
      <c r="A203" s="30">
        <v>193</v>
      </c>
      <c r="B203" s="431" t="s">
        <v>389</v>
      </c>
      <c r="C203" s="377">
        <v>228.4</v>
      </c>
      <c r="D203" s="378">
        <v>230</v>
      </c>
      <c r="E203" s="378">
        <v>225.65</v>
      </c>
      <c r="F203" s="378">
        <v>222.9</v>
      </c>
      <c r="G203" s="378">
        <v>218.55</v>
      </c>
      <c r="H203" s="378">
        <v>232.75</v>
      </c>
      <c r="I203" s="378">
        <v>237.10000000000002</v>
      </c>
      <c r="J203" s="378">
        <v>239.85</v>
      </c>
      <c r="K203" s="377">
        <v>234.35</v>
      </c>
      <c r="L203" s="377">
        <v>227.25</v>
      </c>
      <c r="M203" s="377">
        <v>0.66141000000000005</v>
      </c>
      <c r="N203" s="1"/>
      <c r="O203" s="1"/>
    </row>
    <row r="204" spans="1:15" ht="12.75" customHeight="1">
      <c r="A204" s="30">
        <v>194</v>
      </c>
      <c r="B204" s="431" t="s">
        <v>390</v>
      </c>
      <c r="C204" s="377">
        <v>144.44999999999999</v>
      </c>
      <c r="D204" s="378">
        <v>147.03333333333333</v>
      </c>
      <c r="E204" s="378">
        <v>139.61666666666667</v>
      </c>
      <c r="F204" s="378">
        <v>134.78333333333333</v>
      </c>
      <c r="G204" s="378">
        <v>127.36666666666667</v>
      </c>
      <c r="H204" s="378">
        <v>151.86666666666667</v>
      </c>
      <c r="I204" s="378">
        <v>159.28333333333336</v>
      </c>
      <c r="J204" s="378">
        <v>164.11666666666667</v>
      </c>
      <c r="K204" s="377">
        <v>154.44999999999999</v>
      </c>
      <c r="L204" s="377">
        <v>142.19999999999999</v>
      </c>
      <c r="M204" s="377">
        <v>33.220239999999997</v>
      </c>
      <c r="N204" s="1"/>
      <c r="O204" s="1"/>
    </row>
    <row r="205" spans="1:15" ht="12.75" customHeight="1">
      <c r="A205" s="30">
        <v>195</v>
      </c>
      <c r="B205" s="431" t="s">
        <v>119</v>
      </c>
      <c r="C205" s="377">
        <v>2750.1</v>
      </c>
      <c r="D205" s="378">
        <v>2728.1166666666668</v>
      </c>
      <c r="E205" s="378">
        <v>2679.2333333333336</v>
      </c>
      <c r="F205" s="378">
        <v>2608.3666666666668</v>
      </c>
      <c r="G205" s="378">
        <v>2559.4833333333336</v>
      </c>
      <c r="H205" s="378">
        <v>2798.9833333333336</v>
      </c>
      <c r="I205" s="378">
        <v>2847.8666666666668</v>
      </c>
      <c r="J205" s="378">
        <v>2918.7333333333336</v>
      </c>
      <c r="K205" s="377">
        <v>2777</v>
      </c>
      <c r="L205" s="377">
        <v>2657.25</v>
      </c>
      <c r="M205" s="377">
        <v>11.70753</v>
      </c>
      <c r="N205" s="1"/>
      <c r="O205" s="1"/>
    </row>
    <row r="206" spans="1:15" ht="12.75" customHeight="1">
      <c r="A206" s="30">
        <v>196</v>
      </c>
      <c r="B206" s="431" t="s">
        <v>386</v>
      </c>
      <c r="C206" s="377">
        <v>84.35</v>
      </c>
      <c r="D206" s="378">
        <v>85.016666666666666</v>
      </c>
      <c r="E206" s="378">
        <v>82.633333333333326</v>
      </c>
      <c r="F206" s="378">
        <v>80.916666666666657</v>
      </c>
      <c r="G206" s="378">
        <v>78.533333333333317</v>
      </c>
      <c r="H206" s="378">
        <v>86.733333333333334</v>
      </c>
      <c r="I206" s="378">
        <v>89.116666666666688</v>
      </c>
      <c r="J206" s="378">
        <v>90.833333333333343</v>
      </c>
      <c r="K206" s="377">
        <v>87.4</v>
      </c>
      <c r="L206" s="377">
        <v>83.3</v>
      </c>
      <c r="M206" s="377">
        <v>164.20328000000001</v>
      </c>
      <c r="N206" s="1"/>
      <c r="O206" s="1"/>
    </row>
    <row r="207" spans="1:15" ht="12.75" customHeight="1">
      <c r="A207" s="30">
        <v>197</v>
      </c>
      <c r="B207" s="431" t="s">
        <v>842</v>
      </c>
      <c r="C207" s="377">
        <v>2729.25</v>
      </c>
      <c r="D207" s="378">
        <v>2741.4333333333329</v>
      </c>
      <c r="E207" s="378">
        <v>2697.8666666666659</v>
      </c>
      <c r="F207" s="378">
        <v>2666.4833333333331</v>
      </c>
      <c r="G207" s="378">
        <v>2622.9166666666661</v>
      </c>
      <c r="H207" s="378">
        <v>2772.8166666666657</v>
      </c>
      <c r="I207" s="378">
        <v>2816.3833333333323</v>
      </c>
      <c r="J207" s="378">
        <v>2847.7666666666655</v>
      </c>
      <c r="K207" s="377">
        <v>2785</v>
      </c>
      <c r="L207" s="377">
        <v>2710.05</v>
      </c>
      <c r="M207" s="377">
        <v>0.77973000000000003</v>
      </c>
      <c r="N207" s="1"/>
      <c r="O207" s="1"/>
    </row>
    <row r="208" spans="1:15" ht="12.75" customHeight="1">
      <c r="A208" s="30">
        <v>198</v>
      </c>
      <c r="B208" s="431" t="s">
        <v>828</v>
      </c>
      <c r="C208" s="377">
        <v>404</v>
      </c>
      <c r="D208" s="378">
        <v>400.06666666666666</v>
      </c>
      <c r="E208" s="378">
        <v>375.13333333333333</v>
      </c>
      <c r="F208" s="378">
        <v>346.26666666666665</v>
      </c>
      <c r="G208" s="378">
        <v>321.33333333333331</v>
      </c>
      <c r="H208" s="378">
        <v>428.93333333333334</v>
      </c>
      <c r="I208" s="378">
        <v>453.86666666666662</v>
      </c>
      <c r="J208" s="378">
        <v>482.73333333333335</v>
      </c>
      <c r="K208" s="377">
        <v>425</v>
      </c>
      <c r="L208" s="377">
        <v>371.2</v>
      </c>
      <c r="M208" s="377">
        <v>19.370149999999999</v>
      </c>
      <c r="N208" s="1"/>
      <c r="O208" s="1"/>
    </row>
    <row r="209" spans="1:15" ht="12.75" customHeight="1">
      <c r="A209" s="30">
        <v>199</v>
      </c>
      <c r="B209" s="431" t="s">
        <v>121</v>
      </c>
      <c r="C209" s="377">
        <v>506.7</v>
      </c>
      <c r="D209" s="378">
        <v>507.25</v>
      </c>
      <c r="E209" s="378">
        <v>498.70000000000005</v>
      </c>
      <c r="F209" s="378">
        <v>490.70000000000005</v>
      </c>
      <c r="G209" s="378">
        <v>482.15000000000009</v>
      </c>
      <c r="H209" s="378">
        <v>515.25</v>
      </c>
      <c r="I209" s="378">
        <v>523.79999999999995</v>
      </c>
      <c r="J209" s="378">
        <v>531.79999999999995</v>
      </c>
      <c r="K209" s="377">
        <v>515.79999999999995</v>
      </c>
      <c r="L209" s="377">
        <v>499.25</v>
      </c>
      <c r="M209" s="377">
        <v>141.73177000000001</v>
      </c>
      <c r="N209" s="1"/>
      <c r="O209" s="1"/>
    </row>
    <row r="210" spans="1:15" ht="12.75" customHeight="1">
      <c r="A210" s="30">
        <v>200</v>
      </c>
      <c r="B210" s="431" t="s">
        <v>391</v>
      </c>
      <c r="C210" s="377">
        <v>131.25</v>
      </c>
      <c r="D210" s="378">
        <v>131.81666666666666</v>
      </c>
      <c r="E210" s="378">
        <v>127.93333333333334</v>
      </c>
      <c r="F210" s="378">
        <v>124.61666666666667</v>
      </c>
      <c r="G210" s="378">
        <v>120.73333333333335</v>
      </c>
      <c r="H210" s="378">
        <v>135.13333333333333</v>
      </c>
      <c r="I210" s="378">
        <v>139.01666666666665</v>
      </c>
      <c r="J210" s="378">
        <v>142.33333333333331</v>
      </c>
      <c r="K210" s="377">
        <v>135.69999999999999</v>
      </c>
      <c r="L210" s="377">
        <v>128.5</v>
      </c>
      <c r="M210" s="377">
        <v>51.556190000000001</v>
      </c>
      <c r="N210" s="1"/>
      <c r="O210" s="1"/>
    </row>
    <row r="211" spans="1:15" ht="12.75" customHeight="1">
      <c r="A211" s="30">
        <v>201</v>
      </c>
      <c r="B211" s="431" t="s">
        <v>122</v>
      </c>
      <c r="C211" s="377">
        <v>310.5</v>
      </c>
      <c r="D211" s="378">
        <v>315.15000000000003</v>
      </c>
      <c r="E211" s="378">
        <v>304.65000000000009</v>
      </c>
      <c r="F211" s="378">
        <v>298.80000000000007</v>
      </c>
      <c r="G211" s="378">
        <v>288.30000000000013</v>
      </c>
      <c r="H211" s="378">
        <v>321.00000000000006</v>
      </c>
      <c r="I211" s="378">
        <v>331.49999999999994</v>
      </c>
      <c r="J211" s="378">
        <v>337.35</v>
      </c>
      <c r="K211" s="377">
        <v>325.64999999999998</v>
      </c>
      <c r="L211" s="377">
        <v>309.3</v>
      </c>
      <c r="M211" s="377">
        <v>28.656359999999999</v>
      </c>
      <c r="N211" s="1"/>
      <c r="O211" s="1"/>
    </row>
    <row r="212" spans="1:15" ht="12.75" customHeight="1">
      <c r="A212" s="30">
        <v>202</v>
      </c>
      <c r="B212" s="431" t="s">
        <v>123</v>
      </c>
      <c r="C212" s="377">
        <v>2325.4</v>
      </c>
      <c r="D212" s="378">
        <v>2303.25</v>
      </c>
      <c r="E212" s="378">
        <v>2272.15</v>
      </c>
      <c r="F212" s="378">
        <v>2218.9</v>
      </c>
      <c r="G212" s="378">
        <v>2187.8000000000002</v>
      </c>
      <c r="H212" s="378">
        <v>2356.5</v>
      </c>
      <c r="I212" s="378">
        <v>2387.6000000000004</v>
      </c>
      <c r="J212" s="378">
        <v>2440.85</v>
      </c>
      <c r="K212" s="377">
        <v>2334.35</v>
      </c>
      <c r="L212" s="377">
        <v>2250</v>
      </c>
      <c r="M212" s="377">
        <v>45.960500000000003</v>
      </c>
      <c r="N212" s="1"/>
      <c r="O212" s="1"/>
    </row>
    <row r="213" spans="1:15" ht="12.75" customHeight="1">
      <c r="A213" s="30">
        <v>203</v>
      </c>
      <c r="B213" s="431" t="s">
        <v>263</v>
      </c>
      <c r="C213" s="377">
        <v>326</v>
      </c>
      <c r="D213" s="378">
        <v>324.06666666666666</v>
      </c>
      <c r="E213" s="378">
        <v>318.73333333333335</v>
      </c>
      <c r="F213" s="378">
        <v>311.4666666666667</v>
      </c>
      <c r="G213" s="378">
        <v>306.13333333333338</v>
      </c>
      <c r="H213" s="378">
        <v>331.33333333333331</v>
      </c>
      <c r="I213" s="378">
        <v>336.66666666666669</v>
      </c>
      <c r="J213" s="378">
        <v>343.93333333333328</v>
      </c>
      <c r="K213" s="377">
        <v>329.4</v>
      </c>
      <c r="L213" s="377">
        <v>316.8</v>
      </c>
      <c r="M213" s="377">
        <v>22.277850000000001</v>
      </c>
      <c r="N213" s="1"/>
      <c r="O213" s="1"/>
    </row>
    <row r="214" spans="1:15" ht="12.75" customHeight="1">
      <c r="A214" s="30">
        <v>204</v>
      </c>
      <c r="B214" s="431" t="s">
        <v>843</v>
      </c>
      <c r="C214" s="377">
        <v>796.9</v>
      </c>
      <c r="D214" s="378">
        <v>800.48333333333323</v>
      </c>
      <c r="E214" s="378">
        <v>786.91666666666652</v>
      </c>
      <c r="F214" s="378">
        <v>776.93333333333328</v>
      </c>
      <c r="G214" s="378">
        <v>763.36666666666656</v>
      </c>
      <c r="H214" s="378">
        <v>810.46666666666647</v>
      </c>
      <c r="I214" s="378">
        <v>824.0333333333333</v>
      </c>
      <c r="J214" s="378">
        <v>834.01666666666642</v>
      </c>
      <c r="K214" s="377">
        <v>814.05</v>
      </c>
      <c r="L214" s="377">
        <v>790.5</v>
      </c>
      <c r="M214" s="377">
        <v>0.27509</v>
      </c>
      <c r="N214" s="1"/>
      <c r="O214" s="1"/>
    </row>
    <row r="215" spans="1:15" ht="12.75" customHeight="1">
      <c r="A215" s="30">
        <v>205</v>
      </c>
      <c r="B215" s="431" t="s">
        <v>392</v>
      </c>
      <c r="C215" s="377">
        <v>43863.75</v>
      </c>
      <c r="D215" s="378">
        <v>43763.1</v>
      </c>
      <c r="E215" s="378">
        <v>42427.199999999997</v>
      </c>
      <c r="F215" s="378">
        <v>40990.65</v>
      </c>
      <c r="G215" s="378">
        <v>39654.75</v>
      </c>
      <c r="H215" s="378">
        <v>45199.649999999994</v>
      </c>
      <c r="I215" s="378">
        <v>46535.55</v>
      </c>
      <c r="J215" s="378">
        <v>47972.099999999991</v>
      </c>
      <c r="K215" s="377">
        <v>45099</v>
      </c>
      <c r="L215" s="377">
        <v>42326.55</v>
      </c>
      <c r="M215" s="377">
        <v>5.7250000000000002E-2</v>
      </c>
      <c r="N215" s="1"/>
      <c r="O215" s="1"/>
    </row>
    <row r="216" spans="1:15" ht="12.75" customHeight="1">
      <c r="A216" s="30">
        <v>206</v>
      </c>
      <c r="B216" s="431" t="s">
        <v>393</v>
      </c>
      <c r="C216" s="377">
        <v>40.549999999999997</v>
      </c>
      <c r="D216" s="378">
        <v>40.93333333333333</v>
      </c>
      <c r="E216" s="378">
        <v>40.066666666666663</v>
      </c>
      <c r="F216" s="378">
        <v>39.583333333333336</v>
      </c>
      <c r="G216" s="378">
        <v>38.716666666666669</v>
      </c>
      <c r="H216" s="378">
        <v>41.416666666666657</v>
      </c>
      <c r="I216" s="378">
        <v>42.283333333333317</v>
      </c>
      <c r="J216" s="378">
        <v>42.766666666666652</v>
      </c>
      <c r="K216" s="377">
        <v>41.8</v>
      </c>
      <c r="L216" s="377">
        <v>40.450000000000003</v>
      </c>
      <c r="M216" s="377">
        <v>12.799670000000001</v>
      </c>
      <c r="N216" s="1"/>
      <c r="O216" s="1"/>
    </row>
    <row r="217" spans="1:15" ht="12.75" customHeight="1">
      <c r="A217" s="30">
        <v>207</v>
      </c>
      <c r="B217" s="431" t="s">
        <v>405</v>
      </c>
      <c r="C217" s="377">
        <v>158.5</v>
      </c>
      <c r="D217" s="378">
        <v>159.33333333333334</v>
      </c>
      <c r="E217" s="378">
        <v>155.2166666666667</v>
      </c>
      <c r="F217" s="378">
        <v>151.93333333333337</v>
      </c>
      <c r="G217" s="378">
        <v>147.81666666666672</v>
      </c>
      <c r="H217" s="378">
        <v>162.61666666666667</v>
      </c>
      <c r="I217" s="378">
        <v>166.73333333333329</v>
      </c>
      <c r="J217" s="378">
        <v>170.01666666666665</v>
      </c>
      <c r="K217" s="377">
        <v>163.44999999999999</v>
      </c>
      <c r="L217" s="377">
        <v>156.05000000000001</v>
      </c>
      <c r="M217" s="377">
        <v>109.03357</v>
      </c>
      <c r="N217" s="1"/>
      <c r="O217" s="1"/>
    </row>
    <row r="218" spans="1:15" ht="12.75" customHeight="1">
      <c r="A218" s="30">
        <v>208</v>
      </c>
      <c r="B218" s="431" t="s">
        <v>124</v>
      </c>
      <c r="C218" s="377">
        <v>220.1</v>
      </c>
      <c r="D218" s="378">
        <v>220.03333333333333</v>
      </c>
      <c r="E218" s="378">
        <v>217.16666666666666</v>
      </c>
      <c r="F218" s="378">
        <v>214.23333333333332</v>
      </c>
      <c r="G218" s="378">
        <v>211.36666666666665</v>
      </c>
      <c r="H218" s="378">
        <v>222.96666666666667</v>
      </c>
      <c r="I218" s="378">
        <v>225.83333333333334</v>
      </c>
      <c r="J218" s="378">
        <v>228.76666666666668</v>
      </c>
      <c r="K218" s="377">
        <v>222.9</v>
      </c>
      <c r="L218" s="377">
        <v>217.1</v>
      </c>
      <c r="M218" s="377">
        <v>97.125439999999998</v>
      </c>
      <c r="N218" s="1"/>
      <c r="O218" s="1"/>
    </row>
    <row r="219" spans="1:15" ht="12.75" customHeight="1">
      <c r="A219" s="30">
        <v>209</v>
      </c>
      <c r="B219" s="431" t="s">
        <v>125</v>
      </c>
      <c r="C219" s="377">
        <v>804.5</v>
      </c>
      <c r="D219" s="378">
        <v>803.7833333333333</v>
      </c>
      <c r="E219" s="378">
        <v>796.21666666666658</v>
      </c>
      <c r="F219" s="378">
        <v>787.93333333333328</v>
      </c>
      <c r="G219" s="378">
        <v>780.36666666666656</v>
      </c>
      <c r="H219" s="378">
        <v>812.06666666666661</v>
      </c>
      <c r="I219" s="378">
        <v>819.63333333333321</v>
      </c>
      <c r="J219" s="378">
        <v>827.91666666666663</v>
      </c>
      <c r="K219" s="377">
        <v>811.35</v>
      </c>
      <c r="L219" s="377">
        <v>795.5</v>
      </c>
      <c r="M219" s="377">
        <v>120.78277</v>
      </c>
      <c r="N219" s="1"/>
      <c r="O219" s="1"/>
    </row>
    <row r="220" spans="1:15" ht="12.75" customHeight="1">
      <c r="A220" s="30">
        <v>210</v>
      </c>
      <c r="B220" s="431" t="s">
        <v>126</v>
      </c>
      <c r="C220" s="377">
        <v>1381.65</v>
      </c>
      <c r="D220" s="378">
        <v>1378.9166666666667</v>
      </c>
      <c r="E220" s="378">
        <v>1358.7333333333336</v>
      </c>
      <c r="F220" s="378">
        <v>1335.8166666666668</v>
      </c>
      <c r="G220" s="378">
        <v>1315.6333333333337</v>
      </c>
      <c r="H220" s="378">
        <v>1401.8333333333335</v>
      </c>
      <c r="I220" s="378">
        <v>1422.0166666666664</v>
      </c>
      <c r="J220" s="378">
        <v>1444.9333333333334</v>
      </c>
      <c r="K220" s="377">
        <v>1399.1</v>
      </c>
      <c r="L220" s="377">
        <v>1356</v>
      </c>
      <c r="M220" s="377">
        <v>5.3689099999999996</v>
      </c>
      <c r="N220" s="1"/>
      <c r="O220" s="1"/>
    </row>
    <row r="221" spans="1:15" ht="12.75" customHeight="1">
      <c r="A221" s="30">
        <v>211</v>
      </c>
      <c r="B221" s="431" t="s">
        <v>127</v>
      </c>
      <c r="C221" s="377">
        <v>577.54999999999995</v>
      </c>
      <c r="D221" s="378">
        <v>577.91666666666663</v>
      </c>
      <c r="E221" s="378">
        <v>570.2833333333333</v>
      </c>
      <c r="F221" s="378">
        <v>563.01666666666665</v>
      </c>
      <c r="G221" s="378">
        <v>555.38333333333333</v>
      </c>
      <c r="H221" s="378">
        <v>585.18333333333328</v>
      </c>
      <c r="I221" s="378">
        <v>592.81666666666672</v>
      </c>
      <c r="J221" s="378">
        <v>600.08333333333326</v>
      </c>
      <c r="K221" s="377">
        <v>585.54999999999995</v>
      </c>
      <c r="L221" s="377">
        <v>570.65</v>
      </c>
      <c r="M221" s="377">
        <v>10.392469999999999</v>
      </c>
      <c r="N221" s="1"/>
      <c r="O221" s="1"/>
    </row>
    <row r="222" spans="1:15" ht="12.75" customHeight="1">
      <c r="A222" s="30">
        <v>212</v>
      </c>
      <c r="B222" s="431" t="s">
        <v>409</v>
      </c>
      <c r="C222" s="377">
        <v>261.10000000000002</v>
      </c>
      <c r="D222" s="378">
        <v>263.50000000000006</v>
      </c>
      <c r="E222" s="378">
        <v>255.7000000000001</v>
      </c>
      <c r="F222" s="378">
        <v>250.30000000000007</v>
      </c>
      <c r="G222" s="378">
        <v>242.50000000000011</v>
      </c>
      <c r="H222" s="378">
        <v>268.90000000000009</v>
      </c>
      <c r="I222" s="378">
        <v>276.70000000000005</v>
      </c>
      <c r="J222" s="378">
        <v>282.10000000000008</v>
      </c>
      <c r="K222" s="377">
        <v>271.3</v>
      </c>
      <c r="L222" s="377">
        <v>258.10000000000002</v>
      </c>
      <c r="M222" s="377">
        <v>4.8336499999999996</v>
      </c>
      <c r="N222" s="1"/>
      <c r="O222" s="1"/>
    </row>
    <row r="223" spans="1:15" ht="12.75" customHeight="1">
      <c r="A223" s="30">
        <v>213</v>
      </c>
      <c r="B223" s="431" t="s">
        <v>395</v>
      </c>
      <c r="C223" s="377">
        <v>48.65</v>
      </c>
      <c r="D223" s="378">
        <v>49.29999999999999</v>
      </c>
      <c r="E223" s="378">
        <v>47.649999999999977</v>
      </c>
      <c r="F223" s="378">
        <v>46.649999999999984</v>
      </c>
      <c r="G223" s="378">
        <v>44.999999999999972</v>
      </c>
      <c r="H223" s="378">
        <v>50.299999999999983</v>
      </c>
      <c r="I223" s="378">
        <v>51.95</v>
      </c>
      <c r="J223" s="378">
        <v>52.949999999999989</v>
      </c>
      <c r="K223" s="377">
        <v>50.95</v>
      </c>
      <c r="L223" s="377">
        <v>48.3</v>
      </c>
      <c r="M223" s="377">
        <v>111.44318</v>
      </c>
      <c r="N223" s="1"/>
      <c r="O223" s="1"/>
    </row>
    <row r="224" spans="1:15" ht="12.75" customHeight="1">
      <c r="A224" s="30">
        <v>214</v>
      </c>
      <c r="B224" s="431" t="s">
        <v>128</v>
      </c>
      <c r="C224" s="377">
        <v>11.85</v>
      </c>
      <c r="D224" s="378">
        <v>11.950000000000001</v>
      </c>
      <c r="E224" s="378">
        <v>11.650000000000002</v>
      </c>
      <c r="F224" s="378">
        <v>11.450000000000001</v>
      </c>
      <c r="G224" s="378">
        <v>11.150000000000002</v>
      </c>
      <c r="H224" s="378">
        <v>12.150000000000002</v>
      </c>
      <c r="I224" s="378">
        <v>12.450000000000003</v>
      </c>
      <c r="J224" s="378">
        <v>12.650000000000002</v>
      </c>
      <c r="K224" s="377">
        <v>12.25</v>
      </c>
      <c r="L224" s="377">
        <v>11.75</v>
      </c>
      <c r="M224" s="377">
        <v>1699.3090199999999</v>
      </c>
      <c r="N224" s="1"/>
      <c r="O224" s="1"/>
    </row>
    <row r="225" spans="1:15" ht="12.75" customHeight="1">
      <c r="A225" s="30">
        <v>215</v>
      </c>
      <c r="B225" s="431" t="s">
        <v>396</v>
      </c>
      <c r="C225" s="377">
        <v>62.15</v>
      </c>
      <c r="D225" s="378">
        <v>62.449999999999996</v>
      </c>
      <c r="E225" s="378">
        <v>61.199999999999989</v>
      </c>
      <c r="F225" s="378">
        <v>60.249999999999993</v>
      </c>
      <c r="G225" s="378">
        <v>58.999999999999986</v>
      </c>
      <c r="H225" s="378">
        <v>63.399999999999991</v>
      </c>
      <c r="I225" s="378">
        <v>64.650000000000006</v>
      </c>
      <c r="J225" s="378">
        <v>65.599999999999994</v>
      </c>
      <c r="K225" s="377">
        <v>63.7</v>
      </c>
      <c r="L225" s="377">
        <v>61.5</v>
      </c>
      <c r="M225" s="377">
        <v>73.189890000000005</v>
      </c>
      <c r="N225" s="1"/>
      <c r="O225" s="1"/>
    </row>
    <row r="226" spans="1:15" ht="12.75" customHeight="1">
      <c r="A226" s="30">
        <v>216</v>
      </c>
      <c r="B226" s="431" t="s">
        <v>129</v>
      </c>
      <c r="C226" s="377">
        <v>46.7</v>
      </c>
      <c r="D226" s="378">
        <v>46.9</v>
      </c>
      <c r="E226" s="378">
        <v>46</v>
      </c>
      <c r="F226" s="378">
        <v>45.300000000000004</v>
      </c>
      <c r="G226" s="378">
        <v>44.400000000000006</v>
      </c>
      <c r="H226" s="378">
        <v>47.599999999999994</v>
      </c>
      <c r="I226" s="378">
        <v>48.499999999999986</v>
      </c>
      <c r="J226" s="378">
        <v>49.199999999999989</v>
      </c>
      <c r="K226" s="377">
        <v>47.8</v>
      </c>
      <c r="L226" s="377">
        <v>46.2</v>
      </c>
      <c r="M226" s="377">
        <v>238.98788999999999</v>
      </c>
      <c r="N226" s="1"/>
      <c r="O226" s="1"/>
    </row>
    <row r="227" spans="1:15" ht="12.75" customHeight="1">
      <c r="A227" s="30">
        <v>217</v>
      </c>
      <c r="B227" s="431" t="s">
        <v>407</v>
      </c>
      <c r="C227" s="377">
        <v>251.7</v>
      </c>
      <c r="D227" s="378">
        <v>253.23333333333335</v>
      </c>
      <c r="E227" s="378">
        <v>248.4666666666667</v>
      </c>
      <c r="F227" s="378">
        <v>245.23333333333335</v>
      </c>
      <c r="G227" s="378">
        <v>240.4666666666667</v>
      </c>
      <c r="H227" s="378">
        <v>256.4666666666667</v>
      </c>
      <c r="I227" s="378">
        <v>261.23333333333335</v>
      </c>
      <c r="J227" s="378">
        <v>264.4666666666667</v>
      </c>
      <c r="K227" s="377">
        <v>258</v>
      </c>
      <c r="L227" s="377">
        <v>250</v>
      </c>
      <c r="M227" s="377">
        <v>100.66661000000001</v>
      </c>
      <c r="N227" s="1"/>
      <c r="O227" s="1"/>
    </row>
    <row r="228" spans="1:15" ht="12.75" customHeight="1">
      <c r="A228" s="30">
        <v>218</v>
      </c>
      <c r="B228" s="431" t="s">
        <v>397</v>
      </c>
      <c r="C228" s="377">
        <v>1161.0999999999999</v>
      </c>
      <c r="D228" s="378">
        <v>1171.7333333333333</v>
      </c>
      <c r="E228" s="378">
        <v>1144.4666666666667</v>
      </c>
      <c r="F228" s="378">
        <v>1127.8333333333333</v>
      </c>
      <c r="G228" s="378">
        <v>1100.5666666666666</v>
      </c>
      <c r="H228" s="378">
        <v>1188.3666666666668</v>
      </c>
      <c r="I228" s="378">
        <v>1215.6333333333337</v>
      </c>
      <c r="J228" s="378">
        <v>1232.2666666666669</v>
      </c>
      <c r="K228" s="377">
        <v>1199</v>
      </c>
      <c r="L228" s="377">
        <v>1155.0999999999999</v>
      </c>
      <c r="M228" s="377">
        <v>9.8909999999999998E-2</v>
      </c>
      <c r="N228" s="1"/>
      <c r="O228" s="1"/>
    </row>
    <row r="229" spans="1:15" ht="12.75" customHeight="1">
      <c r="A229" s="30">
        <v>219</v>
      </c>
      <c r="B229" s="431" t="s">
        <v>130</v>
      </c>
      <c r="C229" s="377">
        <v>425.1</v>
      </c>
      <c r="D229" s="378">
        <v>427.5</v>
      </c>
      <c r="E229" s="378">
        <v>419.15</v>
      </c>
      <c r="F229" s="378">
        <v>413.2</v>
      </c>
      <c r="G229" s="378">
        <v>404.84999999999997</v>
      </c>
      <c r="H229" s="378">
        <v>433.45</v>
      </c>
      <c r="I229" s="378">
        <v>441.8</v>
      </c>
      <c r="J229" s="378">
        <v>447.75</v>
      </c>
      <c r="K229" s="377">
        <v>435.85</v>
      </c>
      <c r="L229" s="377">
        <v>421.55</v>
      </c>
      <c r="M229" s="377">
        <v>24.662050000000001</v>
      </c>
      <c r="N229" s="1"/>
      <c r="O229" s="1"/>
    </row>
    <row r="230" spans="1:15" ht="12.75" customHeight="1">
      <c r="A230" s="30">
        <v>220</v>
      </c>
      <c r="B230" s="431" t="s">
        <v>398</v>
      </c>
      <c r="C230" s="377">
        <v>307.89999999999998</v>
      </c>
      <c r="D230" s="378">
        <v>309.76666666666665</v>
      </c>
      <c r="E230" s="378">
        <v>300.63333333333333</v>
      </c>
      <c r="F230" s="378">
        <v>293.36666666666667</v>
      </c>
      <c r="G230" s="378">
        <v>284.23333333333335</v>
      </c>
      <c r="H230" s="378">
        <v>317.0333333333333</v>
      </c>
      <c r="I230" s="378">
        <v>326.16666666666663</v>
      </c>
      <c r="J230" s="378">
        <v>333.43333333333328</v>
      </c>
      <c r="K230" s="377">
        <v>318.89999999999998</v>
      </c>
      <c r="L230" s="377">
        <v>302.5</v>
      </c>
      <c r="M230" s="377">
        <v>9.1688600000000005</v>
      </c>
      <c r="N230" s="1"/>
      <c r="O230" s="1"/>
    </row>
    <row r="231" spans="1:15" ht="12.75" customHeight="1">
      <c r="A231" s="30">
        <v>221</v>
      </c>
      <c r="B231" s="431" t="s">
        <v>399</v>
      </c>
      <c r="C231" s="377">
        <v>1628.7</v>
      </c>
      <c r="D231" s="378">
        <v>1621.4833333333333</v>
      </c>
      <c r="E231" s="378">
        <v>1592.4666666666667</v>
      </c>
      <c r="F231" s="378">
        <v>1556.2333333333333</v>
      </c>
      <c r="G231" s="378">
        <v>1527.2166666666667</v>
      </c>
      <c r="H231" s="378">
        <v>1657.7166666666667</v>
      </c>
      <c r="I231" s="378">
        <v>1686.7333333333336</v>
      </c>
      <c r="J231" s="378">
        <v>1722.9666666666667</v>
      </c>
      <c r="K231" s="377">
        <v>1650.5</v>
      </c>
      <c r="L231" s="377">
        <v>1585.25</v>
      </c>
      <c r="M231" s="377">
        <v>0.53259999999999996</v>
      </c>
      <c r="N231" s="1"/>
      <c r="O231" s="1"/>
    </row>
    <row r="232" spans="1:15" ht="12.75" customHeight="1">
      <c r="A232" s="30">
        <v>222</v>
      </c>
      <c r="B232" s="431" t="s">
        <v>131</v>
      </c>
      <c r="C232" s="377">
        <v>206.35</v>
      </c>
      <c r="D232" s="378">
        <v>207.13333333333333</v>
      </c>
      <c r="E232" s="378">
        <v>202.96666666666664</v>
      </c>
      <c r="F232" s="378">
        <v>199.58333333333331</v>
      </c>
      <c r="G232" s="378">
        <v>195.41666666666663</v>
      </c>
      <c r="H232" s="378">
        <v>210.51666666666665</v>
      </c>
      <c r="I232" s="378">
        <v>214.68333333333334</v>
      </c>
      <c r="J232" s="378">
        <v>218.06666666666666</v>
      </c>
      <c r="K232" s="377">
        <v>211.3</v>
      </c>
      <c r="L232" s="377">
        <v>203.75</v>
      </c>
      <c r="M232" s="377">
        <v>33.418190000000003</v>
      </c>
      <c r="N232" s="1"/>
      <c r="O232" s="1"/>
    </row>
    <row r="233" spans="1:15" ht="12.75" customHeight="1">
      <c r="A233" s="30">
        <v>223</v>
      </c>
      <c r="B233" s="431" t="s">
        <v>404</v>
      </c>
      <c r="C233" s="377">
        <v>228.15</v>
      </c>
      <c r="D233" s="378">
        <v>231</v>
      </c>
      <c r="E233" s="378">
        <v>222.35</v>
      </c>
      <c r="F233" s="378">
        <v>216.54999999999998</v>
      </c>
      <c r="G233" s="378">
        <v>207.89999999999998</v>
      </c>
      <c r="H233" s="378">
        <v>236.8</v>
      </c>
      <c r="I233" s="378">
        <v>245.45</v>
      </c>
      <c r="J233" s="378">
        <v>251.25000000000003</v>
      </c>
      <c r="K233" s="377">
        <v>239.65</v>
      </c>
      <c r="L233" s="377">
        <v>225.2</v>
      </c>
      <c r="M233" s="377">
        <v>37.153770000000002</v>
      </c>
      <c r="N233" s="1"/>
      <c r="O233" s="1"/>
    </row>
    <row r="234" spans="1:15" ht="12.75" customHeight="1">
      <c r="A234" s="30">
        <v>224</v>
      </c>
      <c r="B234" s="431" t="s">
        <v>265</v>
      </c>
      <c r="C234" s="377">
        <v>6120.3</v>
      </c>
      <c r="D234" s="378">
        <v>6190.45</v>
      </c>
      <c r="E234" s="378">
        <v>5995.9</v>
      </c>
      <c r="F234" s="378">
        <v>5871.5</v>
      </c>
      <c r="G234" s="378">
        <v>5676.95</v>
      </c>
      <c r="H234" s="378">
        <v>6314.8499999999995</v>
      </c>
      <c r="I234" s="378">
        <v>6509.4000000000005</v>
      </c>
      <c r="J234" s="378">
        <v>6633.7999999999993</v>
      </c>
      <c r="K234" s="377">
        <v>6385</v>
      </c>
      <c r="L234" s="377">
        <v>6066.05</v>
      </c>
      <c r="M234" s="377">
        <v>1.6684099999999999</v>
      </c>
      <c r="N234" s="1"/>
      <c r="O234" s="1"/>
    </row>
    <row r="235" spans="1:15" ht="12.75" customHeight="1">
      <c r="A235" s="30">
        <v>225</v>
      </c>
      <c r="B235" s="431" t="s">
        <v>406</v>
      </c>
      <c r="C235" s="377">
        <v>139.30000000000001</v>
      </c>
      <c r="D235" s="378">
        <v>139.81666666666669</v>
      </c>
      <c r="E235" s="378">
        <v>137.98333333333338</v>
      </c>
      <c r="F235" s="378">
        <v>136.66666666666669</v>
      </c>
      <c r="G235" s="378">
        <v>134.83333333333337</v>
      </c>
      <c r="H235" s="378">
        <v>141.13333333333338</v>
      </c>
      <c r="I235" s="378">
        <v>142.9666666666667</v>
      </c>
      <c r="J235" s="378">
        <v>144.28333333333339</v>
      </c>
      <c r="K235" s="377">
        <v>141.65</v>
      </c>
      <c r="L235" s="377">
        <v>138.5</v>
      </c>
      <c r="M235" s="377">
        <v>11.773580000000001</v>
      </c>
      <c r="N235" s="1"/>
      <c r="O235" s="1"/>
    </row>
    <row r="236" spans="1:15" ht="12.75" customHeight="1">
      <c r="A236" s="30">
        <v>226</v>
      </c>
      <c r="B236" s="431" t="s">
        <v>132</v>
      </c>
      <c r="C236" s="377">
        <v>2084.35</v>
      </c>
      <c r="D236" s="378">
        <v>2094.0166666666664</v>
      </c>
      <c r="E236" s="378">
        <v>2060.333333333333</v>
      </c>
      <c r="F236" s="378">
        <v>2036.3166666666666</v>
      </c>
      <c r="G236" s="378">
        <v>2002.6333333333332</v>
      </c>
      <c r="H236" s="378">
        <v>2118.0333333333328</v>
      </c>
      <c r="I236" s="378">
        <v>2151.7166666666662</v>
      </c>
      <c r="J236" s="378">
        <v>2175.7333333333327</v>
      </c>
      <c r="K236" s="377">
        <v>2127.6999999999998</v>
      </c>
      <c r="L236" s="377">
        <v>2070</v>
      </c>
      <c r="M236" s="377">
        <v>7.0817300000000003</v>
      </c>
      <c r="N236" s="1"/>
      <c r="O236" s="1"/>
    </row>
    <row r="237" spans="1:15" ht="12.75" customHeight="1">
      <c r="A237" s="30">
        <v>227</v>
      </c>
      <c r="B237" s="431" t="s">
        <v>844</v>
      </c>
      <c r="C237" s="377">
        <v>2014.15</v>
      </c>
      <c r="D237" s="378">
        <v>2012.3333333333333</v>
      </c>
      <c r="E237" s="378">
        <v>1993.8166666666666</v>
      </c>
      <c r="F237" s="378">
        <v>1973.4833333333333</v>
      </c>
      <c r="G237" s="378">
        <v>1954.9666666666667</v>
      </c>
      <c r="H237" s="378">
        <v>2032.6666666666665</v>
      </c>
      <c r="I237" s="378">
        <v>2051.1833333333334</v>
      </c>
      <c r="J237" s="378">
        <v>2071.5166666666664</v>
      </c>
      <c r="K237" s="377">
        <v>2030.85</v>
      </c>
      <c r="L237" s="377">
        <v>1992</v>
      </c>
      <c r="M237" s="377">
        <v>0.39144000000000001</v>
      </c>
      <c r="N237" s="1"/>
      <c r="O237" s="1"/>
    </row>
    <row r="238" spans="1:15" ht="12.75" customHeight="1">
      <c r="A238" s="30">
        <v>228</v>
      </c>
      <c r="B238" s="431" t="s">
        <v>410</v>
      </c>
      <c r="C238" s="377">
        <v>416.7</v>
      </c>
      <c r="D238" s="378">
        <v>418.88333333333327</v>
      </c>
      <c r="E238" s="378">
        <v>411.61666666666656</v>
      </c>
      <c r="F238" s="378">
        <v>406.5333333333333</v>
      </c>
      <c r="G238" s="378">
        <v>399.26666666666659</v>
      </c>
      <c r="H238" s="378">
        <v>423.96666666666653</v>
      </c>
      <c r="I238" s="378">
        <v>431.23333333333329</v>
      </c>
      <c r="J238" s="378">
        <v>436.31666666666649</v>
      </c>
      <c r="K238" s="377">
        <v>426.15</v>
      </c>
      <c r="L238" s="377">
        <v>413.8</v>
      </c>
      <c r="M238" s="377">
        <v>0.58642000000000005</v>
      </c>
      <c r="N238" s="1"/>
      <c r="O238" s="1"/>
    </row>
    <row r="239" spans="1:15" ht="12.75" customHeight="1">
      <c r="A239" s="30">
        <v>229</v>
      </c>
      <c r="B239" s="431" t="s">
        <v>133</v>
      </c>
      <c r="C239" s="377">
        <v>854.1</v>
      </c>
      <c r="D239" s="378">
        <v>857.38333333333333</v>
      </c>
      <c r="E239" s="378">
        <v>841.81666666666661</v>
      </c>
      <c r="F239" s="378">
        <v>829.5333333333333</v>
      </c>
      <c r="G239" s="378">
        <v>813.96666666666658</v>
      </c>
      <c r="H239" s="378">
        <v>869.66666666666663</v>
      </c>
      <c r="I239" s="378">
        <v>885.23333333333346</v>
      </c>
      <c r="J239" s="378">
        <v>897.51666666666665</v>
      </c>
      <c r="K239" s="377">
        <v>872.95</v>
      </c>
      <c r="L239" s="377">
        <v>845.1</v>
      </c>
      <c r="M239" s="377">
        <v>40.429740000000002</v>
      </c>
      <c r="N239" s="1"/>
      <c r="O239" s="1"/>
    </row>
    <row r="240" spans="1:15" ht="12.75" customHeight="1">
      <c r="A240" s="30">
        <v>230</v>
      </c>
      <c r="B240" s="431" t="s">
        <v>134</v>
      </c>
      <c r="C240" s="377">
        <v>258.7</v>
      </c>
      <c r="D240" s="378">
        <v>262.26666666666665</v>
      </c>
      <c r="E240" s="378">
        <v>253.93333333333328</v>
      </c>
      <c r="F240" s="378">
        <v>249.16666666666663</v>
      </c>
      <c r="G240" s="378">
        <v>240.83333333333326</v>
      </c>
      <c r="H240" s="378">
        <v>267.0333333333333</v>
      </c>
      <c r="I240" s="378">
        <v>275.36666666666667</v>
      </c>
      <c r="J240" s="378">
        <v>280.13333333333333</v>
      </c>
      <c r="K240" s="377">
        <v>270.60000000000002</v>
      </c>
      <c r="L240" s="377">
        <v>257.5</v>
      </c>
      <c r="M240" s="377">
        <v>32.590060000000001</v>
      </c>
      <c r="N240" s="1"/>
      <c r="O240" s="1"/>
    </row>
    <row r="241" spans="1:15" ht="12.75" customHeight="1">
      <c r="A241" s="30">
        <v>231</v>
      </c>
      <c r="B241" s="431" t="s">
        <v>411</v>
      </c>
      <c r="C241" s="377">
        <v>42.5</v>
      </c>
      <c r="D241" s="378">
        <v>42.683333333333337</v>
      </c>
      <c r="E241" s="378">
        <v>41.616666666666674</v>
      </c>
      <c r="F241" s="378">
        <v>40.733333333333334</v>
      </c>
      <c r="G241" s="378">
        <v>39.666666666666671</v>
      </c>
      <c r="H241" s="378">
        <v>43.566666666666677</v>
      </c>
      <c r="I241" s="378">
        <v>44.63333333333334</v>
      </c>
      <c r="J241" s="378">
        <v>45.51666666666668</v>
      </c>
      <c r="K241" s="377">
        <v>43.75</v>
      </c>
      <c r="L241" s="377">
        <v>41.8</v>
      </c>
      <c r="M241" s="377">
        <v>32.958880000000001</v>
      </c>
      <c r="N241" s="1"/>
      <c r="O241" s="1"/>
    </row>
    <row r="242" spans="1:15" ht="12.75" customHeight="1">
      <c r="A242" s="30">
        <v>232</v>
      </c>
      <c r="B242" s="431" t="s">
        <v>135</v>
      </c>
      <c r="C242" s="377">
        <v>1785.7</v>
      </c>
      <c r="D242" s="378">
        <v>1789.8999999999999</v>
      </c>
      <c r="E242" s="378">
        <v>1771.7999999999997</v>
      </c>
      <c r="F242" s="378">
        <v>1757.8999999999999</v>
      </c>
      <c r="G242" s="378">
        <v>1739.7999999999997</v>
      </c>
      <c r="H242" s="378">
        <v>1803.7999999999997</v>
      </c>
      <c r="I242" s="378">
        <v>1821.8999999999996</v>
      </c>
      <c r="J242" s="378">
        <v>1835.7999999999997</v>
      </c>
      <c r="K242" s="377">
        <v>1808</v>
      </c>
      <c r="L242" s="377">
        <v>1776</v>
      </c>
      <c r="M242" s="377">
        <v>82.52758</v>
      </c>
      <c r="N242" s="1"/>
      <c r="O242" s="1"/>
    </row>
    <row r="243" spans="1:15" ht="12.75" customHeight="1">
      <c r="A243" s="30">
        <v>233</v>
      </c>
      <c r="B243" s="431" t="s">
        <v>412</v>
      </c>
      <c r="C243" s="377">
        <v>1414.15</v>
      </c>
      <c r="D243" s="378">
        <v>1395.0666666666666</v>
      </c>
      <c r="E243" s="378">
        <v>1355.1333333333332</v>
      </c>
      <c r="F243" s="378">
        <v>1296.1166666666666</v>
      </c>
      <c r="G243" s="378">
        <v>1256.1833333333332</v>
      </c>
      <c r="H243" s="378">
        <v>1454.0833333333333</v>
      </c>
      <c r="I243" s="378">
        <v>1494.0166666666667</v>
      </c>
      <c r="J243" s="378">
        <v>1553.0333333333333</v>
      </c>
      <c r="K243" s="377">
        <v>1435</v>
      </c>
      <c r="L243" s="377">
        <v>1336.05</v>
      </c>
      <c r="M243" s="377">
        <v>0.90315999999999996</v>
      </c>
      <c r="N243" s="1"/>
      <c r="O243" s="1"/>
    </row>
    <row r="244" spans="1:15" ht="12.75" customHeight="1">
      <c r="A244" s="30">
        <v>234</v>
      </c>
      <c r="B244" s="431" t="s">
        <v>413</v>
      </c>
      <c r="C244" s="377">
        <v>380.25</v>
      </c>
      <c r="D244" s="378">
        <v>383.34999999999997</v>
      </c>
      <c r="E244" s="378">
        <v>371.69999999999993</v>
      </c>
      <c r="F244" s="378">
        <v>363.15</v>
      </c>
      <c r="G244" s="378">
        <v>351.49999999999994</v>
      </c>
      <c r="H244" s="378">
        <v>391.89999999999992</v>
      </c>
      <c r="I244" s="378">
        <v>403.5499999999999</v>
      </c>
      <c r="J244" s="378">
        <v>412.09999999999991</v>
      </c>
      <c r="K244" s="377">
        <v>395</v>
      </c>
      <c r="L244" s="377">
        <v>374.8</v>
      </c>
      <c r="M244" s="377">
        <v>2.9412699999999998</v>
      </c>
      <c r="N244" s="1"/>
      <c r="O244" s="1"/>
    </row>
    <row r="245" spans="1:15" ht="12.75" customHeight="1">
      <c r="A245" s="30">
        <v>235</v>
      </c>
      <c r="B245" s="431" t="s">
        <v>414</v>
      </c>
      <c r="C245" s="377">
        <v>751.55</v>
      </c>
      <c r="D245" s="378">
        <v>752.51666666666677</v>
      </c>
      <c r="E245" s="378">
        <v>740.03333333333353</v>
      </c>
      <c r="F245" s="378">
        <v>728.51666666666677</v>
      </c>
      <c r="G245" s="378">
        <v>716.03333333333353</v>
      </c>
      <c r="H245" s="378">
        <v>764.03333333333353</v>
      </c>
      <c r="I245" s="378">
        <v>776.51666666666688</v>
      </c>
      <c r="J245" s="378">
        <v>788.03333333333353</v>
      </c>
      <c r="K245" s="377">
        <v>765</v>
      </c>
      <c r="L245" s="377">
        <v>741</v>
      </c>
      <c r="M245" s="377">
        <v>1.64852</v>
      </c>
      <c r="N245" s="1"/>
      <c r="O245" s="1"/>
    </row>
    <row r="246" spans="1:15" ht="12.75" customHeight="1">
      <c r="A246" s="30">
        <v>236</v>
      </c>
      <c r="B246" s="431" t="s">
        <v>408</v>
      </c>
      <c r="C246" s="377">
        <v>20.399999999999999</v>
      </c>
      <c r="D246" s="378">
        <v>20.433333333333334</v>
      </c>
      <c r="E246" s="378">
        <v>20.266666666666666</v>
      </c>
      <c r="F246" s="378">
        <v>20.133333333333333</v>
      </c>
      <c r="G246" s="378">
        <v>19.966666666666665</v>
      </c>
      <c r="H246" s="378">
        <v>20.566666666666666</v>
      </c>
      <c r="I246" s="378">
        <v>20.733333333333331</v>
      </c>
      <c r="J246" s="378">
        <v>20.866666666666667</v>
      </c>
      <c r="K246" s="377">
        <v>20.6</v>
      </c>
      <c r="L246" s="377">
        <v>20.3</v>
      </c>
      <c r="M246" s="377">
        <v>23.74804</v>
      </c>
      <c r="N246" s="1"/>
      <c r="O246" s="1"/>
    </row>
    <row r="247" spans="1:15" ht="12.75" customHeight="1">
      <c r="A247" s="30">
        <v>237</v>
      </c>
      <c r="B247" s="431" t="s">
        <v>136</v>
      </c>
      <c r="C247" s="377">
        <v>121.7</v>
      </c>
      <c r="D247" s="378">
        <v>122.64999999999999</v>
      </c>
      <c r="E247" s="378">
        <v>119.79999999999998</v>
      </c>
      <c r="F247" s="378">
        <v>117.89999999999999</v>
      </c>
      <c r="G247" s="378">
        <v>115.04999999999998</v>
      </c>
      <c r="H247" s="378">
        <v>124.54999999999998</v>
      </c>
      <c r="I247" s="378">
        <v>127.39999999999998</v>
      </c>
      <c r="J247" s="378">
        <v>129.29999999999998</v>
      </c>
      <c r="K247" s="377">
        <v>125.5</v>
      </c>
      <c r="L247" s="377">
        <v>120.75</v>
      </c>
      <c r="M247" s="377">
        <v>98.188879999999997</v>
      </c>
      <c r="N247" s="1"/>
      <c r="O247" s="1"/>
    </row>
    <row r="248" spans="1:15" ht="12.75" customHeight="1">
      <c r="A248" s="30">
        <v>238</v>
      </c>
      <c r="B248" s="431" t="s">
        <v>400</v>
      </c>
      <c r="C248" s="377">
        <v>448.85</v>
      </c>
      <c r="D248" s="378">
        <v>450.38333333333338</v>
      </c>
      <c r="E248" s="378">
        <v>443.96666666666675</v>
      </c>
      <c r="F248" s="378">
        <v>439.08333333333337</v>
      </c>
      <c r="G248" s="378">
        <v>432.66666666666674</v>
      </c>
      <c r="H248" s="378">
        <v>455.26666666666677</v>
      </c>
      <c r="I248" s="378">
        <v>461.68333333333339</v>
      </c>
      <c r="J248" s="378">
        <v>466.56666666666678</v>
      </c>
      <c r="K248" s="377">
        <v>456.8</v>
      </c>
      <c r="L248" s="377">
        <v>445.5</v>
      </c>
      <c r="M248" s="377">
        <v>1.6039600000000001</v>
      </c>
      <c r="N248" s="1"/>
      <c r="O248" s="1"/>
    </row>
    <row r="249" spans="1:15" ht="12.75" customHeight="1">
      <c r="A249" s="30">
        <v>239</v>
      </c>
      <c r="B249" s="431" t="s">
        <v>266</v>
      </c>
      <c r="C249" s="377">
        <v>1054.7</v>
      </c>
      <c r="D249" s="378">
        <v>1058.05</v>
      </c>
      <c r="E249" s="378">
        <v>1039.0999999999999</v>
      </c>
      <c r="F249" s="378">
        <v>1023.5</v>
      </c>
      <c r="G249" s="378">
        <v>1004.55</v>
      </c>
      <c r="H249" s="378">
        <v>1073.6499999999999</v>
      </c>
      <c r="I249" s="378">
        <v>1092.6000000000001</v>
      </c>
      <c r="J249" s="378">
        <v>1108.1999999999998</v>
      </c>
      <c r="K249" s="377">
        <v>1077</v>
      </c>
      <c r="L249" s="377">
        <v>1042.45</v>
      </c>
      <c r="M249" s="377">
        <v>3.6178300000000001</v>
      </c>
      <c r="N249" s="1"/>
      <c r="O249" s="1"/>
    </row>
    <row r="250" spans="1:15" ht="12.75" customHeight="1">
      <c r="A250" s="30">
        <v>240</v>
      </c>
      <c r="B250" s="431" t="s">
        <v>401</v>
      </c>
      <c r="C250" s="377">
        <v>232.6</v>
      </c>
      <c r="D250" s="378">
        <v>234.20000000000002</v>
      </c>
      <c r="E250" s="378">
        <v>228.40000000000003</v>
      </c>
      <c r="F250" s="378">
        <v>224.20000000000002</v>
      </c>
      <c r="G250" s="378">
        <v>218.40000000000003</v>
      </c>
      <c r="H250" s="378">
        <v>238.40000000000003</v>
      </c>
      <c r="I250" s="378">
        <v>244.20000000000005</v>
      </c>
      <c r="J250" s="378">
        <v>248.40000000000003</v>
      </c>
      <c r="K250" s="377">
        <v>240</v>
      </c>
      <c r="L250" s="377">
        <v>230</v>
      </c>
      <c r="M250" s="377">
        <v>7.6941600000000001</v>
      </c>
      <c r="N250" s="1"/>
      <c r="O250" s="1"/>
    </row>
    <row r="251" spans="1:15" ht="12.75" customHeight="1">
      <c r="A251" s="30">
        <v>241</v>
      </c>
      <c r="B251" s="431" t="s">
        <v>402</v>
      </c>
      <c r="C251" s="377">
        <v>46.25</v>
      </c>
      <c r="D251" s="378">
        <v>46.550000000000004</v>
      </c>
      <c r="E251" s="378">
        <v>45.800000000000011</v>
      </c>
      <c r="F251" s="378">
        <v>45.350000000000009</v>
      </c>
      <c r="G251" s="378">
        <v>44.600000000000016</v>
      </c>
      <c r="H251" s="378">
        <v>47.000000000000007</v>
      </c>
      <c r="I251" s="378">
        <v>47.749999999999993</v>
      </c>
      <c r="J251" s="378">
        <v>48.2</v>
      </c>
      <c r="K251" s="377">
        <v>47.3</v>
      </c>
      <c r="L251" s="377">
        <v>46.1</v>
      </c>
      <c r="M251" s="377">
        <v>16.070139999999999</v>
      </c>
      <c r="N251" s="1"/>
      <c r="O251" s="1"/>
    </row>
    <row r="252" spans="1:15" ht="12.75" customHeight="1">
      <c r="A252" s="30">
        <v>242</v>
      </c>
      <c r="B252" s="431" t="s">
        <v>137</v>
      </c>
      <c r="C252" s="377">
        <v>861.7</v>
      </c>
      <c r="D252" s="378">
        <v>865.9</v>
      </c>
      <c r="E252" s="378">
        <v>850.8</v>
      </c>
      <c r="F252" s="378">
        <v>839.9</v>
      </c>
      <c r="G252" s="378">
        <v>824.8</v>
      </c>
      <c r="H252" s="378">
        <v>876.8</v>
      </c>
      <c r="I252" s="378">
        <v>891.90000000000009</v>
      </c>
      <c r="J252" s="378">
        <v>902.8</v>
      </c>
      <c r="K252" s="377">
        <v>881</v>
      </c>
      <c r="L252" s="377">
        <v>855</v>
      </c>
      <c r="M252" s="377">
        <v>39.159089999999999</v>
      </c>
      <c r="N252" s="1"/>
      <c r="O252" s="1"/>
    </row>
    <row r="253" spans="1:15" ht="12.75" customHeight="1">
      <c r="A253" s="30">
        <v>243</v>
      </c>
      <c r="B253" s="431" t="s">
        <v>837</v>
      </c>
      <c r="C253" s="377">
        <v>23.3</v>
      </c>
      <c r="D253" s="378">
        <v>23.466666666666669</v>
      </c>
      <c r="E253" s="378">
        <v>23.083333333333336</v>
      </c>
      <c r="F253" s="378">
        <v>22.866666666666667</v>
      </c>
      <c r="G253" s="378">
        <v>22.483333333333334</v>
      </c>
      <c r="H253" s="378">
        <v>23.683333333333337</v>
      </c>
      <c r="I253" s="378">
        <v>24.06666666666667</v>
      </c>
      <c r="J253" s="378">
        <v>24.283333333333339</v>
      </c>
      <c r="K253" s="377">
        <v>23.85</v>
      </c>
      <c r="L253" s="377">
        <v>23.25</v>
      </c>
      <c r="M253" s="377">
        <v>80.28725</v>
      </c>
      <c r="N253" s="1"/>
      <c r="O253" s="1"/>
    </row>
    <row r="254" spans="1:15" ht="12.75" customHeight="1">
      <c r="A254" s="30">
        <v>244</v>
      </c>
      <c r="B254" s="431" t="s">
        <v>264</v>
      </c>
      <c r="C254" s="377">
        <v>777.95</v>
      </c>
      <c r="D254" s="378">
        <v>784.88333333333333</v>
      </c>
      <c r="E254" s="378">
        <v>763.06666666666661</v>
      </c>
      <c r="F254" s="378">
        <v>748.18333333333328</v>
      </c>
      <c r="G254" s="378">
        <v>726.36666666666656</v>
      </c>
      <c r="H254" s="378">
        <v>799.76666666666665</v>
      </c>
      <c r="I254" s="378">
        <v>821.58333333333348</v>
      </c>
      <c r="J254" s="378">
        <v>836.4666666666667</v>
      </c>
      <c r="K254" s="377">
        <v>806.7</v>
      </c>
      <c r="L254" s="377">
        <v>770</v>
      </c>
      <c r="M254" s="377">
        <v>5.7080200000000003</v>
      </c>
      <c r="N254" s="1"/>
      <c r="O254" s="1"/>
    </row>
    <row r="255" spans="1:15" ht="12.75" customHeight="1">
      <c r="A255" s="30">
        <v>245</v>
      </c>
      <c r="B255" s="431" t="s">
        <v>138</v>
      </c>
      <c r="C255" s="377">
        <v>217.05</v>
      </c>
      <c r="D255" s="378">
        <v>217.85</v>
      </c>
      <c r="E255" s="378">
        <v>215.2</v>
      </c>
      <c r="F255" s="378">
        <v>213.35</v>
      </c>
      <c r="G255" s="378">
        <v>210.7</v>
      </c>
      <c r="H255" s="378">
        <v>219.7</v>
      </c>
      <c r="I255" s="378">
        <v>222.35000000000002</v>
      </c>
      <c r="J255" s="378">
        <v>224.2</v>
      </c>
      <c r="K255" s="377">
        <v>220.5</v>
      </c>
      <c r="L255" s="377">
        <v>216</v>
      </c>
      <c r="M255" s="377">
        <v>165.86264</v>
      </c>
      <c r="N255" s="1"/>
      <c r="O255" s="1"/>
    </row>
    <row r="256" spans="1:15" ht="12.75" customHeight="1">
      <c r="A256" s="30">
        <v>246</v>
      </c>
      <c r="B256" s="431" t="s">
        <v>403</v>
      </c>
      <c r="C256" s="377">
        <v>117.75</v>
      </c>
      <c r="D256" s="378">
        <v>118.5</v>
      </c>
      <c r="E256" s="378">
        <v>116.35</v>
      </c>
      <c r="F256" s="378">
        <v>114.94999999999999</v>
      </c>
      <c r="G256" s="378">
        <v>112.79999999999998</v>
      </c>
      <c r="H256" s="378">
        <v>119.9</v>
      </c>
      <c r="I256" s="378">
        <v>122.05000000000001</v>
      </c>
      <c r="J256" s="378">
        <v>123.45000000000002</v>
      </c>
      <c r="K256" s="377">
        <v>120.65</v>
      </c>
      <c r="L256" s="377">
        <v>117.1</v>
      </c>
      <c r="M256" s="377">
        <v>1.8593900000000001</v>
      </c>
      <c r="N256" s="1"/>
      <c r="O256" s="1"/>
    </row>
    <row r="257" spans="1:15" ht="12.75" customHeight="1">
      <c r="A257" s="30">
        <v>247</v>
      </c>
      <c r="B257" s="431" t="s">
        <v>421</v>
      </c>
      <c r="C257" s="377">
        <v>113.55</v>
      </c>
      <c r="D257" s="378">
        <v>111.38333333333333</v>
      </c>
      <c r="E257" s="378">
        <v>106.76666666666665</v>
      </c>
      <c r="F257" s="378">
        <v>99.98333333333332</v>
      </c>
      <c r="G257" s="378">
        <v>95.366666666666646</v>
      </c>
      <c r="H257" s="378">
        <v>118.16666666666666</v>
      </c>
      <c r="I257" s="378">
        <v>122.78333333333333</v>
      </c>
      <c r="J257" s="378">
        <v>129.56666666666666</v>
      </c>
      <c r="K257" s="377">
        <v>116</v>
      </c>
      <c r="L257" s="377">
        <v>104.6</v>
      </c>
      <c r="M257" s="377">
        <v>98.560839999999999</v>
      </c>
      <c r="N257" s="1"/>
      <c r="O257" s="1"/>
    </row>
    <row r="258" spans="1:15" ht="12.75" customHeight="1">
      <c r="A258" s="30">
        <v>248</v>
      </c>
      <c r="B258" s="431" t="s">
        <v>415</v>
      </c>
      <c r="C258" s="377">
        <v>1760.4</v>
      </c>
      <c r="D258" s="378">
        <v>1750.4666666666665</v>
      </c>
      <c r="E258" s="378">
        <v>1734.9333333333329</v>
      </c>
      <c r="F258" s="378">
        <v>1709.4666666666665</v>
      </c>
      <c r="G258" s="378">
        <v>1693.9333333333329</v>
      </c>
      <c r="H258" s="378">
        <v>1775.9333333333329</v>
      </c>
      <c r="I258" s="378">
        <v>1791.4666666666662</v>
      </c>
      <c r="J258" s="378">
        <v>1816.9333333333329</v>
      </c>
      <c r="K258" s="377">
        <v>1766</v>
      </c>
      <c r="L258" s="377">
        <v>1725</v>
      </c>
      <c r="M258" s="377">
        <v>0.48734</v>
      </c>
      <c r="N258" s="1"/>
      <c r="O258" s="1"/>
    </row>
    <row r="259" spans="1:15" ht="12.75" customHeight="1">
      <c r="A259" s="30">
        <v>249</v>
      </c>
      <c r="B259" s="431" t="s">
        <v>425</v>
      </c>
      <c r="C259" s="377">
        <v>1893.9</v>
      </c>
      <c r="D259" s="378">
        <v>1899.75</v>
      </c>
      <c r="E259" s="378">
        <v>1882.15</v>
      </c>
      <c r="F259" s="378">
        <v>1870.4</v>
      </c>
      <c r="G259" s="378">
        <v>1852.8000000000002</v>
      </c>
      <c r="H259" s="378">
        <v>1911.5</v>
      </c>
      <c r="I259" s="378">
        <v>1929.1</v>
      </c>
      <c r="J259" s="378">
        <v>1940.85</v>
      </c>
      <c r="K259" s="377">
        <v>1917.35</v>
      </c>
      <c r="L259" s="377">
        <v>1888</v>
      </c>
      <c r="M259" s="377">
        <v>7.3499999999999996E-2</v>
      </c>
      <c r="N259" s="1"/>
      <c r="O259" s="1"/>
    </row>
    <row r="260" spans="1:15" ht="12.75" customHeight="1">
      <c r="A260" s="30">
        <v>250</v>
      </c>
      <c r="B260" s="431" t="s">
        <v>422</v>
      </c>
      <c r="C260" s="377">
        <v>108.1</v>
      </c>
      <c r="D260" s="378">
        <v>108.8</v>
      </c>
      <c r="E260" s="378">
        <v>105.69999999999999</v>
      </c>
      <c r="F260" s="378">
        <v>103.3</v>
      </c>
      <c r="G260" s="378">
        <v>100.19999999999999</v>
      </c>
      <c r="H260" s="378">
        <v>111.19999999999999</v>
      </c>
      <c r="I260" s="378">
        <v>114.29999999999998</v>
      </c>
      <c r="J260" s="378">
        <v>116.69999999999999</v>
      </c>
      <c r="K260" s="377">
        <v>111.9</v>
      </c>
      <c r="L260" s="377">
        <v>106.4</v>
      </c>
      <c r="M260" s="377">
        <v>18.777850000000001</v>
      </c>
      <c r="N260" s="1"/>
      <c r="O260" s="1"/>
    </row>
    <row r="261" spans="1:15" ht="12.75" customHeight="1">
      <c r="A261" s="30">
        <v>251</v>
      </c>
      <c r="B261" s="431" t="s">
        <v>139</v>
      </c>
      <c r="C261" s="377">
        <v>405.15</v>
      </c>
      <c r="D261" s="378">
        <v>407.84999999999997</v>
      </c>
      <c r="E261" s="378">
        <v>398.29999999999995</v>
      </c>
      <c r="F261" s="378">
        <v>391.45</v>
      </c>
      <c r="G261" s="378">
        <v>381.9</v>
      </c>
      <c r="H261" s="378">
        <v>414.69999999999993</v>
      </c>
      <c r="I261" s="378">
        <v>424.25</v>
      </c>
      <c r="J261" s="378">
        <v>431.09999999999991</v>
      </c>
      <c r="K261" s="377">
        <v>417.4</v>
      </c>
      <c r="L261" s="377">
        <v>401</v>
      </c>
      <c r="M261" s="377">
        <v>64.697000000000003</v>
      </c>
      <c r="N261" s="1"/>
      <c r="O261" s="1"/>
    </row>
    <row r="262" spans="1:15" ht="12.75" customHeight="1">
      <c r="A262" s="30">
        <v>252</v>
      </c>
      <c r="B262" s="431" t="s">
        <v>416</v>
      </c>
      <c r="C262" s="377">
        <v>3397.9</v>
      </c>
      <c r="D262" s="378">
        <v>3411.5333333333333</v>
      </c>
      <c r="E262" s="378">
        <v>3366.3666666666668</v>
      </c>
      <c r="F262" s="378">
        <v>3334.8333333333335</v>
      </c>
      <c r="G262" s="378">
        <v>3289.666666666667</v>
      </c>
      <c r="H262" s="378">
        <v>3443.0666666666666</v>
      </c>
      <c r="I262" s="378">
        <v>3488.2333333333336</v>
      </c>
      <c r="J262" s="378">
        <v>3519.7666666666664</v>
      </c>
      <c r="K262" s="377">
        <v>3456.7</v>
      </c>
      <c r="L262" s="377">
        <v>3380</v>
      </c>
      <c r="M262" s="377">
        <v>0.40339000000000003</v>
      </c>
      <c r="N262" s="1"/>
      <c r="O262" s="1"/>
    </row>
    <row r="263" spans="1:15" ht="12.75" customHeight="1">
      <c r="A263" s="30">
        <v>253</v>
      </c>
      <c r="B263" s="431" t="s">
        <v>417</v>
      </c>
      <c r="C263" s="377">
        <v>589.6</v>
      </c>
      <c r="D263" s="378">
        <v>594.56666666666672</v>
      </c>
      <c r="E263" s="378">
        <v>580.03333333333342</v>
      </c>
      <c r="F263" s="378">
        <v>570.4666666666667</v>
      </c>
      <c r="G263" s="378">
        <v>555.93333333333339</v>
      </c>
      <c r="H263" s="378">
        <v>604.13333333333344</v>
      </c>
      <c r="I263" s="378">
        <v>618.66666666666674</v>
      </c>
      <c r="J263" s="378">
        <v>628.23333333333346</v>
      </c>
      <c r="K263" s="377">
        <v>609.1</v>
      </c>
      <c r="L263" s="377">
        <v>585</v>
      </c>
      <c r="M263" s="377">
        <v>0.48154000000000002</v>
      </c>
      <c r="N263" s="1"/>
      <c r="O263" s="1"/>
    </row>
    <row r="264" spans="1:15" ht="12.75" customHeight="1">
      <c r="A264" s="30">
        <v>254</v>
      </c>
      <c r="B264" s="431" t="s">
        <v>418</v>
      </c>
      <c r="C264" s="377">
        <v>225.2</v>
      </c>
      <c r="D264" s="378">
        <v>228</v>
      </c>
      <c r="E264" s="378">
        <v>219.8</v>
      </c>
      <c r="F264" s="378">
        <v>214.4</v>
      </c>
      <c r="G264" s="378">
        <v>206.20000000000002</v>
      </c>
      <c r="H264" s="378">
        <v>233.4</v>
      </c>
      <c r="I264" s="378">
        <v>241.6</v>
      </c>
      <c r="J264" s="378">
        <v>247</v>
      </c>
      <c r="K264" s="377">
        <v>236.2</v>
      </c>
      <c r="L264" s="377">
        <v>222.6</v>
      </c>
      <c r="M264" s="377">
        <v>10.81076</v>
      </c>
      <c r="N264" s="1"/>
      <c r="O264" s="1"/>
    </row>
    <row r="265" spans="1:15" ht="12.75" customHeight="1">
      <c r="A265" s="30">
        <v>255</v>
      </c>
      <c r="B265" s="431" t="s">
        <v>419</v>
      </c>
      <c r="C265" s="377">
        <v>138.85</v>
      </c>
      <c r="D265" s="378">
        <v>138.85</v>
      </c>
      <c r="E265" s="378">
        <v>136.19999999999999</v>
      </c>
      <c r="F265" s="378">
        <v>133.54999999999998</v>
      </c>
      <c r="G265" s="378">
        <v>130.89999999999998</v>
      </c>
      <c r="H265" s="378">
        <v>141.5</v>
      </c>
      <c r="I265" s="378">
        <v>144.15000000000003</v>
      </c>
      <c r="J265" s="378">
        <v>146.80000000000001</v>
      </c>
      <c r="K265" s="377">
        <v>141.5</v>
      </c>
      <c r="L265" s="377">
        <v>136.19999999999999</v>
      </c>
      <c r="M265" s="377">
        <v>17.560379999999999</v>
      </c>
      <c r="N265" s="1"/>
      <c r="O265" s="1"/>
    </row>
    <row r="266" spans="1:15" ht="12.75" customHeight="1">
      <c r="A266" s="30">
        <v>256</v>
      </c>
      <c r="B266" s="431" t="s">
        <v>420</v>
      </c>
      <c r="C266" s="377">
        <v>73.349999999999994</v>
      </c>
      <c r="D266" s="378">
        <v>73.75</v>
      </c>
      <c r="E266" s="378">
        <v>72.400000000000006</v>
      </c>
      <c r="F266" s="378">
        <v>71.45</v>
      </c>
      <c r="G266" s="378">
        <v>70.100000000000009</v>
      </c>
      <c r="H266" s="378">
        <v>74.7</v>
      </c>
      <c r="I266" s="378">
        <v>76.05</v>
      </c>
      <c r="J266" s="378">
        <v>77</v>
      </c>
      <c r="K266" s="377">
        <v>75.099999999999994</v>
      </c>
      <c r="L266" s="377">
        <v>72.8</v>
      </c>
      <c r="M266" s="377">
        <v>6.9461899999999996</v>
      </c>
      <c r="N266" s="1"/>
      <c r="O266" s="1"/>
    </row>
    <row r="267" spans="1:15" ht="12.75" customHeight="1">
      <c r="A267" s="30">
        <v>257</v>
      </c>
      <c r="B267" s="431" t="s">
        <v>424</v>
      </c>
      <c r="C267" s="377">
        <v>211.85</v>
      </c>
      <c r="D267" s="378">
        <v>212.33333333333334</v>
      </c>
      <c r="E267" s="378">
        <v>204.86666666666667</v>
      </c>
      <c r="F267" s="378">
        <v>197.88333333333333</v>
      </c>
      <c r="G267" s="378">
        <v>190.41666666666666</v>
      </c>
      <c r="H267" s="378">
        <v>219.31666666666669</v>
      </c>
      <c r="I267" s="378">
        <v>226.78333333333333</v>
      </c>
      <c r="J267" s="378">
        <v>233.76666666666671</v>
      </c>
      <c r="K267" s="377">
        <v>219.8</v>
      </c>
      <c r="L267" s="377">
        <v>205.35</v>
      </c>
      <c r="M267" s="377">
        <v>20.122170000000001</v>
      </c>
      <c r="N267" s="1"/>
      <c r="O267" s="1"/>
    </row>
    <row r="268" spans="1:15" ht="12.75" customHeight="1">
      <c r="A268" s="30">
        <v>258</v>
      </c>
      <c r="B268" s="431" t="s">
        <v>423</v>
      </c>
      <c r="C268" s="377">
        <v>399.65</v>
      </c>
      <c r="D268" s="378">
        <v>401.0333333333333</v>
      </c>
      <c r="E268" s="378">
        <v>392.06666666666661</v>
      </c>
      <c r="F268" s="378">
        <v>384.48333333333329</v>
      </c>
      <c r="G268" s="378">
        <v>375.51666666666659</v>
      </c>
      <c r="H268" s="378">
        <v>408.61666666666662</v>
      </c>
      <c r="I268" s="378">
        <v>417.58333333333331</v>
      </c>
      <c r="J268" s="378">
        <v>425.16666666666663</v>
      </c>
      <c r="K268" s="377">
        <v>410</v>
      </c>
      <c r="L268" s="377">
        <v>393.45</v>
      </c>
      <c r="M268" s="377">
        <v>3.9159700000000002</v>
      </c>
      <c r="N268" s="1"/>
      <c r="O268" s="1"/>
    </row>
    <row r="269" spans="1:15" ht="12.75" customHeight="1">
      <c r="A269" s="30">
        <v>259</v>
      </c>
      <c r="B269" s="431" t="s">
        <v>267</v>
      </c>
      <c r="C269" s="377">
        <v>308.85000000000002</v>
      </c>
      <c r="D269" s="378">
        <v>311.0333333333333</v>
      </c>
      <c r="E269" s="378">
        <v>302.11666666666662</v>
      </c>
      <c r="F269" s="378">
        <v>295.38333333333333</v>
      </c>
      <c r="G269" s="378">
        <v>286.46666666666664</v>
      </c>
      <c r="H269" s="378">
        <v>317.76666666666659</v>
      </c>
      <c r="I269" s="378">
        <v>326.68333333333334</v>
      </c>
      <c r="J269" s="378">
        <v>333.41666666666657</v>
      </c>
      <c r="K269" s="377">
        <v>319.95</v>
      </c>
      <c r="L269" s="377">
        <v>304.3</v>
      </c>
      <c r="M269" s="377">
        <v>12.21969</v>
      </c>
      <c r="N269" s="1"/>
      <c r="O269" s="1"/>
    </row>
    <row r="270" spans="1:15" ht="12.75" customHeight="1">
      <c r="A270" s="30">
        <v>260</v>
      </c>
      <c r="B270" s="431" t="s">
        <v>140</v>
      </c>
      <c r="C270" s="377">
        <v>666.25</v>
      </c>
      <c r="D270" s="378">
        <v>669.4666666666667</v>
      </c>
      <c r="E270" s="378">
        <v>658.93333333333339</v>
      </c>
      <c r="F270" s="378">
        <v>651.61666666666667</v>
      </c>
      <c r="G270" s="378">
        <v>641.08333333333337</v>
      </c>
      <c r="H270" s="378">
        <v>676.78333333333342</v>
      </c>
      <c r="I270" s="378">
        <v>687.31666666666672</v>
      </c>
      <c r="J270" s="378">
        <v>694.63333333333344</v>
      </c>
      <c r="K270" s="377">
        <v>680</v>
      </c>
      <c r="L270" s="377">
        <v>662.15</v>
      </c>
      <c r="M270" s="377">
        <v>38.36844</v>
      </c>
      <c r="N270" s="1"/>
      <c r="O270" s="1"/>
    </row>
    <row r="271" spans="1:15" ht="12.75" customHeight="1">
      <c r="A271" s="30">
        <v>261</v>
      </c>
      <c r="B271" s="431" t="s">
        <v>141</v>
      </c>
      <c r="C271" s="377">
        <v>3701.7</v>
      </c>
      <c r="D271" s="378">
        <v>3689.5333333333333</v>
      </c>
      <c r="E271" s="378">
        <v>3623.1666666666665</v>
      </c>
      <c r="F271" s="378">
        <v>3544.6333333333332</v>
      </c>
      <c r="G271" s="378">
        <v>3478.2666666666664</v>
      </c>
      <c r="H271" s="378">
        <v>3768.0666666666666</v>
      </c>
      <c r="I271" s="378">
        <v>3834.4333333333334</v>
      </c>
      <c r="J271" s="378">
        <v>3912.9666666666667</v>
      </c>
      <c r="K271" s="377">
        <v>3755.9</v>
      </c>
      <c r="L271" s="377">
        <v>3611</v>
      </c>
      <c r="M271" s="377">
        <v>4.8473800000000002</v>
      </c>
      <c r="N271" s="1"/>
      <c r="O271" s="1"/>
    </row>
    <row r="272" spans="1:15" ht="12.75" customHeight="1">
      <c r="A272" s="30">
        <v>262</v>
      </c>
      <c r="B272" s="431" t="s">
        <v>845</v>
      </c>
      <c r="C272" s="377">
        <v>567.9</v>
      </c>
      <c r="D272" s="378">
        <v>571.86666666666667</v>
      </c>
      <c r="E272" s="378">
        <v>554.63333333333333</v>
      </c>
      <c r="F272" s="378">
        <v>541.36666666666667</v>
      </c>
      <c r="G272" s="378">
        <v>524.13333333333333</v>
      </c>
      <c r="H272" s="378">
        <v>585.13333333333333</v>
      </c>
      <c r="I272" s="378">
        <v>602.36666666666667</v>
      </c>
      <c r="J272" s="378">
        <v>615.63333333333333</v>
      </c>
      <c r="K272" s="377">
        <v>589.1</v>
      </c>
      <c r="L272" s="377">
        <v>558.6</v>
      </c>
      <c r="M272" s="377">
        <v>4.8164699999999998</v>
      </c>
      <c r="N272" s="1"/>
      <c r="O272" s="1"/>
    </row>
    <row r="273" spans="1:15" ht="12.75" customHeight="1">
      <c r="A273" s="30">
        <v>263</v>
      </c>
      <c r="B273" s="431" t="s">
        <v>846</v>
      </c>
      <c r="C273" s="377">
        <v>551.75</v>
      </c>
      <c r="D273" s="378">
        <v>555.25</v>
      </c>
      <c r="E273" s="378">
        <v>546.5</v>
      </c>
      <c r="F273" s="378">
        <v>541.25</v>
      </c>
      <c r="G273" s="378">
        <v>532.5</v>
      </c>
      <c r="H273" s="378">
        <v>560.5</v>
      </c>
      <c r="I273" s="378">
        <v>569.25</v>
      </c>
      <c r="J273" s="378">
        <v>574.5</v>
      </c>
      <c r="K273" s="377">
        <v>564</v>
      </c>
      <c r="L273" s="377">
        <v>550</v>
      </c>
      <c r="M273" s="377">
        <v>1.03152</v>
      </c>
      <c r="N273" s="1"/>
      <c r="O273" s="1"/>
    </row>
    <row r="274" spans="1:15" ht="12.75" customHeight="1">
      <c r="A274" s="30">
        <v>264</v>
      </c>
      <c r="B274" s="431" t="s">
        <v>426</v>
      </c>
      <c r="C274" s="377">
        <v>936.35</v>
      </c>
      <c r="D274" s="378">
        <v>931.9</v>
      </c>
      <c r="E274" s="378">
        <v>906.25</v>
      </c>
      <c r="F274" s="378">
        <v>876.15</v>
      </c>
      <c r="G274" s="378">
        <v>850.5</v>
      </c>
      <c r="H274" s="378">
        <v>962</v>
      </c>
      <c r="I274" s="378">
        <v>987.64999999999986</v>
      </c>
      <c r="J274" s="378">
        <v>1017.75</v>
      </c>
      <c r="K274" s="377">
        <v>957.55</v>
      </c>
      <c r="L274" s="377">
        <v>901.8</v>
      </c>
      <c r="M274" s="377">
        <v>55.416809999999998</v>
      </c>
      <c r="N274" s="1"/>
      <c r="O274" s="1"/>
    </row>
    <row r="275" spans="1:15" ht="12.75" customHeight="1">
      <c r="A275" s="30">
        <v>265</v>
      </c>
      <c r="B275" s="431" t="s">
        <v>427</v>
      </c>
      <c r="C275" s="377">
        <v>139.80000000000001</v>
      </c>
      <c r="D275" s="378">
        <v>141.06666666666669</v>
      </c>
      <c r="E275" s="378">
        <v>136.88333333333338</v>
      </c>
      <c r="F275" s="378">
        <v>133.9666666666667</v>
      </c>
      <c r="G275" s="378">
        <v>129.78333333333339</v>
      </c>
      <c r="H275" s="378">
        <v>143.98333333333338</v>
      </c>
      <c r="I275" s="378">
        <v>148.16666666666671</v>
      </c>
      <c r="J275" s="378">
        <v>151.08333333333337</v>
      </c>
      <c r="K275" s="377">
        <v>145.25</v>
      </c>
      <c r="L275" s="377">
        <v>138.15</v>
      </c>
      <c r="M275" s="377">
        <v>10.5989</v>
      </c>
      <c r="N275" s="1"/>
      <c r="O275" s="1"/>
    </row>
    <row r="276" spans="1:15" ht="12.75" customHeight="1">
      <c r="A276" s="30">
        <v>266</v>
      </c>
      <c r="B276" s="431" t="s">
        <v>434</v>
      </c>
      <c r="C276" s="377">
        <v>1267.2</v>
      </c>
      <c r="D276" s="378">
        <v>1281.9833333333333</v>
      </c>
      <c r="E276" s="378">
        <v>1213.1666666666667</v>
      </c>
      <c r="F276" s="378">
        <v>1159.1333333333334</v>
      </c>
      <c r="G276" s="378">
        <v>1090.3166666666668</v>
      </c>
      <c r="H276" s="378">
        <v>1336.0166666666667</v>
      </c>
      <c r="I276" s="378">
        <v>1404.8333333333333</v>
      </c>
      <c r="J276" s="378">
        <v>1458.8666666666666</v>
      </c>
      <c r="K276" s="377">
        <v>1350.8</v>
      </c>
      <c r="L276" s="377">
        <v>1227.95</v>
      </c>
      <c r="M276" s="377">
        <v>8.9265600000000003</v>
      </c>
      <c r="N276" s="1"/>
      <c r="O276" s="1"/>
    </row>
    <row r="277" spans="1:15" ht="12.75" customHeight="1">
      <c r="A277" s="30">
        <v>267</v>
      </c>
      <c r="B277" s="431" t="s">
        <v>435</v>
      </c>
      <c r="C277" s="377">
        <v>403.1</v>
      </c>
      <c r="D277" s="378">
        <v>406.23333333333335</v>
      </c>
      <c r="E277" s="378">
        <v>396.86666666666667</v>
      </c>
      <c r="F277" s="378">
        <v>390.63333333333333</v>
      </c>
      <c r="G277" s="378">
        <v>381.26666666666665</v>
      </c>
      <c r="H277" s="378">
        <v>412.4666666666667</v>
      </c>
      <c r="I277" s="378">
        <v>421.83333333333337</v>
      </c>
      <c r="J277" s="378">
        <v>428.06666666666672</v>
      </c>
      <c r="K277" s="377">
        <v>415.6</v>
      </c>
      <c r="L277" s="377">
        <v>400</v>
      </c>
      <c r="M277" s="377">
        <v>2.1263999999999998</v>
      </c>
      <c r="N277" s="1"/>
      <c r="O277" s="1"/>
    </row>
    <row r="278" spans="1:15" ht="12.75" customHeight="1">
      <c r="A278" s="30">
        <v>268</v>
      </c>
      <c r="B278" s="431" t="s">
        <v>847</v>
      </c>
      <c r="C278" s="377">
        <v>67.8</v>
      </c>
      <c r="D278" s="378">
        <v>67.733333333333334</v>
      </c>
      <c r="E278" s="378">
        <v>67.266666666666666</v>
      </c>
      <c r="F278" s="378">
        <v>66.733333333333334</v>
      </c>
      <c r="G278" s="378">
        <v>66.266666666666666</v>
      </c>
      <c r="H278" s="378">
        <v>68.266666666666666</v>
      </c>
      <c r="I278" s="378">
        <v>68.733333333333334</v>
      </c>
      <c r="J278" s="378">
        <v>69.266666666666666</v>
      </c>
      <c r="K278" s="377">
        <v>68.2</v>
      </c>
      <c r="L278" s="377">
        <v>67.2</v>
      </c>
      <c r="M278" s="377">
        <v>6.4184900000000003</v>
      </c>
      <c r="N278" s="1"/>
      <c r="O278" s="1"/>
    </row>
    <row r="279" spans="1:15" ht="12.75" customHeight="1">
      <c r="A279" s="30">
        <v>269</v>
      </c>
      <c r="B279" s="431" t="s">
        <v>436</v>
      </c>
      <c r="C279" s="377">
        <v>575.70000000000005</v>
      </c>
      <c r="D279" s="378">
        <v>579.41666666666663</v>
      </c>
      <c r="E279" s="378">
        <v>563.58333333333326</v>
      </c>
      <c r="F279" s="378">
        <v>551.46666666666658</v>
      </c>
      <c r="G279" s="378">
        <v>535.63333333333321</v>
      </c>
      <c r="H279" s="378">
        <v>591.5333333333333</v>
      </c>
      <c r="I279" s="378">
        <v>607.36666666666656</v>
      </c>
      <c r="J279" s="378">
        <v>619.48333333333335</v>
      </c>
      <c r="K279" s="377">
        <v>595.25</v>
      </c>
      <c r="L279" s="377">
        <v>567.29999999999995</v>
      </c>
      <c r="M279" s="377">
        <v>3.8778299999999999</v>
      </c>
      <c r="N279" s="1"/>
      <c r="O279" s="1"/>
    </row>
    <row r="280" spans="1:15" ht="12.75" customHeight="1">
      <c r="A280" s="30">
        <v>270</v>
      </c>
      <c r="B280" s="431" t="s">
        <v>437</v>
      </c>
      <c r="C280" s="377">
        <v>48.25</v>
      </c>
      <c r="D280" s="378">
        <v>48.583333333333336</v>
      </c>
      <c r="E280" s="378">
        <v>47.366666666666674</v>
      </c>
      <c r="F280" s="378">
        <v>46.483333333333341</v>
      </c>
      <c r="G280" s="378">
        <v>45.26666666666668</v>
      </c>
      <c r="H280" s="378">
        <v>49.466666666666669</v>
      </c>
      <c r="I280" s="378">
        <v>50.683333333333323</v>
      </c>
      <c r="J280" s="378">
        <v>51.566666666666663</v>
      </c>
      <c r="K280" s="377">
        <v>49.8</v>
      </c>
      <c r="L280" s="377">
        <v>47.7</v>
      </c>
      <c r="M280" s="377">
        <v>27.532050000000002</v>
      </c>
      <c r="N280" s="1"/>
      <c r="O280" s="1"/>
    </row>
    <row r="281" spans="1:15" ht="12.75" customHeight="1">
      <c r="A281" s="30">
        <v>271</v>
      </c>
      <c r="B281" s="431" t="s">
        <v>439</v>
      </c>
      <c r="C281" s="377">
        <v>496.7</v>
      </c>
      <c r="D281" s="378">
        <v>494.48333333333335</v>
      </c>
      <c r="E281" s="378">
        <v>486.41666666666669</v>
      </c>
      <c r="F281" s="378">
        <v>476.13333333333333</v>
      </c>
      <c r="G281" s="378">
        <v>468.06666666666666</v>
      </c>
      <c r="H281" s="378">
        <v>504.76666666666671</v>
      </c>
      <c r="I281" s="378">
        <v>512.83333333333326</v>
      </c>
      <c r="J281" s="378">
        <v>523.11666666666679</v>
      </c>
      <c r="K281" s="377">
        <v>502.55</v>
      </c>
      <c r="L281" s="377">
        <v>484.2</v>
      </c>
      <c r="M281" s="377">
        <v>1.4344399999999999</v>
      </c>
      <c r="N281" s="1"/>
      <c r="O281" s="1"/>
    </row>
    <row r="282" spans="1:15" ht="12.75" customHeight="1">
      <c r="A282" s="30">
        <v>272</v>
      </c>
      <c r="B282" s="431" t="s">
        <v>429</v>
      </c>
      <c r="C282" s="377">
        <v>1165.8</v>
      </c>
      <c r="D282" s="378">
        <v>1176</v>
      </c>
      <c r="E282" s="378">
        <v>1133</v>
      </c>
      <c r="F282" s="378">
        <v>1100.2</v>
      </c>
      <c r="G282" s="378">
        <v>1057.2</v>
      </c>
      <c r="H282" s="378">
        <v>1208.8</v>
      </c>
      <c r="I282" s="378">
        <v>1251.8</v>
      </c>
      <c r="J282" s="378">
        <v>1284.5999999999999</v>
      </c>
      <c r="K282" s="377">
        <v>1219</v>
      </c>
      <c r="L282" s="377">
        <v>1143.2</v>
      </c>
      <c r="M282" s="377">
        <v>3.5375899999999998</v>
      </c>
      <c r="N282" s="1"/>
      <c r="O282" s="1"/>
    </row>
    <row r="283" spans="1:15" ht="12.75" customHeight="1">
      <c r="A283" s="30">
        <v>273</v>
      </c>
      <c r="B283" s="431" t="s">
        <v>430</v>
      </c>
      <c r="C283" s="377">
        <v>315.05</v>
      </c>
      <c r="D283" s="378">
        <v>316.36666666666662</v>
      </c>
      <c r="E283" s="378">
        <v>311.73333333333323</v>
      </c>
      <c r="F283" s="378">
        <v>308.41666666666663</v>
      </c>
      <c r="G283" s="378">
        <v>303.78333333333325</v>
      </c>
      <c r="H283" s="378">
        <v>319.68333333333322</v>
      </c>
      <c r="I283" s="378">
        <v>324.31666666666655</v>
      </c>
      <c r="J283" s="378">
        <v>327.63333333333321</v>
      </c>
      <c r="K283" s="377">
        <v>321</v>
      </c>
      <c r="L283" s="377">
        <v>313.05</v>
      </c>
      <c r="M283" s="377">
        <v>11.95049</v>
      </c>
      <c r="N283" s="1"/>
      <c r="O283" s="1"/>
    </row>
    <row r="284" spans="1:15" ht="12.75" customHeight="1">
      <c r="A284" s="30">
        <v>274</v>
      </c>
      <c r="B284" s="431" t="s">
        <v>142</v>
      </c>
      <c r="C284" s="377">
        <v>1893.75</v>
      </c>
      <c r="D284" s="378">
        <v>1881.4333333333334</v>
      </c>
      <c r="E284" s="378">
        <v>1861.8666666666668</v>
      </c>
      <c r="F284" s="378">
        <v>1829.9833333333333</v>
      </c>
      <c r="G284" s="378">
        <v>1810.4166666666667</v>
      </c>
      <c r="H284" s="378">
        <v>1913.3166666666668</v>
      </c>
      <c r="I284" s="378">
        <v>1932.8833333333334</v>
      </c>
      <c r="J284" s="378">
        <v>1964.7666666666669</v>
      </c>
      <c r="K284" s="377">
        <v>1901</v>
      </c>
      <c r="L284" s="377">
        <v>1849.55</v>
      </c>
      <c r="M284" s="377">
        <v>17.538959999999999</v>
      </c>
      <c r="N284" s="1"/>
      <c r="O284" s="1"/>
    </row>
    <row r="285" spans="1:15" ht="12.75" customHeight="1">
      <c r="A285" s="30">
        <v>275</v>
      </c>
      <c r="B285" s="431" t="s">
        <v>431</v>
      </c>
      <c r="C285" s="377">
        <v>673.55</v>
      </c>
      <c r="D285" s="378">
        <v>684.11666666666679</v>
      </c>
      <c r="E285" s="378">
        <v>656.38333333333355</v>
      </c>
      <c r="F285" s="378">
        <v>639.21666666666681</v>
      </c>
      <c r="G285" s="378">
        <v>611.48333333333358</v>
      </c>
      <c r="H285" s="378">
        <v>701.28333333333353</v>
      </c>
      <c r="I285" s="378">
        <v>729.01666666666665</v>
      </c>
      <c r="J285" s="378">
        <v>746.18333333333351</v>
      </c>
      <c r="K285" s="377">
        <v>711.85</v>
      </c>
      <c r="L285" s="377">
        <v>666.95</v>
      </c>
      <c r="M285" s="377">
        <v>35.855969999999999</v>
      </c>
      <c r="N285" s="1"/>
      <c r="O285" s="1"/>
    </row>
    <row r="286" spans="1:15" ht="12.75" customHeight="1">
      <c r="A286" s="30">
        <v>276</v>
      </c>
      <c r="B286" s="431" t="s">
        <v>428</v>
      </c>
      <c r="C286" s="377">
        <v>706.7</v>
      </c>
      <c r="D286" s="378">
        <v>712</v>
      </c>
      <c r="E286" s="378">
        <v>691</v>
      </c>
      <c r="F286" s="378">
        <v>675.3</v>
      </c>
      <c r="G286" s="378">
        <v>654.29999999999995</v>
      </c>
      <c r="H286" s="378">
        <v>727.7</v>
      </c>
      <c r="I286" s="378">
        <v>748.7</v>
      </c>
      <c r="J286" s="378">
        <v>764.40000000000009</v>
      </c>
      <c r="K286" s="377">
        <v>733</v>
      </c>
      <c r="L286" s="377">
        <v>696.3</v>
      </c>
      <c r="M286" s="377">
        <v>3.9606400000000002</v>
      </c>
      <c r="N286" s="1"/>
      <c r="O286" s="1"/>
    </row>
    <row r="287" spans="1:15" ht="12.75" customHeight="1">
      <c r="A287" s="30">
        <v>277</v>
      </c>
      <c r="B287" s="431" t="s">
        <v>432</v>
      </c>
      <c r="C287" s="377">
        <v>247.05</v>
      </c>
      <c r="D287" s="378">
        <v>248.61666666666667</v>
      </c>
      <c r="E287" s="378">
        <v>242.48333333333335</v>
      </c>
      <c r="F287" s="378">
        <v>237.91666666666669</v>
      </c>
      <c r="G287" s="378">
        <v>231.78333333333336</v>
      </c>
      <c r="H287" s="378">
        <v>253.18333333333334</v>
      </c>
      <c r="I287" s="378">
        <v>259.31666666666666</v>
      </c>
      <c r="J287" s="378">
        <v>263.88333333333333</v>
      </c>
      <c r="K287" s="377">
        <v>254.75</v>
      </c>
      <c r="L287" s="377">
        <v>244.05</v>
      </c>
      <c r="M287" s="377">
        <v>2.3445999999999998</v>
      </c>
      <c r="N287" s="1"/>
      <c r="O287" s="1"/>
    </row>
    <row r="288" spans="1:15" ht="12.75" customHeight="1">
      <c r="A288" s="30">
        <v>278</v>
      </c>
      <c r="B288" s="431" t="s">
        <v>433</v>
      </c>
      <c r="C288" s="377">
        <v>1270.25</v>
      </c>
      <c r="D288" s="378">
        <v>1263.6499999999999</v>
      </c>
      <c r="E288" s="378">
        <v>1248.2999999999997</v>
      </c>
      <c r="F288" s="378">
        <v>1226.3499999999999</v>
      </c>
      <c r="G288" s="378">
        <v>1210.9999999999998</v>
      </c>
      <c r="H288" s="378">
        <v>1285.5999999999997</v>
      </c>
      <c r="I288" s="378">
        <v>1300.9499999999996</v>
      </c>
      <c r="J288" s="378">
        <v>1322.8999999999996</v>
      </c>
      <c r="K288" s="377">
        <v>1279</v>
      </c>
      <c r="L288" s="377">
        <v>1241.7</v>
      </c>
      <c r="M288" s="377">
        <v>0.11863</v>
      </c>
      <c r="N288" s="1"/>
      <c r="O288" s="1"/>
    </row>
    <row r="289" spans="1:15" ht="12.75" customHeight="1">
      <c r="A289" s="30">
        <v>279</v>
      </c>
      <c r="B289" s="431" t="s">
        <v>438</v>
      </c>
      <c r="C289" s="377">
        <v>565.75</v>
      </c>
      <c r="D289" s="378">
        <v>561.30000000000007</v>
      </c>
      <c r="E289" s="378">
        <v>540.45000000000016</v>
      </c>
      <c r="F289" s="378">
        <v>515.15000000000009</v>
      </c>
      <c r="G289" s="378">
        <v>494.30000000000018</v>
      </c>
      <c r="H289" s="378">
        <v>586.60000000000014</v>
      </c>
      <c r="I289" s="378">
        <v>607.45000000000005</v>
      </c>
      <c r="J289" s="378">
        <v>632.75000000000011</v>
      </c>
      <c r="K289" s="377">
        <v>582.15</v>
      </c>
      <c r="L289" s="377">
        <v>536</v>
      </c>
      <c r="M289" s="377">
        <v>8.81203</v>
      </c>
      <c r="N289" s="1"/>
      <c r="O289" s="1"/>
    </row>
    <row r="290" spans="1:15" ht="12.75" customHeight="1">
      <c r="A290" s="30">
        <v>280</v>
      </c>
      <c r="B290" s="431" t="s">
        <v>143</v>
      </c>
      <c r="C290" s="377">
        <v>75.55</v>
      </c>
      <c r="D290" s="378">
        <v>76.100000000000009</v>
      </c>
      <c r="E290" s="378">
        <v>74.200000000000017</v>
      </c>
      <c r="F290" s="378">
        <v>72.850000000000009</v>
      </c>
      <c r="G290" s="378">
        <v>70.950000000000017</v>
      </c>
      <c r="H290" s="378">
        <v>77.450000000000017</v>
      </c>
      <c r="I290" s="378">
        <v>79.350000000000023</v>
      </c>
      <c r="J290" s="378">
        <v>80.700000000000017</v>
      </c>
      <c r="K290" s="377">
        <v>78</v>
      </c>
      <c r="L290" s="377">
        <v>74.75</v>
      </c>
      <c r="M290" s="377">
        <v>104.66840999999999</v>
      </c>
      <c r="N290" s="1"/>
      <c r="O290" s="1"/>
    </row>
    <row r="291" spans="1:15" ht="12.75" customHeight="1">
      <c r="A291" s="30">
        <v>281</v>
      </c>
      <c r="B291" s="431" t="s">
        <v>144</v>
      </c>
      <c r="C291" s="377">
        <v>3013.5</v>
      </c>
      <c r="D291" s="378">
        <v>3056.7833333333328</v>
      </c>
      <c r="E291" s="378">
        <v>2958.6666666666656</v>
      </c>
      <c r="F291" s="378">
        <v>2903.8333333333326</v>
      </c>
      <c r="G291" s="378">
        <v>2805.7166666666653</v>
      </c>
      <c r="H291" s="378">
        <v>3111.6166666666659</v>
      </c>
      <c r="I291" s="378">
        <v>3209.7333333333327</v>
      </c>
      <c r="J291" s="378">
        <v>3264.5666666666662</v>
      </c>
      <c r="K291" s="377">
        <v>3154.9</v>
      </c>
      <c r="L291" s="377">
        <v>3001.95</v>
      </c>
      <c r="M291" s="377">
        <v>4.2398999999999996</v>
      </c>
      <c r="N291" s="1"/>
      <c r="O291" s="1"/>
    </row>
    <row r="292" spans="1:15" ht="12.75" customHeight="1">
      <c r="A292" s="30">
        <v>282</v>
      </c>
      <c r="B292" s="431" t="s">
        <v>440</v>
      </c>
      <c r="C292" s="377">
        <v>405.85</v>
      </c>
      <c r="D292" s="378">
        <v>407.26666666666665</v>
      </c>
      <c r="E292" s="378">
        <v>398.58333333333331</v>
      </c>
      <c r="F292" s="378">
        <v>391.31666666666666</v>
      </c>
      <c r="G292" s="378">
        <v>382.63333333333333</v>
      </c>
      <c r="H292" s="378">
        <v>414.5333333333333</v>
      </c>
      <c r="I292" s="378">
        <v>423.2166666666667</v>
      </c>
      <c r="J292" s="378">
        <v>430.48333333333329</v>
      </c>
      <c r="K292" s="377">
        <v>415.95</v>
      </c>
      <c r="L292" s="377">
        <v>400</v>
      </c>
      <c r="M292" s="377">
        <v>2.8280799999999999</v>
      </c>
      <c r="N292" s="1"/>
      <c r="O292" s="1"/>
    </row>
    <row r="293" spans="1:15" ht="12.75" customHeight="1">
      <c r="A293" s="30">
        <v>283</v>
      </c>
      <c r="B293" s="431" t="s">
        <v>268</v>
      </c>
      <c r="C293" s="377">
        <v>481.8</v>
      </c>
      <c r="D293" s="378">
        <v>483.61666666666662</v>
      </c>
      <c r="E293" s="378">
        <v>473.23333333333323</v>
      </c>
      <c r="F293" s="378">
        <v>464.66666666666663</v>
      </c>
      <c r="G293" s="378">
        <v>454.28333333333325</v>
      </c>
      <c r="H293" s="378">
        <v>492.18333333333322</v>
      </c>
      <c r="I293" s="378">
        <v>502.56666666666655</v>
      </c>
      <c r="J293" s="378">
        <v>511.13333333333321</v>
      </c>
      <c r="K293" s="377">
        <v>494</v>
      </c>
      <c r="L293" s="377">
        <v>475.05</v>
      </c>
      <c r="M293" s="377">
        <v>22.545400000000001</v>
      </c>
      <c r="N293" s="1"/>
      <c r="O293" s="1"/>
    </row>
    <row r="294" spans="1:15" ht="12.75" customHeight="1">
      <c r="A294" s="30">
        <v>284</v>
      </c>
      <c r="B294" s="431" t="s">
        <v>441</v>
      </c>
      <c r="C294" s="377">
        <v>10938.65</v>
      </c>
      <c r="D294" s="378">
        <v>10865.133333333333</v>
      </c>
      <c r="E294" s="378">
        <v>10593.516666666666</v>
      </c>
      <c r="F294" s="378">
        <v>10248.383333333333</v>
      </c>
      <c r="G294" s="378">
        <v>9976.7666666666664</v>
      </c>
      <c r="H294" s="378">
        <v>11210.266666666666</v>
      </c>
      <c r="I294" s="378">
        <v>11481.883333333331</v>
      </c>
      <c r="J294" s="378">
        <v>11827.016666666666</v>
      </c>
      <c r="K294" s="377">
        <v>11136.75</v>
      </c>
      <c r="L294" s="377">
        <v>10520</v>
      </c>
      <c r="M294" s="377">
        <v>0.19313</v>
      </c>
      <c r="N294" s="1"/>
      <c r="O294" s="1"/>
    </row>
    <row r="295" spans="1:15" ht="12.75" customHeight="1">
      <c r="A295" s="30">
        <v>285</v>
      </c>
      <c r="B295" s="431" t="s">
        <v>442</v>
      </c>
      <c r="C295" s="377">
        <v>48.4</v>
      </c>
      <c r="D295" s="378">
        <v>48</v>
      </c>
      <c r="E295" s="378">
        <v>47.5</v>
      </c>
      <c r="F295" s="378">
        <v>46.6</v>
      </c>
      <c r="G295" s="378">
        <v>46.1</v>
      </c>
      <c r="H295" s="378">
        <v>48.9</v>
      </c>
      <c r="I295" s="378">
        <v>49.4</v>
      </c>
      <c r="J295" s="378">
        <v>50.3</v>
      </c>
      <c r="K295" s="377">
        <v>48.5</v>
      </c>
      <c r="L295" s="377">
        <v>47.1</v>
      </c>
      <c r="M295" s="377">
        <v>17.849589999999999</v>
      </c>
      <c r="N295" s="1"/>
      <c r="O295" s="1"/>
    </row>
    <row r="296" spans="1:15" ht="12.75" customHeight="1">
      <c r="A296" s="30">
        <v>286</v>
      </c>
      <c r="B296" s="431" t="s">
        <v>145</v>
      </c>
      <c r="C296" s="377">
        <v>351.95</v>
      </c>
      <c r="D296" s="378">
        <v>355.95</v>
      </c>
      <c r="E296" s="378">
        <v>344.59999999999997</v>
      </c>
      <c r="F296" s="378">
        <v>337.25</v>
      </c>
      <c r="G296" s="378">
        <v>325.89999999999998</v>
      </c>
      <c r="H296" s="378">
        <v>363.29999999999995</v>
      </c>
      <c r="I296" s="378">
        <v>374.65</v>
      </c>
      <c r="J296" s="378">
        <v>381.99999999999994</v>
      </c>
      <c r="K296" s="377">
        <v>367.3</v>
      </c>
      <c r="L296" s="377">
        <v>348.6</v>
      </c>
      <c r="M296" s="377">
        <v>39.345440000000004</v>
      </c>
      <c r="N296" s="1"/>
      <c r="O296" s="1"/>
    </row>
    <row r="297" spans="1:15" ht="12.75" customHeight="1">
      <c r="A297" s="30">
        <v>287</v>
      </c>
      <c r="B297" s="431" t="s">
        <v>443</v>
      </c>
      <c r="C297" s="377">
        <v>2774.35</v>
      </c>
      <c r="D297" s="378">
        <v>2725.1166666666668</v>
      </c>
      <c r="E297" s="378">
        <v>2659.3333333333335</v>
      </c>
      <c r="F297" s="378">
        <v>2544.3166666666666</v>
      </c>
      <c r="G297" s="378">
        <v>2478.5333333333333</v>
      </c>
      <c r="H297" s="378">
        <v>2840.1333333333337</v>
      </c>
      <c r="I297" s="378">
        <v>2905.9166666666665</v>
      </c>
      <c r="J297" s="378">
        <v>3020.9333333333338</v>
      </c>
      <c r="K297" s="377">
        <v>2790.9</v>
      </c>
      <c r="L297" s="377">
        <v>2610.1</v>
      </c>
      <c r="M297" s="377">
        <v>4.5451800000000002</v>
      </c>
      <c r="N297" s="1"/>
      <c r="O297" s="1"/>
    </row>
    <row r="298" spans="1:15" ht="12.75" customHeight="1">
      <c r="A298" s="30">
        <v>288</v>
      </c>
      <c r="B298" s="431" t="s">
        <v>848</v>
      </c>
      <c r="C298" s="377">
        <v>1276.3499999999999</v>
      </c>
      <c r="D298" s="378">
        <v>1274.0833333333333</v>
      </c>
      <c r="E298" s="378">
        <v>1248.2666666666664</v>
      </c>
      <c r="F298" s="378">
        <v>1220.1833333333332</v>
      </c>
      <c r="G298" s="378">
        <v>1194.3666666666663</v>
      </c>
      <c r="H298" s="378">
        <v>1302.1666666666665</v>
      </c>
      <c r="I298" s="378">
        <v>1327.9833333333336</v>
      </c>
      <c r="J298" s="378">
        <v>1356.0666666666666</v>
      </c>
      <c r="K298" s="377">
        <v>1299.9000000000001</v>
      </c>
      <c r="L298" s="377">
        <v>1246</v>
      </c>
      <c r="M298" s="377">
        <v>2.3708999999999998</v>
      </c>
      <c r="N298" s="1"/>
      <c r="O298" s="1"/>
    </row>
    <row r="299" spans="1:15" ht="12.75" customHeight="1">
      <c r="A299" s="30">
        <v>289</v>
      </c>
      <c r="B299" s="431" t="s">
        <v>146</v>
      </c>
      <c r="C299" s="377">
        <v>1956.05</v>
      </c>
      <c r="D299" s="378">
        <v>1964.6333333333332</v>
      </c>
      <c r="E299" s="378">
        <v>1934.4666666666665</v>
      </c>
      <c r="F299" s="378">
        <v>1912.8833333333332</v>
      </c>
      <c r="G299" s="378">
        <v>1882.7166666666665</v>
      </c>
      <c r="H299" s="378">
        <v>1986.2166666666665</v>
      </c>
      <c r="I299" s="378">
        <v>2016.3833333333334</v>
      </c>
      <c r="J299" s="378">
        <v>2037.9666666666665</v>
      </c>
      <c r="K299" s="377">
        <v>1994.8</v>
      </c>
      <c r="L299" s="377">
        <v>1943.05</v>
      </c>
      <c r="M299" s="377">
        <v>22.09132</v>
      </c>
      <c r="N299" s="1"/>
      <c r="O299" s="1"/>
    </row>
    <row r="300" spans="1:15" ht="12.75" customHeight="1">
      <c r="A300" s="30">
        <v>290</v>
      </c>
      <c r="B300" s="431" t="s">
        <v>147</v>
      </c>
      <c r="C300" s="377">
        <v>6393.8</v>
      </c>
      <c r="D300" s="378">
        <v>6443.25</v>
      </c>
      <c r="E300" s="378">
        <v>6296.6</v>
      </c>
      <c r="F300" s="378">
        <v>6199.4000000000005</v>
      </c>
      <c r="G300" s="378">
        <v>6052.7500000000009</v>
      </c>
      <c r="H300" s="378">
        <v>6540.45</v>
      </c>
      <c r="I300" s="378">
        <v>6687.0999999999995</v>
      </c>
      <c r="J300" s="378">
        <v>6784.2999999999993</v>
      </c>
      <c r="K300" s="377">
        <v>6589.9</v>
      </c>
      <c r="L300" s="377">
        <v>6346.05</v>
      </c>
      <c r="M300" s="377">
        <v>5.3882000000000003</v>
      </c>
      <c r="N300" s="1"/>
      <c r="O300" s="1"/>
    </row>
    <row r="301" spans="1:15" ht="12.75" customHeight="1">
      <c r="A301" s="30">
        <v>291</v>
      </c>
      <c r="B301" s="431" t="s">
        <v>148</v>
      </c>
      <c r="C301" s="377">
        <v>4810.3999999999996</v>
      </c>
      <c r="D301" s="378">
        <v>4906.1333333333332</v>
      </c>
      <c r="E301" s="378">
        <v>4694.2666666666664</v>
      </c>
      <c r="F301" s="378">
        <v>4578.1333333333332</v>
      </c>
      <c r="G301" s="378">
        <v>4366.2666666666664</v>
      </c>
      <c r="H301" s="378">
        <v>5022.2666666666664</v>
      </c>
      <c r="I301" s="378">
        <v>5234.1333333333332</v>
      </c>
      <c r="J301" s="378">
        <v>5350.2666666666664</v>
      </c>
      <c r="K301" s="377">
        <v>5118</v>
      </c>
      <c r="L301" s="377">
        <v>4790</v>
      </c>
      <c r="M301" s="377">
        <v>5.7113699999999996</v>
      </c>
      <c r="N301" s="1"/>
      <c r="O301" s="1"/>
    </row>
    <row r="302" spans="1:15" ht="12.75" customHeight="1">
      <c r="A302" s="30">
        <v>292</v>
      </c>
      <c r="B302" s="431" t="s">
        <v>149</v>
      </c>
      <c r="C302" s="377">
        <v>903.4</v>
      </c>
      <c r="D302" s="378">
        <v>912.98333333333323</v>
      </c>
      <c r="E302" s="378">
        <v>888.01666666666642</v>
      </c>
      <c r="F302" s="378">
        <v>872.63333333333321</v>
      </c>
      <c r="G302" s="378">
        <v>847.6666666666664</v>
      </c>
      <c r="H302" s="378">
        <v>928.36666666666645</v>
      </c>
      <c r="I302" s="378">
        <v>953.33333333333337</v>
      </c>
      <c r="J302" s="378">
        <v>968.71666666666647</v>
      </c>
      <c r="K302" s="377">
        <v>937.95</v>
      </c>
      <c r="L302" s="377">
        <v>897.6</v>
      </c>
      <c r="M302" s="377">
        <v>11.9818</v>
      </c>
      <c r="N302" s="1"/>
      <c r="O302" s="1"/>
    </row>
    <row r="303" spans="1:15" ht="12.75" customHeight="1">
      <c r="A303" s="30">
        <v>293</v>
      </c>
      <c r="B303" s="431" t="s">
        <v>444</v>
      </c>
      <c r="C303" s="377">
        <v>3651.6</v>
      </c>
      <c r="D303" s="378">
        <v>3667.1833333333329</v>
      </c>
      <c r="E303" s="378">
        <v>3604.4166666666661</v>
      </c>
      <c r="F303" s="378">
        <v>3557.2333333333331</v>
      </c>
      <c r="G303" s="378">
        <v>3494.4666666666662</v>
      </c>
      <c r="H303" s="378">
        <v>3714.3666666666659</v>
      </c>
      <c r="I303" s="378">
        <v>3777.1333333333332</v>
      </c>
      <c r="J303" s="378">
        <v>3824.3166666666657</v>
      </c>
      <c r="K303" s="377">
        <v>3729.95</v>
      </c>
      <c r="L303" s="377">
        <v>3620</v>
      </c>
      <c r="M303" s="377">
        <v>0.51136999999999999</v>
      </c>
      <c r="N303" s="1"/>
      <c r="O303" s="1"/>
    </row>
    <row r="304" spans="1:15" ht="12.75" customHeight="1">
      <c r="A304" s="30">
        <v>294</v>
      </c>
      <c r="B304" s="431" t="s">
        <v>849</v>
      </c>
      <c r="C304" s="377">
        <v>438.7</v>
      </c>
      <c r="D304" s="378">
        <v>441.41666666666669</v>
      </c>
      <c r="E304" s="378">
        <v>428.28333333333336</v>
      </c>
      <c r="F304" s="378">
        <v>417.86666666666667</v>
      </c>
      <c r="G304" s="378">
        <v>404.73333333333335</v>
      </c>
      <c r="H304" s="378">
        <v>451.83333333333337</v>
      </c>
      <c r="I304" s="378">
        <v>464.9666666666667</v>
      </c>
      <c r="J304" s="378">
        <v>475.38333333333338</v>
      </c>
      <c r="K304" s="377">
        <v>454.55</v>
      </c>
      <c r="L304" s="377">
        <v>431</v>
      </c>
      <c r="M304" s="377">
        <v>5.0786199999999999</v>
      </c>
      <c r="N304" s="1"/>
      <c r="O304" s="1"/>
    </row>
    <row r="305" spans="1:15" ht="12.75" customHeight="1">
      <c r="A305" s="30">
        <v>295</v>
      </c>
      <c r="B305" s="431" t="s">
        <v>150</v>
      </c>
      <c r="C305" s="377">
        <v>875.2</v>
      </c>
      <c r="D305" s="378">
        <v>875.1</v>
      </c>
      <c r="E305" s="378">
        <v>865.30000000000007</v>
      </c>
      <c r="F305" s="378">
        <v>855.40000000000009</v>
      </c>
      <c r="G305" s="378">
        <v>845.60000000000014</v>
      </c>
      <c r="H305" s="378">
        <v>885</v>
      </c>
      <c r="I305" s="378">
        <v>894.8</v>
      </c>
      <c r="J305" s="378">
        <v>904.69999999999993</v>
      </c>
      <c r="K305" s="377">
        <v>884.9</v>
      </c>
      <c r="L305" s="377">
        <v>865.2</v>
      </c>
      <c r="M305" s="377">
        <v>18.728429999999999</v>
      </c>
      <c r="N305" s="1"/>
      <c r="O305" s="1"/>
    </row>
    <row r="306" spans="1:15" ht="12.75" customHeight="1">
      <c r="A306" s="30">
        <v>296</v>
      </c>
      <c r="B306" s="431" t="s">
        <v>151</v>
      </c>
      <c r="C306" s="377">
        <v>155.25</v>
      </c>
      <c r="D306" s="378">
        <v>155.75</v>
      </c>
      <c r="E306" s="378">
        <v>152.5</v>
      </c>
      <c r="F306" s="378">
        <v>149.75</v>
      </c>
      <c r="G306" s="378">
        <v>146.5</v>
      </c>
      <c r="H306" s="378">
        <v>158.5</v>
      </c>
      <c r="I306" s="378">
        <v>161.75</v>
      </c>
      <c r="J306" s="378">
        <v>164.5</v>
      </c>
      <c r="K306" s="377">
        <v>159</v>
      </c>
      <c r="L306" s="377">
        <v>153</v>
      </c>
      <c r="M306" s="377">
        <v>47.266930000000002</v>
      </c>
      <c r="N306" s="1"/>
      <c r="O306" s="1"/>
    </row>
    <row r="307" spans="1:15" ht="12.75" customHeight="1">
      <c r="A307" s="30">
        <v>297</v>
      </c>
      <c r="B307" s="431" t="s">
        <v>317</v>
      </c>
      <c r="C307" s="377">
        <v>20.350000000000001</v>
      </c>
      <c r="D307" s="378">
        <v>20.599999999999998</v>
      </c>
      <c r="E307" s="378">
        <v>19.999999999999996</v>
      </c>
      <c r="F307" s="378">
        <v>19.649999999999999</v>
      </c>
      <c r="G307" s="378">
        <v>19.049999999999997</v>
      </c>
      <c r="H307" s="378">
        <v>20.949999999999996</v>
      </c>
      <c r="I307" s="378">
        <v>21.549999999999997</v>
      </c>
      <c r="J307" s="378">
        <v>21.899999999999995</v>
      </c>
      <c r="K307" s="377">
        <v>21.2</v>
      </c>
      <c r="L307" s="377">
        <v>20.25</v>
      </c>
      <c r="M307" s="377">
        <v>75.787099999999995</v>
      </c>
      <c r="N307" s="1"/>
      <c r="O307" s="1"/>
    </row>
    <row r="308" spans="1:15" ht="12.75" customHeight="1">
      <c r="A308" s="30">
        <v>298</v>
      </c>
      <c r="B308" s="431" t="s">
        <v>447</v>
      </c>
      <c r="C308" s="377">
        <v>217.25</v>
      </c>
      <c r="D308" s="378">
        <v>217.13333333333333</v>
      </c>
      <c r="E308" s="378">
        <v>215.11666666666665</v>
      </c>
      <c r="F308" s="378">
        <v>212.98333333333332</v>
      </c>
      <c r="G308" s="378">
        <v>210.96666666666664</v>
      </c>
      <c r="H308" s="378">
        <v>219.26666666666665</v>
      </c>
      <c r="I308" s="378">
        <v>221.2833333333333</v>
      </c>
      <c r="J308" s="378">
        <v>223.41666666666666</v>
      </c>
      <c r="K308" s="377">
        <v>219.15</v>
      </c>
      <c r="L308" s="377">
        <v>215</v>
      </c>
      <c r="M308" s="377">
        <v>1.44885</v>
      </c>
      <c r="N308" s="1"/>
      <c r="O308" s="1"/>
    </row>
    <row r="309" spans="1:15" ht="12.75" customHeight="1">
      <c r="A309" s="30">
        <v>299</v>
      </c>
      <c r="B309" s="431" t="s">
        <v>449</v>
      </c>
      <c r="C309" s="377">
        <v>711.15</v>
      </c>
      <c r="D309" s="378">
        <v>718.05000000000007</v>
      </c>
      <c r="E309" s="378">
        <v>696.10000000000014</v>
      </c>
      <c r="F309" s="378">
        <v>681.05000000000007</v>
      </c>
      <c r="G309" s="378">
        <v>659.10000000000014</v>
      </c>
      <c r="H309" s="378">
        <v>733.10000000000014</v>
      </c>
      <c r="I309" s="378">
        <v>755.05000000000018</v>
      </c>
      <c r="J309" s="378">
        <v>770.10000000000014</v>
      </c>
      <c r="K309" s="377">
        <v>740</v>
      </c>
      <c r="L309" s="377">
        <v>703</v>
      </c>
      <c r="M309" s="377">
        <v>0.56606000000000001</v>
      </c>
      <c r="N309" s="1"/>
      <c r="O309" s="1"/>
    </row>
    <row r="310" spans="1:15" ht="12.75" customHeight="1">
      <c r="A310" s="30">
        <v>300</v>
      </c>
      <c r="B310" s="431" t="s">
        <v>152</v>
      </c>
      <c r="C310" s="377">
        <v>155.15</v>
      </c>
      <c r="D310" s="378">
        <v>157.06666666666666</v>
      </c>
      <c r="E310" s="378">
        <v>152.13333333333333</v>
      </c>
      <c r="F310" s="378">
        <v>149.11666666666667</v>
      </c>
      <c r="G310" s="378">
        <v>144.18333333333334</v>
      </c>
      <c r="H310" s="378">
        <v>160.08333333333331</v>
      </c>
      <c r="I310" s="378">
        <v>165.01666666666665</v>
      </c>
      <c r="J310" s="378">
        <v>168.0333333333333</v>
      </c>
      <c r="K310" s="377">
        <v>162</v>
      </c>
      <c r="L310" s="377">
        <v>154.05000000000001</v>
      </c>
      <c r="M310" s="377">
        <v>66.421220000000005</v>
      </c>
      <c r="N310" s="1"/>
      <c r="O310" s="1"/>
    </row>
    <row r="311" spans="1:15" ht="12.75" customHeight="1">
      <c r="A311" s="30">
        <v>301</v>
      </c>
      <c r="B311" s="431" t="s">
        <v>153</v>
      </c>
      <c r="C311" s="377">
        <v>477.85</v>
      </c>
      <c r="D311" s="378">
        <v>480.26666666666665</v>
      </c>
      <c r="E311" s="378">
        <v>472.58333333333331</v>
      </c>
      <c r="F311" s="378">
        <v>467.31666666666666</v>
      </c>
      <c r="G311" s="378">
        <v>459.63333333333333</v>
      </c>
      <c r="H311" s="378">
        <v>485.5333333333333</v>
      </c>
      <c r="I311" s="378">
        <v>493.2166666666667</v>
      </c>
      <c r="J311" s="378">
        <v>498.48333333333329</v>
      </c>
      <c r="K311" s="377">
        <v>487.95</v>
      </c>
      <c r="L311" s="377">
        <v>475</v>
      </c>
      <c r="M311" s="377">
        <v>17.258109999999999</v>
      </c>
      <c r="N311" s="1"/>
      <c r="O311" s="1"/>
    </row>
    <row r="312" spans="1:15" ht="12.75" customHeight="1">
      <c r="A312" s="30">
        <v>302</v>
      </c>
      <c r="B312" s="431" t="s">
        <v>154</v>
      </c>
      <c r="C312" s="377">
        <v>8189.6</v>
      </c>
      <c r="D312" s="378">
        <v>8096.5499999999993</v>
      </c>
      <c r="E312" s="378">
        <v>7949.0999999999985</v>
      </c>
      <c r="F312" s="378">
        <v>7708.5999999999995</v>
      </c>
      <c r="G312" s="378">
        <v>7561.1499999999987</v>
      </c>
      <c r="H312" s="378">
        <v>8337.0499999999993</v>
      </c>
      <c r="I312" s="378">
        <v>8484.5</v>
      </c>
      <c r="J312" s="378">
        <v>8724.9999999999982</v>
      </c>
      <c r="K312" s="377">
        <v>8244</v>
      </c>
      <c r="L312" s="377">
        <v>7856.05</v>
      </c>
      <c r="M312" s="377">
        <v>10.414759999999999</v>
      </c>
      <c r="N312" s="1"/>
      <c r="O312" s="1"/>
    </row>
    <row r="313" spans="1:15" ht="12.75" customHeight="1">
      <c r="A313" s="30">
        <v>303</v>
      </c>
      <c r="B313" s="431" t="s">
        <v>850</v>
      </c>
      <c r="C313" s="377">
        <v>2846.4</v>
      </c>
      <c r="D313" s="378">
        <v>2858.7666666666664</v>
      </c>
      <c r="E313" s="378">
        <v>2807.6333333333328</v>
      </c>
      <c r="F313" s="378">
        <v>2768.8666666666663</v>
      </c>
      <c r="G313" s="378">
        <v>2717.7333333333327</v>
      </c>
      <c r="H313" s="378">
        <v>2897.5333333333328</v>
      </c>
      <c r="I313" s="378">
        <v>2948.6666666666661</v>
      </c>
      <c r="J313" s="378">
        <v>2987.4333333333329</v>
      </c>
      <c r="K313" s="377">
        <v>2909.9</v>
      </c>
      <c r="L313" s="377">
        <v>2820</v>
      </c>
      <c r="M313" s="377">
        <v>1.3307</v>
      </c>
      <c r="N313" s="1"/>
      <c r="O313" s="1"/>
    </row>
    <row r="314" spans="1:15" ht="12.75" customHeight="1">
      <c r="A314" s="30">
        <v>304</v>
      </c>
      <c r="B314" s="431" t="s">
        <v>451</v>
      </c>
      <c r="C314" s="377">
        <v>374.35</v>
      </c>
      <c r="D314" s="378">
        <v>375.83333333333331</v>
      </c>
      <c r="E314" s="378">
        <v>370.66666666666663</v>
      </c>
      <c r="F314" s="378">
        <v>366.98333333333329</v>
      </c>
      <c r="G314" s="378">
        <v>361.81666666666661</v>
      </c>
      <c r="H314" s="378">
        <v>379.51666666666665</v>
      </c>
      <c r="I314" s="378">
        <v>384.68333333333328</v>
      </c>
      <c r="J314" s="378">
        <v>388.36666666666667</v>
      </c>
      <c r="K314" s="377">
        <v>381</v>
      </c>
      <c r="L314" s="377">
        <v>372.15</v>
      </c>
      <c r="M314" s="377">
        <v>42.259079999999997</v>
      </c>
      <c r="N314" s="1"/>
      <c r="O314" s="1"/>
    </row>
    <row r="315" spans="1:15" ht="12.75" customHeight="1">
      <c r="A315" s="30">
        <v>305</v>
      </c>
      <c r="B315" s="431" t="s">
        <v>452</v>
      </c>
      <c r="C315" s="377">
        <v>274</v>
      </c>
      <c r="D315" s="378">
        <v>276.59999999999997</v>
      </c>
      <c r="E315" s="378">
        <v>268.79999999999995</v>
      </c>
      <c r="F315" s="378">
        <v>263.59999999999997</v>
      </c>
      <c r="G315" s="378">
        <v>255.79999999999995</v>
      </c>
      <c r="H315" s="378">
        <v>281.79999999999995</v>
      </c>
      <c r="I315" s="378">
        <v>289.60000000000002</v>
      </c>
      <c r="J315" s="378">
        <v>294.79999999999995</v>
      </c>
      <c r="K315" s="377">
        <v>284.39999999999998</v>
      </c>
      <c r="L315" s="377">
        <v>271.39999999999998</v>
      </c>
      <c r="M315" s="377">
        <v>3.0166599999999999</v>
      </c>
      <c r="N315" s="1"/>
      <c r="O315" s="1"/>
    </row>
    <row r="316" spans="1:15" ht="12.75" customHeight="1">
      <c r="A316" s="30">
        <v>306</v>
      </c>
      <c r="B316" s="431" t="s">
        <v>155</v>
      </c>
      <c r="C316" s="377">
        <v>899.3</v>
      </c>
      <c r="D316" s="378">
        <v>903.55000000000007</v>
      </c>
      <c r="E316" s="378">
        <v>885.90000000000009</v>
      </c>
      <c r="F316" s="378">
        <v>872.5</v>
      </c>
      <c r="G316" s="378">
        <v>854.85</v>
      </c>
      <c r="H316" s="378">
        <v>916.95000000000016</v>
      </c>
      <c r="I316" s="378">
        <v>934.6</v>
      </c>
      <c r="J316" s="378">
        <v>948.00000000000023</v>
      </c>
      <c r="K316" s="377">
        <v>921.2</v>
      </c>
      <c r="L316" s="377">
        <v>890.15</v>
      </c>
      <c r="M316" s="377">
        <v>11.415089999999999</v>
      </c>
      <c r="N316" s="1"/>
      <c r="O316" s="1"/>
    </row>
    <row r="317" spans="1:15" ht="12.75" customHeight="1">
      <c r="A317" s="30">
        <v>307</v>
      </c>
      <c r="B317" s="431" t="s">
        <v>457</v>
      </c>
      <c r="C317" s="377">
        <v>1533.15</v>
      </c>
      <c r="D317" s="378">
        <v>1545.8</v>
      </c>
      <c r="E317" s="378">
        <v>1514.4499999999998</v>
      </c>
      <c r="F317" s="378">
        <v>1495.7499999999998</v>
      </c>
      <c r="G317" s="378">
        <v>1464.3999999999996</v>
      </c>
      <c r="H317" s="378">
        <v>1564.5</v>
      </c>
      <c r="I317" s="378">
        <v>1595.85</v>
      </c>
      <c r="J317" s="378">
        <v>1614.5500000000002</v>
      </c>
      <c r="K317" s="377">
        <v>1577.15</v>
      </c>
      <c r="L317" s="377">
        <v>1527.1</v>
      </c>
      <c r="M317" s="377">
        <v>3.7205699999999999</v>
      </c>
      <c r="N317" s="1"/>
      <c r="O317" s="1"/>
    </row>
    <row r="318" spans="1:15" ht="12.75" customHeight="1">
      <c r="A318" s="30">
        <v>308</v>
      </c>
      <c r="B318" s="431" t="s">
        <v>156</v>
      </c>
      <c r="C318" s="377">
        <v>2658.25</v>
      </c>
      <c r="D318" s="378">
        <v>2689.4500000000003</v>
      </c>
      <c r="E318" s="378">
        <v>2613.8500000000004</v>
      </c>
      <c r="F318" s="378">
        <v>2569.4500000000003</v>
      </c>
      <c r="G318" s="378">
        <v>2493.8500000000004</v>
      </c>
      <c r="H318" s="378">
        <v>2733.8500000000004</v>
      </c>
      <c r="I318" s="378">
        <v>2809.45</v>
      </c>
      <c r="J318" s="378">
        <v>2853.8500000000004</v>
      </c>
      <c r="K318" s="377">
        <v>2765.05</v>
      </c>
      <c r="L318" s="377">
        <v>2645.05</v>
      </c>
      <c r="M318" s="377">
        <v>3.3788200000000002</v>
      </c>
      <c r="N318" s="1"/>
      <c r="O318" s="1"/>
    </row>
    <row r="319" spans="1:15" ht="12.75" customHeight="1">
      <c r="A319" s="30">
        <v>309</v>
      </c>
      <c r="B319" s="431" t="s">
        <v>157</v>
      </c>
      <c r="C319" s="377">
        <v>933.25</v>
      </c>
      <c r="D319" s="378">
        <v>944.38333333333333</v>
      </c>
      <c r="E319" s="378">
        <v>916.86666666666667</v>
      </c>
      <c r="F319" s="378">
        <v>900.48333333333335</v>
      </c>
      <c r="G319" s="378">
        <v>872.9666666666667</v>
      </c>
      <c r="H319" s="378">
        <v>960.76666666666665</v>
      </c>
      <c r="I319" s="378">
        <v>988.2833333333333</v>
      </c>
      <c r="J319" s="378">
        <v>1004.6666666666666</v>
      </c>
      <c r="K319" s="377">
        <v>971.9</v>
      </c>
      <c r="L319" s="377">
        <v>928</v>
      </c>
      <c r="M319" s="377">
        <v>15.05922</v>
      </c>
      <c r="N319" s="1"/>
      <c r="O319" s="1"/>
    </row>
    <row r="320" spans="1:15" ht="12.75" customHeight="1">
      <c r="A320" s="30">
        <v>310</v>
      </c>
      <c r="B320" s="431" t="s">
        <v>158</v>
      </c>
      <c r="C320" s="377">
        <v>852.8</v>
      </c>
      <c r="D320" s="378">
        <v>858.58333333333337</v>
      </c>
      <c r="E320" s="378">
        <v>843.2166666666667</v>
      </c>
      <c r="F320" s="378">
        <v>833.63333333333333</v>
      </c>
      <c r="G320" s="378">
        <v>818.26666666666665</v>
      </c>
      <c r="H320" s="378">
        <v>868.16666666666674</v>
      </c>
      <c r="I320" s="378">
        <v>883.5333333333333</v>
      </c>
      <c r="J320" s="378">
        <v>893.11666666666679</v>
      </c>
      <c r="K320" s="377">
        <v>873.95</v>
      </c>
      <c r="L320" s="377">
        <v>849</v>
      </c>
      <c r="M320" s="377">
        <v>5.34781</v>
      </c>
      <c r="N320" s="1"/>
      <c r="O320" s="1"/>
    </row>
    <row r="321" spans="1:15" ht="12.75" customHeight="1">
      <c r="A321" s="30">
        <v>311</v>
      </c>
      <c r="B321" s="431" t="s">
        <v>448</v>
      </c>
      <c r="C321" s="377">
        <v>205.75</v>
      </c>
      <c r="D321" s="378">
        <v>207.11666666666665</v>
      </c>
      <c r="E321" s="378">
        <v>202.58333333333329</v>
      </c>
      <c r="F321" s="378">
        <v>199.41666666666663</v>
      </c>
      <c r="G321" s="378">
        <v>194.88333333333327</v>
      </c>
      <c r="H321" s="378">
        <v>210.2833333333333</v>
      </c>
      <c r="I321" s="378">
        <v>214.81666666666666</v>
      </c>
      <c r="J321" s="378">
        <v>217.98333333333332</v>
      </c>
      <c r="K321" s="377">
        <v>211.65</v>
      </c>
      <c r="L321" s="377">
        <v>203.95</v>
      </c>
      <c r="M321" s="377">
        <v>2.7255600000000002</v>
      </c>
      <c r="N321" s="1"/>
      <c r="O321" s="1"/>
    </row>
    <row r="322" spans="1:15" ht="12.75" customHeight="1">
      <c r="A322" s="30">
        <v>312</v>
      </c>
      <c r="B322" s="431" t="s">
        <v>455</v>
      </c>
      <c r="C322" s="377">
        <v>187.25</v>
      </c>
      <c r="D322" s="378">
        <v>189.16666666666666</v>
      </c>
      <c r="E322" s="378">
        <v>183.73333333333332</v>
      </c>
      <c r="F322" s="378">
        <v>180.21666666666667</v>
      </c>
      <c r="G322" s="378">
        <v>174.78333333333333</v>
      </c>
      <c r="H322" s="378">
        <v>192.68333333333331</v>
      </c>
      <c r="I322" s="378">
        <v>198.11666666666665</v>
      </c>
      <c r="J322" s="378">
        <v>201.6333333333333</v>
      </c>
      <c r="K322" s="377">
        <v>194.6</v>
      </c>
      <c r="L322" s="377">
        <v>185.65</v>
      </c>
      <c r="M322" s="377">
        <v>8.8592300000000002</v>
      </c>
      <c r="N322" s="1"/>
      <c r="O322" s="1"/>
    </row>
    <row r="323" spans="1:15" ht="12.75" customHeight="1">
      <c r="A323" s="30">
        <v>313</v>
      </c>
      <c r="B323" s="431" t="s">
        <v>453</v>
      </c>
      <c r="C323" s="377">
        <v>200.95</v>
      </c>
      <c r="D323" s="378">
        <v>203.21666666666667</v>
      </c>
      <c r="E323" s="378">
        <v>194.73333333333335</v>
      </c>
      <c r="F323" s="378">
        <v>188.51666666666668</v>
      </c>
      <c r="G323" s="378">
        <v>180.03333333333336</v>
      </c>
      <c r="H323" s="378">
        <v>209.43333333333334</v>
      </c>
      <c r="I323" s="378">
        <v>217.91666666666663</v>
      </c>
      <c r="J323" s="378">
        <v>224.13333333333333</v>
      </c>
      <c r="K323" s="377">
        <v>211.7</v>
      </c>
      <c r="L323" s="377">
        <v>197</v>
      </c>
      <c r="M323" s="377">
        <v>28.162210000000002</v>
      </c>
      <c r="N323" s="1"/>
      <c r="O323" s="1"/>
    </row>
    <row r="324" spans="1:15" ht="12.75" customHeight="1">
      <c r="A324" s="30">
        <v>314</v>
      </c>
      <c r="B324" s="431" t="s">
        <v>454</v>
      </c>
      <c r="C324" s="377">
        <v>1100.45</v>
      </c>
      <c r="D324" s="378">
        <v>1113.8</v>
      </c>
      <c r="E324" s="378">
        <v>1073.0999999999999</v>
      </c>
      <c r="F324" s="378">
        <v>1045.75</v>
      </c>
      <c r="G324" s="378">
        <v>1005.05</v>
      </c>
      <c r="H324" s="378">
        <v>1141.1499999999999</v>
      </c>
      <c r="I324" s="378">
        <v>1181.8500000000001</v>
      </c>
      <c r="J324" s="378">
        <v>1209.1999999999998</v>
      </c>
      <c r="K324" s="377">
        <v>1154.5</v>
      </c>
      <c r="L324" s="377">
        <v>1086.45</v>
      </c>
      <c r="M324" s="377">
        <v>2.6236000000000002</v>
      </c>
      <c r="N324" s="1"/>
      <c r="O324" s="1"/>
    </row>
    <row r="325" spans="1:15" ht="12.75" customHeight="1">
      <c r="A325" s="30">
        <v>315</v>
      </c>
      <c r="B325" s="431" t="s">
        <v>159</v>
      </c>
      <c r="C325" s="377">
        <v>4118.8500000000004</v>
      </c>
      <c r="D325" s="378">
        <v>4156.2833333333338</v>
      </c>
      <c r="E325" s="378">
        <v>4042.5666666666675</v>
      </c>
      <c r="F325" s="378">
        <v>3966.2833333333338</v>
      </c>
      <c r="G325" s="378">
        <v>3852.5666666666675</v>
      </c>
      <c r="H325" s="378">
        <v>4232.5666666666675</v>
      </c>
      <c r="I325" s="378">
        <v>4346.2833333333328</v>
      </c>
      <c r="J325" s="378">
        <v>4422.5666666666675</v>
      </c>
      <c r="K325" s="377">
        <v>4270</v>
      </c>
      <c r="L325" s="377">
        <v>4080</v>
      </c>
      <c r="M325" s="377">
        <v>7.4534000000000002</v>
      </c>
      <c r="N325" s="1"/>
      <c r="O325" s="1"/>
    </row>
    <row r="326" spans="1:15" ht="12.75" customHeight="1">
      <c r="A326" s="30">
        <v>316</v>
      </c>
      <c r="B326" s="431" t="s">
        <v>445</v>
      </c>
      <c r="C326" s="377">
        <v>49.55</v>
      </c>
      <c r="D326" s="378">
        <v>49.966666666666661</v>
      </c>
      <c r="E326" s="378">
        <v>48.033333333333324</v>
      </c>
      <c r="F326" s="378">
        <v>46.516666666666666</v>
      </c>
      <c r="G326" s="378">
        <v>44.583333333333329</v>
      </c>
      <c r="H326" s="378">
        <v>51.48333333333332</v>
      </c>
      <c r="I326" s="378">
        <v>53.416666666666657</v>
      </c>
      <c r="J326" s="378">
        <v>54.933333333333316</v>
      </c>
      <c r="K326" s="377">
        <v>51.9</v>
      </c>
      <c r="L326" s="377">
        <v>48.45</v>
      </c>
      <c r="M326" s="377">
        <v>89.025400000000005</v>
      </c>
      <c r="N326" s="1"/>
      <c r="O326" s="1"/>
    </row>
    <row r="327" spans="1:15" ht="12.75" customHeight="1">
      <c r="A327" s="30">
        <v>317</v>
      </c>
      <c r="B327" s="431" t="s">
        <v>446</v>
      </c>
      <c r="C327" s="377">
        <v>172.45</v>
      </c>
      <c r="D327" s="378">
        <v>173.0333333333333</v>
      </c>
      <c r="E327" s="378">
        <v>171.36666666666662</v>
      </c>
      <c r="F327" s="378">
        <v>170.2833333333333</v>
      </c>
      <c r="G327" s="378">
        <v>168.61666666666662</v>
      </c>
      <c r="H327" s="378">
        <v>174.11666666666662</v>
      </c>
      <c r="I327" s="378">
        <v>175.7833333333333</v>
      </c>
      <c r="J327" s="378">
        <v>176.86666666666662</v>
      </c>
      <c r="K327" s="377">
        <v>174.7</v>
      </c>
      <c r="L327" s="377">
        <v>171.95</v>
      </c>
      <c r="M327" s="377">
        <v>2.1903000000000001</v>
      </c>
      <c r="N327" s="1"/>
      <c r="O327" s="1"/>
    </row>
    <row r="328" spans="1:15" ht="12.75" customHeight="1">
      <c r="A328" s="30">
        <v>318</v>
      </c>
      <c r="B328" s="431" t="s">
        <v>456</v>
      </c>
      <c r="C328" s="377">
        <v>925.8</v>
      </c>
      <c r="D328" s="378">
        <v>937.9</v>
      </c>
      <c r="E328" s="378">
        <v>906.55</v>
      </c>
      <c r="F328" s="378">
        <v>887.3</v>
      </c>
      <c r="G328" s="378">
        <v>855.94999999999993</v>
      </c>
      <c r="H328" s="378">
        <v>957.15</v>
      </c>
      <c r="I328" s="378">
        <v>988.50000000000011</v>
      </c>
      <c r="J328" s="378">
        <v>1007.75</v>
      </c>
      <c r="K328" s="377">
        <v>969.25</v>
      </c>
      <c r="L328" s="377">
        <v>918.65</v>
      </c>
      <c r="M328" s="377">
        <v>1.87246</v>
      </c>
      <c r="N328" s="1"/>
      <c r="O328" s="1"/>
    </row>
    <row r="329" spans="1:15" ht="12.75" customHeight="1">
      <c r="A329" s="30">
        <v>319</v>
      </c>
      <c r="B329" s="431" t="s">
        <v>161</v>
      </c>
      <c r="C329" s="377">
        <v>3024.6</v>
      </c>
      <c r="D329" s="378">
        <v>3048.2000000000003</v>
      </c>
      <c r="E329" s="378">
        <v>2896.4000000000005</v>
      </c>
      <c r="F329" s="378">
        <v>2768.2000000000003</v>
      </c>
      <c r="G329" s="378">
        <v>2616.4000000000005</v>
      </c>
      <c r="H329" s="378">
        <v>3176.4000000000005</v>
      </c>
      <c r="I329" s="378">
        <v>3328.2000000000007</v>
      </c>
      <c r="J329" s="378">
        <v>3456.4000000000005</v>
      </c>
      <c r="K329" s="377">
        <v>3200</v>
      </c>
      <c r="L329" s="377">
        <v>2920</v>
      </c>
      <c r="M329" s="377">
        <v>16.40071</v>
      </c>
      <c r="N329" s="1"/>
      <c r="O329" s="1"/>
    </row>
    <row r="330" spans="1:15" ht="12.75" customHeight="1">
      <c r="A330" s="30">
        <v>320</v>
      </c>
      <c r="B330" s="431" t="s">
        <v>162</v>
      </c>
      <c r="C330" s="377">
        <v>72697.100000000006</v>
      </c>
      <c r="D330" s="378">
        <v>73183.816666666666</v>
      </c>
      <c r="E330" s="378">
        <v>71567.633333333331</v>
      </c>
      <c r="F330" s="378">
        <v>70438.166666666672</v>
      </c>
      <c r="G330" s="378">
        <v>68821.983333333337</v>
      </c>
      <c r="H330" s="378">
        <v>74313.283333333326</v>
      </c>
      <c r="I330" s="378">
        <v>75929.466666666645</v>
      </c>
      <c r="J330" s="378">
        <v>77058.93333333332</v>
      </c>
      <c r="K330" s="377">
        <v>74800</v>
      </c>
      <c r="L330" s="377">
        <v>72054.350000000006</v>
      </c>
      <c r="M330" s="377">
        <v>0.11025</v>
      </c>
      <c r="N330" s="1"/>
      <c r="O330" s="1"/>
    </row>
    <row r="331" spans="1:15" ht="12.75" customHeight="1">
      <c r="A331" s="30">
        <v>321</v>
      </c>
      <c r="B331" s="431" t="s">
        <v>450</v>
      </c>
      <c r="C331" s="377">
        <v>44.25</v>
      </c>
      <c r="D331" s="378">
        <v>44.366666666666667</v>
      </c>
      <c r="E331" s="378">
        <v>43.483333333333334</v>
      </c>
      <c r="F331" s="378">
        <v>42.716666666666669</v>
      </c>
      <c r="G331" s="378">
        <v>41.833333333333336</v>
      </c>
      <c r="H331" s="378">
        <v>45.133333333333333</v>
      </c>
      <c r="I331" s="378">
        <v>46.016666666666673</v>
      </c>
      <c r="J331" s="378">
        <v>46.783333333333331</v>
      </c>
      <c r="K331" s="377">
        <v>45.25</v>
      </c>
      <c r="L331" s="377">
        <v>43.6</v>
      </c>
      <c r="M331" s="377">
        <v>15.50057</v>
      </c>
      <c r="N331" s="1"/>
      <c r="O331" s="1"/>
    </row>
    <row r="332" spans="1:15" ht="12.75" customHeight="1">
      <c r="A332" s="30">
        <v>322</v>
      </c>
      <c r="B332" s="431" t="s">
        <v>163</v>
      </c>
      <c r="C332" s="377">
        <v>1432.75</v>
      </c>
      <c r="D332" s="378">
        <v>1440.9166666666667</v>
      </c>
      <c r="E332" s="378">
        <v>1411.8333333333335</v>
      </c>
      <c r="F332" s="378">
        <v>1390.9166666666667</v>
      </c>
      <c r="G332" s="378">
        <v>1361.8333333333335</v>
      </c>
      <c r="H332" s="378">
        <v>1461.8333333333335</v>
      </c>
      <c r="I332" s="378">
        <v>1490.916666666667</v>
      </c>
      <c r="J332" s="378">
        <v>1511.8333333333335</v>
      </c>
      <c r="K332" s="377">
        <v>1470</v>
      </c>
      <c r="L332" s="377">
        <v>1420</v>
      </c>
      <c r="M332" s="377">
        <v>10.319710000000001</v>
      </c>
      <c r="N332" s="1"/>
      <c r="O332" s="1"/>
    </row>
    <row r="333" spans="1:15" ht="12.75" customHeight="1">
      <c r="A333" s="30">
        <v>323</v>
      </c>
      <c r="B333" s="431" t="s">
        <v>164</v>
      </c>
      <c r="C333" s="377">
        <v>358.35</v>
      </c>
      <c r="D333" s="378">
        <v>358.5333333333333</v>
      </c>
      <c r="E333" s="378">
        <v>354.81666666666661</v>
      </c>
      <c r="F333" s="378">
        <v>351.2833333333333</v>
      </c>
      <c r="G333" s="378">
        <v>347.56666666666661</v>
      </c>
      <c r="H333" s="378">
        <v>362.06666666666661</v>
      </c>
      <c r="I333" s="378">
        <v>365.7833333333333</v>
      </c>
      <c r="J333" s="378">
        <v>369.31666666666661</v>
      </c>
      <c r="K333" s="377">
        <v>362.25</v>
      </c>
      <c r="L333" s="377">
        <v>355</v>
      </c>
      <c r="M333" s="377">
        <v>4.9992999999999999</v>
      </c>
      <c r="N333" s="1"/>
      <c r="O333" s="1"/>
    </row>
    <row r="334" spans="1:15" ht="12.75" customHeight="1">
      <c r="A334" s="30">
        <v>324</v>
      </c>
      <c r="B334" s="431" t="s">
        <v>269</v>
      </c>
      <c r="C334" s="377">
        <v>897.4</v>
      </c>
      <c r="D334" s="378">
        <v>902.18333333333339</v>
      </c>
      <c r="E334" s="378">
        <v>885.36666666666679</v>
      </c>
      <c r="F334" s="378">
        <v>873.33333333333337</v>
      </c>
      <c r="G334" s="378">
        <v>856.51666666666677</v>
      </c>
      <c r="H334" s="378">
        <v>914.21666666666681</v>
      </c>
      <c r="I334" s="378">
        <v>931.03333333333342</v>
      </c>
      <c r="J334" s="378">
        <v>943.06666666666683</v>
      </c>
      <c r="K334" s="377">
        <v>919</v>
      </c>
      <c r="L334" s="377">
        <v>890.15</v>
      </c>
      <c r="M334" s="377">
        <v>1.34466</v>
      </c>
      <c r="N334" s="1"/>
      <c r="O334" s="1"/>
    </row>
    <row r="335" spans="1:15" ht="12.75" customHeight="1">
      <c r="A335" s="30">
        <v>325</v>
      </c>
      <c r="B335" s="431" t="s">
        <v>165</v>
      </c>
      <c r="C335" s="377">
        <v>108.25</v>
      </c>
      <c r="D335" s="378">
        <v>109.05</v>
      </c>
      <c r="E335" s="378">
        <v>106</v>
      </c>
      <c r="F335" s="378">
        <v>103.75</v>
      </c>
      <c r="G335" s="378">
        <v>100.7</v>
      </c>
      <c r="H335" s="378">
        <v>111.3</v>
      </c>
      <c r="I335" s="378">
        <v>114.34999999999998</v>
      </c>
      <c r="J335" s="378">
        <v>116.6</v>
      </c>
      <c r="K335" s="377">
        <v>112.1</v>
      </c>
      <c r="L335" s="377">
        <v>106.8</v>
      </c>
      <c r="M335" s="377">
        <v>258.69682</v>
      </c>
      <c r="N335" s="1"/>
      <c r="O335" s="1"/>
    </row>
    <row r="336" spans="1:15" ht="12.75" customHeight="1">
      <c r="A336" s="30">
        <v>326</v>
      </c>
      <c r="B336" s="431" t="s">
        <v>166</v>
      </c>
      <c r="C336" s="377">
        <v>4762.6000000000004</v>
      </c>
      <c r="D336" s="378">
        <v>4834.2</v>
      </c>
      <c r="E336" s="378">
        <v>4668.3999999999996</v>
      </c>
      <c r="F336" s="378">
        <v>4574.2</v>
      </c>
      <c r="G336" s="378">
        <v>4408.3999999999996</v>
      </c>
      <c r="H336" s="378">
        <v>4928.3999999999996</v>
      </c>
      <c r="I336" s="378">
        <v>5094.2000000000007</v>
      </c>
      <c r="J336" s="378">
        <v>5188.3999999999996</v>
      </c>
      <c r="K336" s="377">
        <v>5000</v>
      </c>
      <c r="L336" s="377">
        <v>4740</v>
      </c>
      <c r="M336" s="377">
        <v>9.8095199999999991</v>
      </c>
      <c r="N336" s="1"/>
      <c r="O336" s="1"/>
    </row>
    <row r="337" spans="1:15" ht="12.75" customHeight="1">
      <c r="A337" s="30">
        <v>327</v>
      </c>
      <c r="B337" s="431" t="s">
        <v>167</v>
      </c>
      <c r="C337" s="377">
        <v>3869.15</v>
      </c>
      <c r="D337" s="378">
        <v>3909.5333333333333</v>
      </c>
      <c r="E337" s="378">
        <v>3778.6666666666665</v>
      </c>
      <c r="F337" s="378">
        <v>3688.1833333333334</v>
      </c>
      <c r="G337" s="378">
        <v>3557.3166666666666</v>
      </c>
      <c r="H337" s="378">
        <v>4000.0166666666664</v>
      </c>
      <c r="I337" s="378">
        <v>4130.8833333333332</v>
      </c>
      <c r="J337" s="378">
        <v>4221.3666666666668</v>
      </c>
      <c r="K337" s="377">
        <v>4040.4</v>
      </c>
      <c r="L337" s="377">
        <v>3819.05</v>
      </c>
      <c r="M337" s="377">
        <v>1.0360799999999999</v>
      </c>
      <c r="N337" s="1"/>
      <c r="O337" s="1"/>
    </row>
    <row r="338" spans="1:15" ht="12.75" customHeight="1">
      <c r="A338" s="30">
        <v>328</v>
      </c>
      <c r="B338" s="431" t="s">
        <v>851</v>
      </c>
      <c r="C338" s="377">
        <v>2512.1</v>
      </c>
      <c r="D338" s="378">
        <v>2562.3833333333337</v>
      </c>
      <c r="E338" s="378">
        <v>2437.7666666666673</v>
      </c>
      <c r="F338" s="378">
        <v>2363.4333333333338</v>
      </c>
      <c r="G338" s="378">
        <v>2238.8166666666675</v>
      </c>
      <c r="H338" s="378">
        <v>2636.7166666666672</v>
      </c>
      <c r="I338" s="378">
        <v>2761.333333333333</v>
      </c>
      <c r="J338" s="378">
        <v>2835.666666666667</v>
      </c>
      <c r="K338" s="377">
        <v>2687</v>
      </c>
      <c r="L338" s="377">
        <v>2488.0500000000002</v>
      </c>
      <c r="M338" s="377">
        <v>1.5472999999999999</v>
      </c>
      <c r="N338" s="1"/>
      <c r="O338" s="1"/>
    </row>
    <row r="339" spans="1:15" ht="12.75" customHeight="1">
      <c r="A339" s="30">
        <v>329</v>
      </c>
      <c r="B339" s="431" t="s">
        <v>458</v>
      </c>
      <c r="C339" s="377">
        <v>47.9</v>
      </c>
      <c r="D339" s="378">
        <v>48.333333333333336</v>
      </c>
      <c r="E339" s="378">
        <v>46.81666666666667</v>
      </c>
      <c r="F339" s="378">
        <v>45.733333333333334</v>
      </c>
      <c r="G339" s="378">
        <v>44.216666666666669</v>
      </c>
      <c r="H339" s="378">
        <v>49.416666666666671</v>
      </c>
      <c r="I339" s="378">
        <v>50.933333333333337</v>
      </c>
      <c r="J339" s="378">
        <v>52.016666666666673</v>
      </c>
      <c r="K339" s="377">
        <v>49.85</v>
      </c>
      <c r="L339" s="377">
        <v>47.25</v>
      </c>
      <c r="M339" s="377">
        <v>72.149929999999998</v>
      </c>
      <c r="N339" s="1"/>
      <c r="O339" s="1"/>
    </row>
    <row r="340" spans="1:15" ht="12.75" customHeight="1">
      <c r="A340" s="30">
        <v>330</v>
      </c>
      <c r="B340" s="431" t="s">
        <v>459</v>
      </c>
      <c r="C340" s="377">
        <v>73.75</v>
      </c>
      <c r="D340" s="378">
        <v>74.216666666666669</v>
      </c>
      <c r="E340" s="378">
        <v>72.63333333333334</v>
      </c>
      <c r="F340" s="378">
        <v>71.516666666666666</v>
      </c>
      <c r="G340" s="378">
        <v>69.933333333333337</v>
      </c>
      <c r="H340" s="378">
        <v>75.333333333333343</v>
      </c>
      <c r="I340" s="378">
        <v>76.916666666666657</v>
      </c>
      <c r="J340" s="378">
        <v>78.033333333333346</v>
      </c>
      <c r="K340" s="377">
        <v>75.8</v>
      </c>
      <c r="L340" s="377">
        <v>73.099999999999994</v>
      </c>
      <c r="M340" s="377">
        <v>29.074339999999999</v>
      </c>
      <c r="N340" s="1"/>
      <c r="O340" s="1"/>
    </row>
    <row r="341" spans="1:15" ht="12.75" customHeight="1">
      <c r="A341" s="30">
        <v>331</v>
      </c>
      <c r="B341" s="431" t="s">
        <v>460</v>
      </c>
      <c r="C341" s="377">
        <v>574.6</v>
      </c>
      <c r="D341" s="378">
        <v>577.9666666666667</v>
      </c>
      <c r="E341" s="378">
        <v>566.63333333333344</v>
      </c>
      <c r="F341" s="378">
        <v>558.66666666666674</v>
      </c>
      <c r="G341" s="378">
        <v>547.33333333333348</v>
      </c>
      <c r="H341" s="378">
        <v>585.93333333333339</v>
      </c>
      <c r="I341" s="378">
        <v>597.26666666666665</v>
      </c>
      <c r="J341" s="378">
        <v>605.23333333333335</v>
      </c>
      <c r="K341" s="377">
        <v>589.29999999999995</v>
      </c>
      <c r="L341" s="377">
        <v>570</v>
      </c>
      <c r="M341" s="377">
        <v>0.44667000000000001</v>
      </c>
      <c r="N341" s="1"/>
      <c r="O341" s="1"/>
    </row>
    <row r="342" spans="1:15" ht="12.75" customHeight="1">
      <c r="A342" s="30">
        <v>332</v>
      </c>
      <c r="B342" s="431" t="s">
        <v>168</v>
      </c>
      <c r="C342" s="377">
        <v>18974.25</v>
      </c>
      <c r="D342" s="378">
        <v>18882.183333333334</v>
      </c>
      <c r="E342" s="378">
        <v>18702.116666666669</v>
      </c>
      <c r="F342" s="378">
        <v>18429.983333333334</v>
      </c>
      <c r="G342" s="378">
        <v>18249.916666666668</v>
      </c>
      <c r="H342" s="378">
        <v>19154.316666666669</v>
      </c>
      <c r="I342" s="378">
        <v>19334.383333333335</v>
      </c>
      <c r="J342" s="378">
        <v>19606.51666666667</v>
      </c>
      <c r="K342" s="377">
        <v>19062.25</v>
      </c>
      <c r="L342" s="377">
        <v>18610.05</v>
      </c>
      <c r="M342" s="377">
        <v>0.55240999999999996</v>
      </c>
      <c r="N342" s="1"/>
      <c r="O342" s="1"/>
    </row>
    <row r="343" spans="1:15" ht="12.75" customHeight="1">
      <c r="A343" s="30">
        <v>333</v>
      </c>
      <c r="B343" s="431" t="s">
        <v>466</v>
      </c>
      <c r="C343" s="377">
        <v>86.4</v>
      </c>
      <c r="D343" s="378">
        <v>87.116666666666674</v>
      </c>
      <c r="E343" s="378">
        <v>85.283333333333346</v>
      </c>
      <c r="F343" s="378">
        <v>84.166666666666671</v>
      </c>
      <c r="G343" s="378">
        <v>82.333333333333343</v>
      </c>
      <c r="H343" s="378">
        <v>88.233333333333348</v>
      </c>
      <c r="I343" s="378">
        <v>90.066666666666663</v>
      </c>
      <c r="J343" s="378">
        <v>91.183333333333351</v>
      </c>
      <c r="K343" s="377">
        <v>88.95</v>
      </c>
      <c r="L343" s="377">
        <v>86</v>
      </c>
      <c r="M343" s="377">
        <v>11.804040000000001</v>
      </c>
      <c r="N343" s="1"/>
      <c r="O343" s="1"/>
    </row>
    <row r="344" spans="1:15" ht="12.75" customHeight="1">
      <c r="A344" s="30">
        <v>334</v>
      </c>
      <c r="B344" s="431" t="s">
        <v>465</v>
      </c>
      <c r="C344" s="377">
        <v>56.95</v>
      </c>
      <c r="D344" s="378">
        <v>57.533333333333331</v>
      </c>
      <c r="E344" s="378">
        <v>55.916666666666664</v>
      </c>
      <c r="F344" s="378">
        <v>54.883333333333333</v>
      </c>
      <c r="G344" s="378">
        <v>53.266666666666666</v>
      </c>
      <c r="H344" s="378">
        <v>58.566666666666663</v>
      </c>
      <c r="I344" s="378">
        <v>60.183333333333337</v>
      </c>
      <c r="J344" s="378">
        <v>61.216666666666661</v>
      </c>
      <c r="K344" s="377">
        <v>59.15</v>
      </c>
      <c r="L344" s="377">
        <v>56.5</v>
      </c>
      <c r="M344" s="377">
        <v>10.15085</v>
      </c>
      <c r="N344" s="1"/>
      <c r="O344" s="1"/>
    </row>
    <row r="345" spans="1:15" ht="12.75" customHeight="1">
      <c r="A345" s="30">
        <v>335</v>
      </c>
      <c r="B345" s="431" t="s">
        <v>464</v>
      </c>
      <c r="C345" s="377">
        <v>637.45000000000005</v>
      </c>
      <c r="D345" s="378">
        <v>637.51666666666665</v>
      </c>
      <c r="E345" s="378">
        <v>632.48333333333335</v>
      </c>
      <c r="F345" s="378">
        <v>627.51666666666665</v>
      </c>
      <c r="G345" s="378">
        <v>622.48333333333335</v>
      </c>
      <c r="H345" s="378">
        <v>642.48333333333335</v>
      </c>
      <c r="I345" s="378">
        <v>647.51666666666665</v>
      </c>
      <c r="J345" s="378">
        <v>652.48333333333335</v>
      </c>
      <c r="K345" s="377">
        <v>642.54999999999995</v>
      </c>
      <c r="L345" s="377">
        <v>632.54999999999995</v>
      </c>
      <c r="M345" s="377">
        <v>0.89066999999999996</v>
      </c>
      <c r="N345" s="1"/>
      <c r="O345" s="1"/>
    </row>
    <row r="346" spans="1:15" ht="12.75" customHeight="1">
      <c r="A346" s="30">
        <v>336</v>
      </c>
      <c r="B346" s="431" t="s">
        <v>461</v>
      </c>
      <c r="C346" s="377">
        <v>30.45</v>
      </c>
      <c r="D346" s="378">
        <v>30.600000000000005</v>
      </c>
      <c r="E346" s="378">
        <v>30.20000000000001</v>
      </c>
      <c r="F346" s="378">
        <v>29.950000000000006</v>
      </c>
      <c r="G346" s="378">
        <v>29.550000000000011</v>
      </c>
      <c r="H346" s="378">
        <v>30.850000000000009</v>
      </c>
      <c r="I346" s="378">
        <v>31.250000000000007</v>
      </c>
      <c r="J346" s="378">
        <v>31.500000000000007</v>
      </c>
      <c r="K346" s="377">
        <v>31</v>
      </c>
      <c r="L346" s="377">
        <v>30.35</v>
      </c>
      <c r="M346" s="377">
        <v>35.41778</v>
      </c>
      <c r="N346" s="1"/>
      <c r="O346" s="1"/>
    </row>
    <row r="347" spans="1:15" ht="12.75" customHeight="1">
      <c r="A347" s="30">
        <v>337</v>
      </c>
      <c r="B347" s="431" t="s">
        <v>537</v>
      </c>
      <c r="C347" s="377">
        <v>137.85</v>
      </c>
      <c r="D347" s="378">
        <v>138.53333333333333</v>
      </c>
      <c r="E347" s="378">
        <v>136.31666666666666</v>
      </c>
      <c r="F347" s="378">
        <v>134.78333333333333</v>
      </c>
      <c r="G347" s="378">
        <v>132.56666666666666</v>
      </c>
      <c r="H347" s="378">
        <v>140.06666666666666</v>
      </c>
      <c r="I347" s="378">
        <v>142.2833333333333</v>
      </c>
      <c r="J347" s="378">
        <v>143.81666666666666</v>
      </c>
      <c r="K347" s="377">
        <v>140.75</v>
      </c>
      <c r="L347" s="377">
        <v>137</v>
      </c>
      <c r="M347" s="377">
        <v>2.0888800000000001</v>
      </c>
      <c r="N347" s="1"/>
      <c r="O347" s="1"/>
    </row>
    <row r="348" spans="1:15" ht="12.75" customHeight="1">
      <c r="A348" s="30">
        <v>338</v>
      </c>
      <c r="B348" s="431" t="s">
        <v>467</v>
      </c>
      <c r="C348" s="377">
        <v>2373.1999999999998</v>
      </c>
      <c r="D348" s="378">
        <v>2382.6</v>
      </c>
      <c r="E348" s="378">
        <v>2305.3999999999996</v>
      </c>
      <c r="F348" s="378">
        <v>2237.6</v>
      </c>
      <c r="G348" s="378">
        <v>2160.3999999999996</v>
      </c>
      <c r="H348" s="378">
        <v>2450.3999999999996</v>
      </c>
      <c r="I348" s="378">
        <v>2527.5999999999995</v>
      </c>
      <c r="J348" s="378">
        <v>2595.3999999999996</v>
      </c>
      <c r="K348" s="377">
        <v>2459.8000000000002</v>
      </c>
      <c r="L348" s="377">
        <v>2314.8000000000002</v>
      </c>
      <c r="M348" s="377">
        <v>7.7170000000000002E-2</v>
      </c>
      <c r="N348" s="1"/>
      <c r="O348" s="1"/>
    </row>
    <row r="349" spans="1:15" ht="12.75" customHeight="1">
      <c r="A349" s="30">
        <v>339</v>
      </c>
      <c r="B349" s="431" t="s">
        <v>462</v>
      </c>
      <c r="C349" s="377">
        <v>67.2</v>
      </c>
      <c r="D349" s="378">
        <v>67.766666666666666</v>
      </c>
      <c r="E349" s="378">
        <v>65.633333333333326</v>
      </c>
      <c r="F349" s="378">
        <v>64.066666666666663</v>
      </c>
      <c r="G349" s="378">
        <v>61.933333333333323</v>
      </c>
      <c r="H349" s="378">
        <v>69.333333333333329</v>
      </c>
      <c r="I349" s="378">
        <v>71.466666666666683</v>
      </c>
      <c r="J349" s="378">
        <v>73.033333333333331</v>
      </c>
      <c r="K349" s="377">
        <v>69.900000000000006</v>
      </c>
      <c r="L349" s="377">
        <v>66.2</v>
      </c>
      <c r="M349" s="377">
        <v>33.207529999999998</v>
      </c>
      <c r="N349" s="1"/>
      <c r="O349" s="1"/>
    </row>
    <row r="350" spans="1:15" ht="12.75" customHeight="1">
      <c r="A350" s="30">
        <v>340</v>
      </c>
      <c r="B350" s="431" t="s">
        <v>169</v>
      </c>
      <c r="C350" s="377">
        <v>139.75</v>
      </c>
      <c r="D350" s="378">
        <v>140.48333333333335</v>
      </c>
      <c r="E350" s="378">
        <v>137.66666666666669</v>
      </c>
      <c r="F350" s="378">
        <v>135.58333333333334</v>
      </c>
      <c r="G350" s="378">
        <v>132.76666666666668</v>
      </c>
      <c r="H350" s="378">
        <v>142.56666666666669</v>
      </c>
      <c r="I350" s="378">
        <v>145.38333333333335</v>
      </c>
      <c r="J350" s="378">
        <v>147.4666666666667</v>
      </c>
      <c r="K350" s="377">
        <v>143.30000000000001</v>
      </c>
      <c r="L350" s="377">
        <v>138.4</v>
      </c>
      <c r="M350" s="377">
        <v>47.845469999999999</v>
      </c>
      <c r="N350" s="1"/>
      <c r="O350" s="1"/>
    </row>
    <row r="351" spans="1:15" ht="12.75" customHeight="1">
      <c r="A351" s="30">
        <v>341</v>
      </c>
      <c r="B351" s="431" t="s">
        <v>463</v>
      </c>
      <c r="C351" s="377">
        <v>240.1</v>
      </c>
      <c r="D351" s="378">
        <v>242.29999999999998</v>
      </c>
      <c r="E351" s="378">
        <v>234.79999999999995</v>
      </c>
      <c r="F351" s="378">
        <v>229.49999999999997</v>
      </c>
      <c r="G351" s="378">
        <v>221.99999999999994</v>
      </c>
      <c r="H351" s="378">
        <v>247.59999999999997</v>
      </c>
      <c r="I351" s="378">
        <v>255.10000000000002</v>
      </c>
      <c r="J351" s="378">
        <v>260.39999999999998</v>
      </c>
      <c r="K351" s="377">
        <v>249.8</v>
      </c>
      <c r="L351" s="377">
        <v>237</v>
      </c>
      <c r="M351" s="377">
        <v>5.1146399999999996</v>
      </c>
      <c r="N351" s="1"/>
      <c r="O351" s="1"/>
    </row>
    <row r="352" spans="1:15" ht="12.75" customHeight="1">
      <c r="A352" s="30">
        <v>342</v>
      </c>
      <c r="B352" s="431" t="s">
        <v>171</v>
      </c>
      <c r="C352" s="377">
        <v>134.1</v>
      </c>
      <c r="D352" s="378">
        <v>134.25</v>
      </c>
      <c r="E352" s="378">
        <v>132.4</v>
      </c>
      <c r="F352" s="378">
        <v>130.70000000000002</v>
      </c>
      <c r="G352" s="378">
        <v>128.85000000000002</v>
      </c>
      <c r="H352" s="378">
        <v>135.94999999999999</v>
      </c>
      <c r="I352" s="378">
        <v>137.80000000000001</v>
      </c>
      <c r="J352" s="378">
        <v>139.49999999999997</v>
      </c>
      <c r="K352" s="377">
        <v>136.1</v>
      </c>
      <c r="L352" s="377">
        <v>132.55000000000001</v>
      </c>
      <c r="M352" s="377">
        <v>124.37748999999999</v>
      </c>
      <c r="N352" s="1"/>
      <c r="O352" s="1"/>
    </row>
    <row r="353" spans="1:15" ht="12.75" customHeight="1">
      <c r="A353" s="30">
        <v>343</v>
      </c>
      <c r="B353" s="431" t="s">
        <v>270</v>
      </c>
      <c r="C353" s="377">
        <v>932.4</v>
      </c>
      <c r="D353" s="378">
        <v>933.9</v>
      </c>
      <c r="E353" s="378">
        <v>915.34999999999991</v>
      </c>
      <c r="F353" s="378">
        <v>898.3</v>
      </c>
      <c r="G353" s="378">
        <v>879.74999999999989</v>
      </c>
      <c r="H353" s="378">
        <v>950.94999999999993</v>
      </c>
      <c r="I353" s="378">
        <v>969.49999999999989</v>
      </c>
      <c r="J353" s="378">
        <v>986.55</v>
      </c>
      <c r="K353" s="377">
        <v>952.45</v>
      </c>
      <c r="L353" s="377">
        <v>916.85</v>
      </c>
      <c r="M353" s="377">
        <v>10.17868</v>
      </c>
      <c r="N353" s="1"/>
      <c r="O353" s="1"/>
    </row>
    <row r="354" spans="1:15" ht="12.75" customHeight="1">
      <c r="A354" s="30">
        <v>344</v>
      </c>
      <c r="B354" s="431" t="s">
        <v>468</v>
      </c>
      <c r="C354" s="377">
        <v>3674.15</v>
      </c>
      <c r="D354" s="378">
        <v>3694.6833333333329</v>
      </c>
      <c r="E354" s="378">
        <v>3639.4666666666658</v>
      </c>
      <c r="F354" s="378">
        <v>3604.7833333333328</v>
      </c>
      <c r="G354" s="378">
        <v>3549.5666666666657</v>
      </c>
      <c r="H354" s="378">
        <v>3729.3666666666659</v>
      </c>
      <c r="I354" s="378">
        <v>3784.583333333333</v>
      </c>
      <c r="J354" s="378">
        <v>3819.266666666666</v>
      </c>
      <c r="K354" s="377">
        <v>3749.9</v>
      </c>
      <c r="L354" s="377">
        <v>3660</v>
      </c>
      <c r="M354" s="377">
        <v>1.86782</v>
      </c>
      <c r="N354" s="1"/>
      <c r="O354" s="1"/>
    </row>
    <row r="355" spans="1:15" ht="12.75" customHeight="1">
      <c r="A355" s="30">
        <v>345</v>
      </c>
      <c r="B355" s="431" t="s">
        <v>271</v>
      </c>
      <c r="C355" s="377">
        <v>221.15</v>
      </c>
      <c r="D355" s="378">
        <v>222.15</v>
      </c>
      <c r="E355" s="378">
        <v>217.4</v>
      </c>
      <c r="F355" s="378">
        <v>213.65</v>
      </c>
      <c r="G355" s="378">
        <v>208.9</v>
      </c>
      <c r="H355" s="378">
        <v>225.9</v>
      </c>
      <c r="I355" s="378">
        <v>230.65</v>
      </c>
      <c r="J355" s="378">
        <v>234.4</v>
      </c>
      <c r="K355" s="377">
        <v>226.9</v>
      </c>
      <c r="L355" s="377">
        <v>218.4</v>
      </c>
      <c r="M355" s="377">
        <v>23.167649999999998</v>
      </c>
      <c r="N355" s="1"/>
      <c r="O355" s="1"/>
    </row>
    <row r="356" spans="1:15" ht="12.75" customHeight="1">
      <c r="A356" s="30">
        <v>346</v>
      </c>
      <c r="B356" s="431" t="s">
        <v>172</v>
      </c>
      <c r="C356" s="377">
        <v>163.65</v>
      </c>
      <c r="D356" s="378">
        <v>164.11666666666667</v>
      </c>
      <c r="E356" s="378">
        <v>161.83333333333334</v>
      </c>
      <c r="F356" s="378">
        <v>160.01666666666668</v>
      </c>
      <c r="G356" s="378">
        <v>157.73333333333335</v>
      </c>
      <c r="H356" s="378">
        <v>165.93333333333334</v>
      </c>
      <c r="I356" s="378">
        <v>168.21666666666664</v>
      </c>
      <c r="J356" s="378">
        <v>170.03333333333333</v>
      </c>
      <c r="K356" s="377">
        <v>166.4</v>
      </c>
      <c r="L356" s="377">
        <v>162.30000000000001</v>
      </c>
      <c r="M356" s="377">
        <v>86.259259999999998</v>
      </c>
      <c r="N356" s="1"/>
      <c r="O356" s="1"/>
    </row>
    <row r="357" spans="1:15" ht="12.75" customHeight="1">
      <c r="A357" s="30">
        <v>347</v>
      </c>
      <c r="B357" s="431" t="s">
        <v>469</v>
      </c>
      <c r="C357" s="377">
        <v>350.3</v>
      </c>
      <c r="D357" s="378">
        <v>352.26666666666665</v>
      </c>
      <c r="E357" s="378">
        <v>345.73333333333329</v>
      </c>
      <c r="F357" s="378">
        <v>341.16666666666663</v>
      </c>
      <c r="G357" s="378">
        <v>334.63333333333327</v>
      </c>
      <c r="H357" s="378">
        <v>356.83333333333331</v>
      </c>
      <c r="I357" s="378">
        <v>363.36666666666662</v>
      </c>
      <c r="J357" s="378">
        <v>367.93333333333334</v>
      </c>
      <c r="K357" s="377">
        <v>358.8</v>
      </c>
      <c r="L357" s="377">
        <v>347.7</v>
      </c>
      <c r="M357" s="377">
        <v>4.7018599999999999</v>
      </c>
      <c r="N357" s="1"/>
      <c r="O357" s="1"/>
    </row>
    <row r="358" spans="1:15" ht="12.75" customHeight="1">
      <c r="A358" s="30">
        <v>348</v>
      </c>
      <c r="B358" s="431" t="s">
        <v>173</v>
      </c>
      <c r="C358" s="377">
        <v>42539.95</v>
      </c>
      <c r="D358" s="378">
        <v>42784</v>
      </c>
      <c r="E358" s="378">
        <v>42018</v>
      </c>
      <c r="F358" s="378">
        <v>41496.050000000003</v>
      </c>
      <c r="G358" s="378">
        <v>40730.050000000003</v>
      </c>
      <c r="H358" s="378">
        <v>43305.95</v>
      </c>
      <c r="I358" s="378">
        <v>44071.95</v>
      </c>
      <c r="J358" s="378">
        <v>44593.899999999994</v>
      </c>
      <c r="K358" s="377">
        <v>43550</v>
      </c>
      <c r="L358" s="377">
        <v>42262.05</v>
      </c>
      <c r="M358" s="377">
        <v>0.13850999999999999</v>
      </c>
      <c r="N358" s="1"/>
      <c r="O358" s="1"/>
    </row>
    <row r="359" spans="1:15" ht="12.75" customHeight="1">
      <c r="A359" s="30">
        <v>349</v>
      </c>
      <c r="B359" s="431" t="s">
        <v>174</v>
      </c>
      <c r="C359" s="377">
        <v>2527.85</v>
      </c>
      <c r="D359" s="378">
        <v>2532.2833333333333</v>
      </c>
      <c r="E359" s="378">
        <v>2496.5666666666666</v>
      </c>
      <c r="F359" s="378">
        <v>2465.2833333333333</v>
      </c>
      <c r="G359" s="378">
        <v>2429.5666666666666</v>
      </c>
      <c r="H359" s="378">
        <v>2563.5666666666666</v>
      </c>
      <c r="I359" s="378">
        <v>2599.2833333333328</v>
      </c>
      <c r="J359" s="378">
        <v>2630.5666666666666</v>
      </c>
      <c r="K359" s="377">
        <v>2568</v>
      </c>
      <c r="L359" s="377">
        <v>2501</v>
      </c>
      <c r="M359" s="377">
        <v>3.4548399999999999</v>
      </c>
      <c r="N359" s="1"/>
      <c r="O359" s="1"/>
    </row>
    <row r="360" spans="1:15" ht="12.75" customHeight="1">
      <c r="A360" s="30">
        <v>350</v>
      </c>
      <c r="B360" s="431" t="s">
        <v>473</v>
      </c>
      <c r="C360" s="377">
        <v>4301.6000000000004</v>
      </c>
      <c r="D360" s="378">
        <v>4349.0166666666664</v>
      </c>
      <c r="E360" s="378">
        <v>4198.583333333333</v>
      </c>
      <c r="F360" s="378">
        <v>4095.5666666666666</v>
      </c>
      <c r="G360" s="378">
        <v>3945.1333333333332</v>
      </c>
      <c r="H360" s="378">
        <v>4452.0333333333328</v>
      </c>
      <c r="I360" s="378">
        <v>4602.4666666666672</v>
      </c>
      <c r="J360" s="378">
        <v>4705.4833333333327</v>
      </c>
      <c r="K360" s="377">
        <v>4499.45</v>
      </c>
      <c r="L360" s="377">
        <v>4246</v>
      </c>
      <c r="M360" s="377">
        <v>9.4706600000000005</v>
      </c>
      <c r="N360" s="1"/>
      <c r="O360" s="1"/>
    </row>
    <row r="361" spans="1:15" ht="12.75" customHeight="1">
      <c r="A361" s="30">
        <v>351</v>
      </c>
      <c r="B361" s="431" t="s">
        <v>175</v>
      </c>
      <c r="C361" s="377">
        <v>212.85</v>
      </c>
      <c r="D361" s="378">
        <v>214.06666666666669</v>
      </c>
      <c r="E361" s="378">
        <v>210.33333333333337</v>
      </c>
      <c r="F361" s="378">
        <v>207.81666666666669</v>
      </c>
      <c r="G361" s="378">
        <v>204.08333333333337</v>
      </c>
      <c r="H361" s="378">
        <v>216.58333333333337</v>
      </c>
      <c r="I361" s="378">
        <v>220.31666666666666</v>
      </c>
      <c r="J361" s="378">
        <v>222.83333333333337</v>
      </c>
      <c r="K361" s="377">
        <v>217.8</v>
      </c>
      <c r="L361" s="377">
        <v>211.55</v>
      </c>
      <c r="M361" s="377">
        <v>13.450939999999999</v>
      </c>
      <c r="N361" s="1"/>
      <c r="O361" s="1"/>
    </row>
    <row r="362" spans="1:15" ht="12.75" customHeight="1">
      <c r="A362" s="30">
        <v>352</v>
      </c>
      <c r="B362" s="431" t="s">
        <v>176</v>
      </c>
      <c r="C362" s="377">
        <v>120.85</v>
      </c>
      <c r="D362" s="378">
        <v>121.88333333333333</v>
      </c>
      <c r="E362" s="378">
        <v>118.96666666666665</v>
      </c>
      <c r="F362" s="378">
        <v>117.08333333333333</v>
      </c>
      <c r="G362" s="378">
        <v>114.16666666666666</v>
      </c>
      <c r="H362" s="378">
        <v>123.76666666666665</v>
      </c>
      <c r="I362" s="378">
        <v>126.68333333333334</v>
      </c>
      <c r="J362" s="378">
        <v>128.56666666666666</v>
      </c>
      <c r="K362" s="377">
        <v>124.8</v>
      </c>
      <c r="L362" s="377">
        <v>120</v>
      </c>
      <c r="M362" s="377">
        <v>28.31467</v>
      </c>
      <c r="N362" s="1"/>
      <c r="O362" s="1"/>
    </row>
    <row r="363" spans="1:15" ht="12.75" customHeight="1">
      <c r="A363" s="30">
        <v>353</v>
      </c>
      <c r="B363" s="431" t="s">
        <v>177</v>
      </c>
      <c r="C363" s="377">
        <v>4747.6000000000004</v>
      </c>
      <c r="D363" s="378">
        <v>4758.8499999999995</v>
      </c>
      <c r="E363" s="378">
        <v>4693.7499999999991</v>
      </c>
      <c r="F363" s="378">
        <v>4639.8999999999996</v>
      </c>
      <c r="G363" s="378">
        <v>4574.7999999999993</v>
      </c>
      <c r="H363" s="378">
        <v>4812.6999999999989</v>
      </c>
      <c r="I363" s="378">
        <v>4877.7999999999993</v>
      </c>
      <c r="J363" s="378">
        <v>4931.6499999999987</v>
      </c>
      <c r="K363" s="377">
        <v>4823.95</v>
      </c>
      <c r="L363" s="377">
        <v>4705</v>
      </c>
      <c r="M363" s="377">
        <v>0.21995999999999999</v>
      </c>
      <c r="N363" s="1"/>
      <c r="O363" s="1"/>
    </row>
    <row r="364" spans="1:15" ht="12.75" customHeight="1">
      <c r="A364" s="30">
        <v>354</v>
      </c>
      <c r="B364" s="431" t="s">
        <v>274</v>
      </c>
      <c r="C364" s="377">
        <v>15867.65</v>
      </c>
      <c r="D364" s="378">
        <v>15954.616666666669</v>
      </c>
      <c r="E364" s="378">
        <v>15714.233333333337</v>
      </c>
      <c r="F364" s="378">
        <v>15560.816666666669</v>
      </c>
      <c r="G364" s="378">
        <v>15320.433333333338</v>
      </c>
      <c r="H364" s="378">
        <v>16108.033333333336</v>
      </c>
      <c r="I364" s="378">
        <v>16348.416666666668</v>
      </c>
      <c r="J364" s="378">
        <v>16501.833333333336</v>
      </c>
      <c r="K364" s="377">
        <v>16195</v>
      </c>
      <c r="L364" s="377">
        <v>15801.2</v>
      </c>
      <c r="M364" s="377">
        <v>8.0750000000000002E-2</v>
      </c>
      <c r="N364" s="1"/>
      <c r="O364" s="1"/>
    </row>
    <row r="365" spans="1:15" ht="12.75" customHeight="1">
      <c r="A365" s="30">
        <v>355</v>
      </c>
      <c r="B365" s="431" t="s">
        <v>480</v>
      </c>
      <c r="C365" s="377">
        <v>5093.75</v>
      </c>
      <c r="D365" s="378">
        <v>5073.7833333333338</v>
      </c>
      <c r="E365" s="378">
        <v>5043.2166666666672</v>
      </c>
      <c r="F365" s="378">
        <v>4992.6833333333334</v>
      </c>
      <c r="G365" s="378">
        <v>4962.1166666666668</v>
      </c>
      <c r="H365" s="378">
        <v>5124.3166666666675</v>
      </c>
      <c r="I365" s="378">
        <v>5154.883333333335</v>
      </c>
      <c r="J365" s="378">
        <v>5205.4166666666679</v>
      </c>
      <c r="K365" s="377">
        <v>5104.3500000000004</v>
      </c>
      <c r="L365" s="377">
        <v>5023.25</v>
      </c>
      <c r="M365" s="377">
        <v>4.8959999999999997E-2</v>
      </c>
      <c r="N365" s="1"/>
      <c r="O365" s="1"/>
    </row>
    <row r="366" spans="1:15" ht="12.75" customHeight="1">
      <c r="A366" s="30">
        <v>356</v>
      </c>
      <c r="B366" s="431" t="s">
        <v>474</v>
      </c>
      <c r="C366" s="377" t="e">
        <v>#N/A</v>
      </c>
      <c r="D366" s="378" t="e">
        <v>#N/A</v>
      </c>
      <c r="E366" s="378" t="e">
        <v>#N/A</v>
      </c>
      <c r="F366" s="378" t="e">
        <v>#N/A</v>
      </c>
      <c r="G366" s="378" t="e">
        <v>#N/A</v>
      </c>
      <c r="H366" s="378" t="e">
        <v>#N/A</v>
      </c>
      <c r="I366" s="378" t="e">
        <v>#N/A</v>
      </c>
      <c r="J366" s="378" t="e">
        <v>#N/A</v>
      </c>
      <c r="K366" s="377" t="e">
        <v>#N/A</v>
      </c>
      <c r="L366" s="377" t="e">
        <v>#N/A</v>
      </c>
      <c r="M366" s="377" t="e">
        <v>#N/A</v>
      </c>
      <c r="N366" s="1"/>
      <c r="O366" s="1"/>
    </row>
    <row r="367" spans="1:15" ht="12.75" customHeight="1">
      <c r="A367" s="30">
        <v>357</v>
      </c>
      <c r="B367" s="431" t="s">
        <v>475</v>
      </c>
      <c r="C367" s="377">
        <v>956.1</v>
      </c>
      <c r="D367" s="378">
        <v>954.30000000000007</v>
      </c>
      <c r="E367" s="378">
        <v>930.75000000000011</v>
      </c>
      <c r="F367" s="378">
        <v>905.40000000000009</v>
      </c>
      <c r="G367" s="378">
        <v>881.85000000000014</v>
      </c>
      <c r="H367" s="378">
        <v>979.65000000000009</v>
      </c>
      <c r="I367" s="378">
        <v>1003.2</v>
      </c>
      <c r="J367" s="378">
        <v>1028.5500000000002</v>
      </c>
      <c r="K367" s="377">
        <v>977.85</v>
      </c>
      <c r="L367" s="377">
        <v>928.95</v>
      </c>
      <c r="M367" s="377">
        <v>3.17313</v>
      </c>
      <c r="N367" s="1"/>
      <c r="O367" s="1"/>
    </row>
    <row r="368" spans="1:15" ht="12.75" customHeight="1">
      <c r="A368" s="30">
        <v>358</v>
      </c>
      <c r="B368" s="431" t="s">
        <v>178</v>
      </c>
      <c r="C368" s="377">
        <v>2700.6</v>
      </c>
      <c r="D368" s="378">
        <v>2690.35</v>
      </c>
      <c r="E368" s="378">
        <v>2670.7</v>
      </c>
      <c r="F368" s="378">
        <v>2640.7999999999997</v>
      </c>
      <c r="G368" s="378">
        <v>2621.1499999999996</v>
      </c>
      <c r="H368" s="378">
        <v>2720.25</v>
      </c>
      <c r="I368" s="378">
        <v>2739.9000000000005</v>
      </c>
      <c r="J368" s="378">
        <v>2769.8</v>
      </c>
      <c r="K368" s="377">
        <v>2710</v>
      </c>
      <c r="L368" s="377">
        <v>2660.45</v>
      </c>
      <c r="M368" s="377">
        <v>13.97913</v>
      </c>
      <c r="N368" s="1"/>
      <c r="O368" s="1"/>
    </row>
    <row r="369" spans="1:15" ht="12.75" customHeight="1">
      <c r="A369" s="30">
        <v>359</v>
      </c>
      <c r="B369" s="431" t="s">
        <v>179</v>
      </c>
      <c r="C369" s="377">
        <v>2593.5500000000002</v>
      </c>
      <c r="D369" s="378">
        <v>2615.15</v>
      </c>
      <c r="E369" s="378">
        <v>2553.4</v>
      </c>
      <c r="F369" s="378">
        <v>2513.25</v>
      </c>
      <c r="G369" s="378">
        <v>2451.5</v>
      </c>
      <c r="H369" s="378">
        <v>2655.3</v>
      </c>
      <c r="I369" s="378">
        <v>2717.05</v>
      </c>
      <c r="J369" s="378">
        <v>2757.2000000000003</v>
      </c>
      <c r="K369" s="377">
        <v>2676.9</v>
      </c>
      <c r="L369" s="377">
        <v>2575</v>
      </c>
      <c r="M369" s="377">
        <v>3.3856199999999999</v>
      </c>
      <c r="N369" s="1"/>
      <c r="O369" s="1"/>
    </row>
    <row r="370" spans="1:15" ht="12.75" customHeight="1">
      <c r="A370" s="30">
        <v>360</v>
      </c>
      <c r="B370" s="431" t="s">
        <v>180</v>
      </c>
      <c r="C370" s="377">
        <v>38.799999999999997</v>
      </c>
      <c r="D370" s="378">
        <v>39</v>
      </c>
      <c r="E370" s="378">
        <v>38.25</v>
      </c>
      <c r="F370" s="378">
        <v>37.700000000000003</v>
      </c>
      <c r="G370" s="378">
        <v>36.950000000000003</v>
      </c>
      <c r="H370" s="378">
        <v>39.549999999999997</v>
      </c>
      <c r="I370" s="378">
        <v>40.299999999999997</v>
      </c>
      <c r="J370" s="378">
        <v>40.849999999999994</v>
      </c>
      <c r="K370" s="377">
        <v>39.75</v>
      </c>
      <c r="L370" s="377">
        <v>38.450000000000003</v>
      </c>
      <c r="M370" s="377">
        <v>482.83807999999999</v>
      </c>
      <c r="N370" s="1"/>
      <c r="O370" s="1"/>
    </row>
    <row r="371" spans="1:15" ht="12.75" customHeight="1">
      <c r="A371" s="30">
        <v>361</v>
      </c>
      <c r="B371" s="431" t="s">
        <v>471</v>
      </c>
      <c r="C371" s="377">
        <v>462.5</v>
      </c>
      <c r="D371" s="378">
        <v>466.2</v>
      </c>
      <c r="E371" s="378">
        <v>458.79999999999995</v>
      </c>
      <c r="F371" s="378">
        <v>455.09999999999997</v>
      </c>
      <c r="G371" s="378">
        <v>447.69999999999993</v>
      </c>
      <c r="H371" s="378">
        <v>469.9</v>
      </c>
      <c r="I371" s="378">
        <v>477.29999999999995</v>
      </c>
      <c r="J371" s="378">
        <v>481</v>
      </c>
      <c r="K371" s="377">
        <v>473.6</v>
      </c>
      <c r="L371" s="377">
        <v>462.5</v>
      </c>
      <c r="M371" s="377">
        <v>4.7709599999999996</v>
      </c>
      <c r="N371" s="1"/>
      <c r="O371" s="1"/>
    </row>
    <row r="372" spans="1:15" ht="12.75" customHeight="1">
      <c r="A372" s="30">
        <v>362</v>
      </c>
      <c r="B372" s="431" t="s">
        <v>472</v>
      </c>
      <c r="C372" s="377">
        <v>298.5</v>
      </c>
      <c r="D372" s="378">
        <v>299.85000000000002</v>
      </c>
      <c r="E372" s="378">
        <v>295.25000000000006</v>
      </c>
      <c r="F372" s="378">
        <v>292.00000000000006</v>
      </c>
      <c r="G372" s="378">
        <v>287.40000000000009</v>
      </c>
      <c r="H372" s="378">
        <v>303.10000000000002</v>
      </c>
      <c r="I372" s="378">
        <v>307.69999999999993</v>
      </c>
      <c r="J372" s="378">
        <v>310.95</v>
      </c>
      <c r="K372" s="377">
        <v>304.45</v>
      </c>
      <c r="L372" s="377">
        <v>296.60000000000002</v>
      </c>
      <c r="M372" s="377">
        <v>2.3527</v>
      </c>
      <c r="N372" s="1"/>
      <c r="O372" s="1"/>
    </row>
    <row r="373" spans="1:15" ht="12.75" customHeight="1">
      <c r="A373" s="30">
        <v>363</v>
      </c>
      <c r="B373" s="431" t="s">
        <v>272</v>
      </c>
      <c r="C373" s="377">
        <v>2510.85</v>
      </c>
      <c r="D373" s="378">
        <v>2564.9833333333336</v>
      </c>
      <c r="E373" s="378">
        <v>2431.9666666666672</v>
      </c>
      <c r="F373" s="378">
        <v>2353.0833333333335</v>
      </c>
      <c r="G373" s="378">
        <v>2220.0666666666671</v>
      </c>
      <c r="H373" s="378">
        <v>2643.8666666666672</v>
      </c>
      <c r="I373" s="378">
        <v>2776.8833333333337</v>
      </c>
      <c r="J373" s="378">
        <v>2855.7666666666673</v>
      </c>
      <c r="K373" s="377">
        <v>2698</v>
      </c>
      <c r="L373" s="377">
        <v>2486.1</v>
      </c>
      <c r="M373" s="377">
        <v>15.144</v>
      </c>
      <c r="N373" s="1"/>
      <c r="O373" s="1"/>
    </row>
    <row r="374" spans="1:15" ht="12.75" customHeight="1">
      <c r="A374" s="30">
        <v>364</v>
      </c>
      <c r="B374" s="431" t="s">
        <v>476</v>
      </c>
      <c r="C374" s="377">
        <v>891.75</v>
      </c>
      <c r="D374" s="378">
        <v>896.05000000000007</v>
      </c>
      <c r="E374" s="378">
        <v>867.70000000000016</v>
      </c>
      <c r="F374" s="378">
        <v>843.65000000000009</v>
      </c>
      <c r="G374" s="378">
        <v>815.30000000000018</v>
      </c>
      <c r="H374" s="378">
        <v>920.10000000000014</v>
      </c>
      <c r="I374" s="378">
        <v>948.45</v>
      </c>
      <c r="J374" s="378">
        <v>972.50000000000011</v>
      </c>
      <c r="K374" s="377">
        <v>924.4</v>
      </c>
      <c r="L374" s="377">
        <v>872</v>
      </c>
      <c r="M374" s="377">
        <v>0.59831999999999996</v>
      </c>
      <c r="N374" s="1"/>
      <c r="O374" s="1"/>
    </row>
    <row r="375" spans="1:15" ht="12.75" customHeight="1">
      <c r="A375" s="30">
        <v>365</v>
      </c>
      <c r="B375" s="431" t="s">
        <v>477</v>
      </c>
      <c r="C375" s="377">
        <v>1821.5</v>
      </c>
      <c r="D375" s="378">
        <v>1829.8500000000001</v>
      </c>
      <c r="E375" s="378">
        <v>1791.7000000000003</v>
      </c>
      <c r="F375" s="378">
        <v>1761.9</v>
      </c>
      <c r="G375" s="378">
        <v>1723.7500000000002</v>
      </c>
      <c r="H375" s="378">
        <v>1859.6500000000003</v>
      </c>
      <c r="I375" s="378">
        <v>1897.8000000000004</v>
      </c>
      <c r="J375" s="378">
        <v>1927.6000000000004</v>
      </c>
      <c r="K375" s="377">
        <v>1868</v>
      </c>
      <c r="L375" s="377">
        <v>1800.05</v>
      </c>
      <c r="M375" s="377">
        <v>1.3604400000000001</v>
      </c>
      <c r="N375" s="1"/>
      <c r="O375" s="1"/>
    </row>
    <row r="376" spans="1:15" ht="12.75" customHeight="1">
      <c r="A376" s="30">
        <v>366</v>
      </c>
      <c r="B376" s="431" t="s">
        <v>852</v>
      </c>
      <c r="C376" s="377">
        <v>278.95</v>
      </c>
      <c r="D376" s="378">
        <v>280.39999999999998</v>
      </c>
      <c r="E376" s="378">
        <v>273.19999999999993</v>
      </c>
      <c r="F376" s="378">
        <v>267.44999999999993</v>
      </c>
      <c r="G376" s="378">
        <v>260.24999999999989</v>
      </c>
      <c r="H376" s="378">
        <v>286.14999999999998</v>
      </c>
      <c r="I376" s="378">
        <v>293.35000000000002</v>
      </c>
      <c r="J376" s="378">
        <v>299.10000000000002</v>
      </c>
      <c r="K376" s="377">
        <v>287.60000000000002</v>
      </c>
      <c r="L376" s="377">
        <v>274.64999999999998</v>
      </c>
      <c r="M376" s="377">
        <v>42.271920000000001</v>
      </c>
      <c r="N376" s="1"/>
      <c r="O376" s="1"/>
    </row>
    <row r="377" spans="1:15" ht="12.75" customHeight="1">
      <c r="A377" s="30">
        <v>367</v>
      </c>
      <c r="B377" s="431" t="s">
        <v>181</v>
      </c>
      <c r="C377" s="377">
        <v>215.1</v>
      </c>
      <c r="D377" s="378">
        <v>215.78333333333333</v>
      </c>
      <c r="E377" s="378">
        <v>212.31666666666666</v>
      </c>
      <c r="F377" s="378">
        <v>209.53333333333333</v>
      </c>
      <c r="G377" s="378">
        <v>206.06666666666666</v>
      </c>
      <c r="H377" s="378">
        <v>218.56666666666666</v>
      </c>
      <c r="I377" s="378">
        <v>222.0333333333333</v>
      </c>
      <c r="J377" s="378">
        <v>224.81666666666666</v>
      </c>
      <c r="K377" s="377">
        <v>219.25</v>
      </c>
      <c r="L377" s="377">
        <v>213</v>
      </c>
      <c r="M377" s="377">
        <v>221.32194999999999</v>
      </c>
      <c r="N377" s="1"/>
      <c r="O377" s="1"/>
    </row>
    <row r="378" spans="1:15" ht="12.75" customHeight="1">
      <c r="A378" s="30">
        <v>368</v>
      </c>
      <c r="B378" s="431" t="s">
        <v>291</v>
      </c>
      <c r="C378" s="377">
        <v>3030.75</v>
      </c>
      <c r="D378" s="378">
        <v>3019.3666666666663</v>
      </c>
      <c r="E378" s="378">
        <v>2828.5833333333326</v>
      </c>
      <c r="F378" s="378">
        <v>2626.4166666666661</v>
      </c>
      <c r="G378" s="378">
        <v>2435.6333333333323</v>
      </c>
      <c r="H378" s="378">
        <v>3221.5333333333328</v>
      </c>
      <c r="I378" s="378">
        <v>3412.3166666666666</v>
      </c>
      <c r="J378" s="378">
        <v>3614.4833333333331</v>
      </c>
      <c r="K378" s="377">
        <v>3210.15</v>
      </c>
      <c r="L378" s="377">
        <v>2817.2</v>
      </c>
      <c r="M378" s="377">
        <v>8.6027299999999993</v>
      </c>
      <c r="N378" s="1"/>
      <c r="O378" s="1"/>
    </row>
    <row r="379" spans="1:15" ht="12.75" customHeight="1">
      <c r="A379" s="30">
        <v>369</v>
      </c>
      <c r="B379" s="431" t="s">
        <v>853</v>
      </c>
      <c r="C379" s="377">
        <v>419.2</v>
      </c>
      <c r="D379" s="378">
        <v>421.63333333333338</v>
      </c>
      <c r="E379" s="378">
        <v>407.56666666666678</v>
      </c>
      <c r="F379" s="378">
        <v>395.93333333333339</v>
      </c>
      <c r="G379" s="378">
        <v>381.86666666666679</v>
      </c>
      <c r="H379" s="378">
        <v>433.26666666666677</v>
      </c>
      <c r="I379" s="378">
        <v>447.33333333333337</v>
      </c>
      <c r="J379" s="378">
        <v>458.96666666666675</v>
      </c>
      <c r="K379" s="377">
        <v>435.7</v>
      </c>
      <c r="L379" s="377">
        <v>410</v>
      </c>
      <c r="M379" s="377">
        <v>19.437360000000002</v>
      </c>
      <c r="N379" s="1"/>
      <c r="O379" s="1"/>
    </row>
    <row r="380" spans="1:15" ht="12.75" customHeight="1">
      <c r="A380" s="30">
        <v>370</v>
      </c>
      <c r="B380" s="431" t="s">
        <v>273</v>
      </c>
      <c r="C380" s="377">
        <v>504.7</v>
      </c>
      <c r="D380" s="378">
        <v>506.25</v>
      </c>
      <c r="E380" s="378">
        <v>497.25</v>
      </c>
      <c r="F380" s="378">
        <v>489.8</v>
      </c>
      <c r="G380" s="378">
        <v>480.8</v>
      </c>
      <c r="H380" s="378">
        <v>513.70000000000005</v>
      </c>
      <c r="I380" s="378">
        <v>522.70000000000005</v>
      </c>
      <c r="J380" s="378">
        <v>530.15</v>
      </c>
      <c r="K380" s="377">
        <v>515.25</v>
      </c>
      <c r="L380" s="377">
        <v>498.8</v>
      </c>
      <c r="M380" s="377">
        <v>12.36234</v>
      </c>
      <c r="N380" s="1"/>
      <c r="O380" s="1"/>
    </row>
    <row r="381" spans="1:15" ht="12.75" customHeight="1">
      <c r="A381" s="30">
        <v>371</v>
      </c>
      <c r="B381" s="431" t="s">
        <v>478</v>
      </c>
      <c r="C381" s="377">
        <v>702.2</v>
      </c>
      <c r="D381" s="378">
        <v>705.61666666666667</v>
      </c>
      <c r="E381" s="378">
        <v>690.58333333333337</v>
      </c>
      <c r="F381" s="378">
        <v>678.9666666666667</v>
      </c>
      <c r="G381" s="378">
        <v>663.93333333333339</v>
      </c>
      <c r="H381" s="378">
        <v>717.23333333333335</v>
      </c>
      <c r="I381" s="378">
        <v>732.26666666666665</v>
      </c>
      <c r="J381" s="378">
        <v>743.88333333333333</v>
      </c>
      <c r="K381" s="377">
        <v>720.65</v>
      </c>
      <c r="L381" s="377">
        <v>694</v>
      </c>
      <c r="M381" s="377">
        <v>2.0090699999999999</v>
      </c>
      <c r="N381" s="1"/>
      <c r="O381" s="1"/>
    </row>
    <row r="382" spans="1:15" ht="12.75" customHeight="1">
      <c r="A382" s="30">
        <v>372</v>
      </c>
      <c r="B382" s="431" t="s">
        <v>479</v>
      </c>
      <c r="C382" s="377">
        <v>147.44999999999999</v>
      </c>
      <c r="D382" s="378">
        <v>149</v>
      </c>
      <c r="E382" s="378">
        <v>144.30000000000001</v>
      </c>
      <c r="F382" s="378">
        <v>141.15</v>
      </c>
      <c r="G382" s="378">
        <v>136.45000000000002</v>
      </c>
      <c r="H382" s="378">
        <v>152.15</v>
      </c>
      <c r="I382" s="378">
        <v>156.85</v>
      </c>
      <c r="J382" s="378">
        <v>160</v>
      </c>
      <c r="K382" s="377">
        <v>153.69999999999999</v>
      </c>
      <c r="L382" s="377">
        <v>145.85</v>
      </c>
      <c r="M382" s="377">
        <v>6.5648200000000001</v>
      </c>
      <c r="N382" s="1"/>
      <c r="O382" s="1"/>
    </row>
    <row r="383" spans="1:15" ht="12.75" customHeight="1">
      <c r="A383" s="30">
        <v>373</v>
      </c>
      <c r="B383" s="431" t="s">
        <v>183</v>
      </c>
      <c r="C383" s="377">
        <v>1537.35</v>
      </c>
      <c r="D383" s="378">
        <v>1545.5333333333335</v>
      </c>
      <c r="E383" s="378">
        <v>1501.166666666667</v>
      </c>
      <c r="F383" s="378">
        <v>1464.9833333333333</v>
      </c>
      <c r="G383" s="378">
        <v>1420.6166666666668</v>
      </c>
      <c r="H383" s="378">
        <v>1581.7166666666672</v>
      </c>
      <c r="I383" s="378">
        <v>1626.0833333333335</v>
      </c>
      <c r="J383" s="378">
        <v>1662.2666666666673</v>
      </c>
      <c r="K383" s="377">
        <v>1589.9</v>
      </c>
      <c r="L383" s="377">
        <v>1509.35</v>
      </c>
      <c r="M383" s="377">
        <v>26.376719999999999</v>
      </c>
      <c r="N383" s="1"/>
      <c r="O383" s="1"/>
    </row>
    <row r="384" spans="1:15" ht="12.75" customHeight="1">
      <c r="A384" s="30">
        <v>374</v>
      </c>
      <c r="B384" s="431" t="s">
        <v>481</v>
      </c>
      <c r="C384" s="377">
        <v>803.4</v>
      </c>
      <c r="D384" s="378">
        <v>804.4666666666667</v>
      </c>
      <c r="E384" s="378">
        <v>797.33333333333337</v>
      </c>
      <c r="F384" s="378">
        <v>791.26666666666665</v>
      </c>
      <c r="G384" s="378">
        <v>784.13333333333333</v>
      </c>
      <c r="H384" s="378">
        <v>810.53333333333342</v>
      </c>
      <c r="I384" s="378">
        <v>817.66666666666663</v>
      </c>
      <c r="J384" s="378">
        <v>823.73333333333346</v>
      </c>
      <c r="K384" s="377">
        <v>811.6</v>
      </c>
      <c r="L384" s="377">
        <v>798.4</v>
      </c>
      <c r="M384" s="377">
        <v>0.27504000000000001</v>
      </c>
      <c r="N384" s="1"/>
      <c r="O384" s="1"/>
    </row>
    <row r="385" spans="1:15" ht="12.75" customHeight="1">
      <c r="A385" s="30">
        <v>375</v>
      </c>
      <c r="B385" s="431" t="s">
        <v>483</v>
      </c>
      <c r="C385" s="377">
        <v>1114.7</v>
      </c>
      <c r="D385" s="378">
        <v>1131.5666666666666</v>
      </c>
      <c r="E385" s="378">
        <v>1088.1333333333332</v>
      </c>
      <c r="F385" s="378">
        <v>1061.5666666666666</v>
      </c>
      <c r="G385" s="378">
        <v>1018.1333333333332</v>
      </c>
      <c r="H385" s="378">
        <v>1158.1333333333332</v>
      </c>
      <c r="I385" s="378">
        <v>1201.5666666666666</v>
      </c>
      <c r="J385" s="378">
        <v>1228.1333333333332</v>
      </c>
      <c r="K385" s="377">
        <v>1175</v>
      </c>
      <c r="L385" s="377">
        <v>1105</v>
      </c>
      <c r="M385" s="377">
        <v>2.2014499999999999</v>
      </c>
      <c r="N385" s="1"/>
      <c r="O385" s="1"/>
    </row>
    <row r="386" spans="1:15" ht="12.75" customHeight="1">
      <c r="A386" s="30">
        <v>376</v>
      </c>
      <c r="B386" s="431" t="s">
        <v>854</v>
      </c>
      <c r="C386" s="377">
        <v>117.7</v>
      </c>
      <c r="D386" s="378">
        <v>118.53333333333335</v>
      </c>
      <c r="E386" s="378">
        <v>116.4666666666667</v>
      </c>
      <c r="F386" s="378">
        <v>115.23333333333335</v>
      </c>
      <c r="G386" s="378">
        <v>113.1666666666667</v>
      </c>
      <c r="H386" s="378">
        <v>119.76666666666669</v>
      </c>
      <c r="I386" s="378">
        <v>121.83333333333333</v>
      </c>
      <c r="J386" s="378">
        <v>123.06666666666669</v>
      </c>
      <c r="K386" s="377">
        <v>120.6</v>
      </c>
      <c r="L386" s="377">
        <v>117.3</v>
      </c>
      <c r="M386" s="377">
        <v>8.0363600000000002</v>
      </c>
      <c r="N386" s="1"/>
      <c r="O386" s="1"/>
    </row>
    <row r="387" spans="1:15" ht="12.75" customHeight="1">
      <c r="A387" s="30">
        <v>377</v>
      </c>
      <c r="B387" s="431" t="s">
        <v>485</v>
      </c>
      <c r="C387" s="377">
        <v>229.2</v>
      </c>
      <c r="D387" s="378">
        <v>230.08333333333334</v>
      </c>
      <c r="E387" s="378">
        <v>225.31666666666669</v>
      </c>
      <c r="F387" s="378">
        <v>221.43333333333334</v>
      </c>
      <c r="G387" s="378">
        <v>216.66666666666669</v>
      </c>
      <c r="H387" s="378">
        <v>233.9666666666667</v>
      </c>
      <c r="I387" s="378">
        <v>238.73333333333335</v>
      </c>
      <c r="J387" s="378">
        <v>242.6166666666667</v>
      </c>
      <c r="K387" s="377">
        <v>234.85</v>
      </c>
      <c r="L387" s="377">
        <v>226.2</v>
      </c>
      <c r="M387" s="377">
        <v>21.818619999999999</v>
      </c>
      <c r="N387" s="1"/>
      <c r="O387" s="1"/>
    </row>
    <row r="388" spans="1:15" ht="12.75" customHeight="1">
      <c r="A388" s="30">
        <v>378</v>
      </c>
      <c r="B388" s="431" t="s">
        <v>486</v>
      </c>
      <c r="C388" s="377">
        <v>844.35</v>
      </c>
      <c r="D388" s="378">
        <v>859.61666666666667</v>
      </c>
      <c r="E388" s="378">
        <v>820.33333333333337</v>
      </c>
      <c r="F388" s="378">
        <v>796.31666666666672</v>
      </c>
      <c r="G388" s="378">
        <v>757.03333333333342</v>
      </c>
      <c r="H388" s="378">
        <v>883.63333333333333</v>
      </c>
      <c r="I388" s="378">
        <v>922.91666666666663</v>
      </c>
      <c r="J388" s="378">
        <v>946.93333333333328</v>
      </c>
      <c r="K388" s="377">
        <v>898.9</v>
      </c>
      <c r="L388" s="377">
        <v>835.6</v>
      </c>
      <c r="M388" s="377">
        <v>2.7298100000000001</v>
      </c>
      <c r="N388" s="1"/>
      <c r="O388" s="1"/>
    </row>
    <row r="389" spans="1:15" ht="12.75" customHeight="1">
      <c r="A389" s="30">
        <v>379</v>
      </c>
      <c r="B389" s="431" t="s">
        <v>487</v>
      </c>
      <c r="C389" s="377">
        <v>268.14999999999998</v>
      </c>
      <c r="D389" s="378">
        <v>270.53333333333336</v>
      </c>
      <c r="E389" s="378">
        <v>264.2166666666667</v>
      </c>
      <c r="F389" s="378">
        <v>260.28333333333336</v>
      </c>
      <c r="G389" s="378">
        <v>253.9666666666667</v>
      </c>
      <c r="H389" s="378">
        <v>274.4666666666667</v>
      </c>
      <c r="I389" s="378">
        <v>280.78333333333342</v>
      </c>
      <c r="J389" s="378">
        <v>284.7166666666667</v>
      </c>
      <c r="K389" s="377">
        <v>276.85000000000002</v>
      </c>
      <c r="L389" s="377">
        <v>266.60000000000002</v>
      </c>
      <c r="M389" s="377">
        <v>4.00875</v>
      </c>
      <c r="N389" s="1"/>
      <c r="O389" s="1"/>
    </row>
    <row r="390" spans="1:15" ht="12.75" customHeight="1">
      <c r="A390" s="30">
        <v>380</v>
      </c>
      <c r="B390" s="431" t="s">
        <v>184</v>
      </c>
      <c r="C390" s="377">
        <v>940.4</v>
      </c>
      <c r="D390" s="378">
        <v>942.38333333333333</v>
      </c>
      <c r="E390" s="378">
        <v>930.76666666666665</v>
      </c>
      <c r="F390" s="378">
        <v>921.13333333333333</v>
      </c>
      <c r="G390" s="378">
        <v>909.51666666666665</v>
      </c>
      <c r="H390" s="378">
        <v>952.01666666666665</v>
      </c>
      <c r="I390" s="378">
        <v>963.63333333333321</v>
      </c>
      <c r="J390" s="378">
        <v>973.26666666666665</v>
      </c>
      <c r="K390" s="377">
        <v>954</v>
      </c>
      <c r="L390" s="377">
        <v>932.75</v>
      </c>
      <c r="M390" s="377">
        <v>1.51847</v>
      </c>
      <c r="N390" s="1"/>
      <c r="O390" s="1"/>
    </row>
    <row r="391" spans="1:15" ht="12.75" customHeight="1">
      <c r="A391" s="30">
        <v>381</v>
      </c>
      <c r="B391" s="431" t="s">
        <v>489</v>
      </c>
      <c r="C391" s="377">
        <v>1904.95</v>
      </c>
      <c r="D391" s="378">
        <v>1909.9833333333333</v>
      </c>
      <c r="E391" s="378">
        <v>1884.9666666666667</v>
      </c>
      <c r="F391" s="378">
        <v>1864.9833333333333</v>
      </c>
      <c r="G391" s="378">
        <v>1839.9666666666667</v>
      </c>
      <c r="H391" s="378">
        <v>1929.9666666666667</v>
      </c>
      <c r="I391" s="378">
        <v>1954.9833333333336</v>
      </c>
      <c r="J391" s="378">
        <v>1974.9666666666667</v>
      </c>
      <c r="K391" s="377">
        <v>1935</v>
      </c>
      <c r="L391" s="377">
        <v>1890</v>
      </c>
      <c r="M391" s="377">
        <v>3.7150000000000002E-2</v>
      </c>
      <c r="N391" s="1"/>
      <c r="O391" s="1"/>
    </row>
    <row r="392" spans="1:15" ht="12.75" customHeight="1">
      <c r="A392" s="30">
        <v>382</v>
      </c>
      <c r="B392" s="431" t="s">
        <v>185</v>
      </c>
      <c r="C392" s="377">
        <v>146.75</v>
      </c>
      <c r="D392" s="378">
        <v>147.71666666666667</v>
      </c>
      <c r="E392" s="378">
        <v>144.13333333333333</v>
      </c>
      <c r="F392" s="378">
        <v>141.51666666666665</v>
      </c>
      <c r="G392" s="378">
        <v>137.93333333333331</v>
      </c>
      <c r="H392" s="378">
        <v>150.33333333333334</v>
      </c>
      <c r="I392" s="378">
        <v>153.91666666666666</v>
      </c>
      <c r="J392" s="378">
        <v>156.53333333333336</v>
      </c>
      <c r="K392" s="377">
        <v>151.30000000000001</v>
      </c>
      <c r="L392" s="377">
        <v>145.1</v>
      </c>
      <c r="M392" s="377">
        <v>115.90021</v>
      </c>
      <c r="N392" s="1"/>
      <c r="O392" s="1"/>
    </row>
    <row r="393" spans="1:15" ht="12.75" customHeight="1">
      <c r="A393" s="30">
        <v>383</v>
      </c>
      <c r="B393" s="431" t="s">
        <v>488</v>
      </c>
      <c r="C393" s="377">
        <v>81.150000000000006</v>
      </c>
      <c r="D393" s="378">
        <v>81.95</v>
      </c>
      <c r="E393" s="378">
        <v>79.2</v>
      </c>
      <c r="F393" s="378">
        <v>77.25</v>
      </c>
      <c r="G393" s="378">
        <v>74.5</v>
      </c>
      <c r="H393" s="378">
        <v>83.9</v>
      </c>
      <c r="I393" s="378">
        <v>86.65</v>
      </c>
      <c r="J393" s="378">
        <v>88.600000000000009</v>
      </c>
      <c r="K393" s="377">
        <v>84.7</v>
      </c>
      <c r="L393" s="377">
        <v>80</v>
      </c>
      <c r="M393" s="377">
        <v>35.250430000000001</v>
      </c>
      <c r="N393" s="1"/>
      <c r="O393" s="1"/>
    </row>
    <row r="394" spans="1:15" ht="12.75" customHeight="1">
      <c r="A394" s="30">
        <v>384</v>
      </c>
      <c r="B394" s="431" t="s">
        <v>186</v>
      </c>
      <c r="C394" s="377">
        <v>132.9</v>
      </c>
      <c r="D394" s="378">
        <v>134.35</v>
      </c>
      <c r="E394" s="378">
        <v>130.69999999999999</v>
      </c>
      <c r="F394" s="378">
        <v>128.5</v>
      </c>
      <c r="G394" s="378">
        <v>124.85</v>
      </c>
      <c r="H394" s="378">
        <v>136.54999999999998</v>
      </c>
      <c r="I394" s="378">
        <v>140.20000000000002</v>
      </c>
      <c r="J394" s="378">
        <v>142.39999999999998</v>
      </c>
      <c r="K394" s="377">
        <v>138</v>
      </c>
      <c r="L394" s="377">
        <v>132.15</v>
      </c>
      <c r="M394" s="377">
        <v>28.835039999999999</v>
      </c>
      <c r="N394" s="1"/>
      <c r="O394" s="1"/>
    </row>
    <row r="395" spans="1:15" ht="12.75" customHeight="1">
      <c r="A395" s="30">
        <v>385</v>
      </c>
      <c r="B395" s="431" t="s">
        <v>490</v>
      </c>
      <c r="C395" s="377">
        <v>160.25</v>
      </c>
      <c r="D395" s="378">
        <v>160.58333333333334</v>
      </c>
      <c r="E395" s="378">
        <v>156.06666666666669</v>
      </c>
      <c r="F395" s="378">
        <v>151.88333333333335</v>
      </c>
      <c r="G395" s="378">
        <v>147.3666666666667</v>
      </c>
      <c r="H395" s="378">
        <v>164.76666666666668</v>
      </c>
      <c r="I395" s="378">
        <v>169.28333333333333</v>
      </c>
      <c r="J395" s="378">
        <v>173.46666666666667</v>
      </c>
      <c r="K395" s="377">
        <v>165.1</v>
      </c>
      <c r="L395" s="377">
        <v>156.4</v>
      </c>
      <c r="M395" s="377">
        <v>33.625169999999997</v>
      </c>
      <c r="N395" s="1"/>
      <c r="O395" s="1"/>
    </row>
    <row r="396" spans="1:15" ht="12.75" customHeight="1">
      <c r="A396" s="30">
        <v>386</v>
      </c>
      <c r="B396" s="431" t="s">
        <v>491</v>
      </c>
      <c r="C396" s="377">
        <v>1316.25</v>
      </c>
      <c r="D396" s="378">
        <v>1315.45</v>
      </c>
      <c r="E396" s="378">
        <v>1305.9000000000001</v>
      </c>
      <c r="F396" s="378">
        <v>1295.55</v>
      </c>
      <c r="G396" s="378">
        <v>1286</v>
      </c>
      <c r="H396" s="378">
        <v>1325.8000000000002</v>
      </c>
      <c r="I396" s="378">
        <v>1335.35</v>
      </c>
      <c r="J396" s="378">
        <v>1345.7000000000003</v>
      </c>
      <c r="K396" s="377">
        <v>1325</v>
      </c>
      <c r="L396" s="377">
        <v>1305.0999999999999</v>
      </c>
      <c r="M396" s="377">
        <v>0.74270000000000003</v>
      </c>
      <c r="N396" s="1"/>
      <c r="O396" s="1"/>
    </row>
    <row r="397" spans="1:15" ht="12.75" customHeight="1">
      <c r="A397" s="30">
        <v>387</v>
      </c>
      <c r="B397" s="431" t="s">
        <v>187</v>
      </c>
      <c r="C397" s="377">
        <v>2477.85</v>
      </c>
      <c r="D397" s="378">
        <v>2477.3666666666668</v>
      </c>
      <c r="E397" s="378">
        <v>2452.4833333333336</v>
      </c>
      <c r="F397" s="378">
        <v>2427.1166666666668</v>
      </c>
      <c r="G397" s="378">
        <v>2402.2333333333336</v>
      </c>
      <c r="H397" s="378">
        <v>2502.7333333333336</v>
      </c>
      <c r="I397" s="378">
        <v>2527.6166666666668</v>
      </c>
      <c r="J397" s="378">
        <v>2552.9833333333336</v>
      </c>
      <c r="K397" s="377">
        <v>2502.25</v>
      </c>
      <c r="L397" s="377">
        <v>2452</v>
      </c>
      <c r="M397" s="377">
        <v>61.557589999999998</v>
      </c>
      <c r="N397" s="1"/>
      <c r="O397" s="1"/>
    </row>
    <row r="398" spans="1:15" ht="12.75" customHeight="1">
      <c r="A398" s="30">
        <v>388</v>
      </c>
      <c r="B398" s="431" t="s">
        <v>855</v>
      </c>
      <c r="C398" s="377">
        <v>435.65</v>
      </c>
      <c r="D398" s="378">
        <v>437.91666666666669</v>
      </c>
      <c r="E398" s="378">
        <v>425.83333333333337</v>
      </c>
      <c r="F398" s="378">
        <v>416.01666666666671</v>
      </c>
      <c r="G398" s="378">
        <v>403.93333333333339</v>
      </c>
      <c r="H398" s="378">
        <v>447.73333333333335</v>
      </c>
      <c r="I398" s="378">
        <v>459.81666666666672</v>
      </c>
      <c r="J398" s="378">
        <v>469.63333333333333</v>
      </c>
      <c r="K398" s="377">
        <v>450</v>
      </c>
      <c r="L398" s="377">
        <v>428.1</v>
      </c>
      <c r="M398" s="377">
        <v>3.56318</v>
      </c>
      <c r="N398" s="1"/>
      <c r="O398" s="1"/>
    </row>
    <row r="399" spans="1:15" ht="12.75" customHeight="1">
      <c r="A399" s="30">
        <v>389</v>
      </c>
      <c r="B399" s="431" t="s">
        <v>482</v>
      </c>
      <c r="C399" s="377">
        <v>270.7</v>
      </c>
      <c r="D399" s="378">
        <v>272.66666666666669</v>
      </c>
      <c r="E399" s="378">
        <v>267.53333333333336</v>
      </c>
      <c r="F399" s="378">
        <v>264.36666666666667</v>
      </c>
      <c r="G399" s="378">
        <v>259.23333333333335</v>
      </c>
      <c r="H399" s="378">
        <v>275.83333333333337</v>
      </c>
      <c r="I399" s="378">
        <v>280.9666666666667</v>
      </c>
      <c r="J399" s="378">
        <v>284.13333333333338</v>
      </c>
      <c r="K399" s="377">
        <v>277.8</v>
      </c>
      <c r="L399" s="377">
        <v>269.5</v>
      </c>
      <c r="M399" s="377">
        <v>1.0797600000000001</v>
      </c>
      <c r="N399" s="1"/>
      <c r="O399" s="1"/>
    </row>
    <row r="400" spans="1:15" ht="12.75" customHeight="1">
      <c r="A400" s="30">
        <v>390</v>
      </c>
      <c r="B400" s="431" t="s">
        <v>492</v>
      </c>
      <c r="C400" s="377">
        <v>1256.45</v>
      </c>
      <c r="D400" s="378">
        <v>1258.0166666666667</v>
      </c>
      <c r="E400" s="378">
        <v>1239.5833333333333</v>
      </c>
      <c r="F400" s="378">
        <v>1222.7166666666667</v>
      </c>
      <c r="G400" s="378">
        <v>1204.2833333333333</v>
      </c>
      <c r="H400" s="378">
        <v>1274.8833333333332</v>
      </c>
      <c r="I400" s="378">
        <v>1293.3166666666666</v>
      </c>
      <c r="J400" s="378">
        <v>1310.1833333333332</v>
      </c>
      <c r="K400" s="377">
        <v>1276.45</v>
      </c>
      <c r="L400" s="377">
        <v>1241.1500000000001</v>
      </c>
      <c r="M400" s="377">
        <v>0.63668000000000002</v>
      </c>
      <c r="N400" s="1"/>
      <c r="O400" s="1"/>
    </row>
    <row r="401" spans="1:15" ht="12.75" customHeight="1">
      <c r="A401" s="30">
        <v>391</v>
      </c>
      <c r="B401" s="431" t="s">
        <v>493</v>
      </c>
      <c r="C401" s="377">
        <v>1788.95</v>
      </c>
      <c r="D401" s="378">
        <v>1799.6499999999999</v>
      </c>
      <c r="E401" s="378">
        <v>1751.3499999999997</v>
      </c>
      <c r="F401" s="378">
        <v>1713.7499999999998</v>
      </c>
      <c r="G401" s="378">
        <v>1665.4499999999996</v>
      </c>
      <c r="H401" s="378">
        <v>1837.2499999999998</v>
      </c>
      <c r="I401" s="378">
        <v>1885.55</v>
      </c>
      <c r="J401" s="378">
        <v>1923.1499999999999</v>
      </c>
      <c r="K401" s="377">
        <v>1847.95</v>
      </c>
      <c r="L401" s="377">
        <v>1762.05</v>
      </c>
      <c r="M401" s="377">
        <v>1.30721</v>
      </c>
      <c r="N401" s="1"/>
      <c r="O401" s="1"/>
    </row>
    <row r="402" spans="1:15" ht="12.75" customHeight="1">
      <c r="A402" s="30">
        <v>392</v>
      </c>
      <c r="B402" s="431" t="s">
        <v>484</v>
      </c>
      <c r="C402" s="377">
        <v>37.15</v>
      </c>
      <c r="D402" s="378">
        <v>37.783333333333331</v>
      </c>
      <c r="E402" s="378">
        <v>36.266666666666666</v>
      </c>
      <c r="F402" s="378">
        <v>35.383333333333333</v>
      </c>
      <c r="G402" s="378">
        <v>33.866666666666667</v>
      </c>
      <c r="H402" s="378">
        <v>38.666666666666664</v>
      </c>
      <c r="I402" s="378">
        <v>40.18333333333333</v>
      </c>
      <c r="J402" s="378">
        <v>41.066666666666663</v>
      </c>
      <c r="K402" s="377">
        <v>39.299999999999997</v>
      </c>
      <c r="L402" s="377">
        <v>36.9</v>
      </c>
      <c r="M402" s="377">
        <v>131.94479000000001</v>
      </c>
      <c r="N402" s="1"/>
      <c r="O402" s="1"/>
    </row>
    <row r="403" spans="1:15" ht="12.75" customHeight="1">
      <c r="A403" s="30">
        <v>393</v>
      </c>
      <c r="B403" s="431" t="s">
        <v>188</v>
      </c>
      <c r="C403" s="377">
        <v>102.55</v>
      </c>
      <c r="D403" s="378">
        <v>103.38333333333333</v>
      </c>
      <c r="E403" s="378">
        <v>100.76666666666665</v>
      </c>
      <c r="F403" s="378">
        <v>98.98333333333332</v>
      </c>
      <c r="G403" s="378">
        <v>96.366666666666646</v>
      </c>
      <c r="H403" s="378">
        <v>105.16666666666666</v>
      </c>
      <c r="I403" s="378">
        <v>107.78333333333333</v>
      </c>
      <c r="J403" s="378">
        <v>109.56666666666666</v>
      </c>
      <c r="K403" s="377">
        <v>106</v>
      </c>
      <c r="L403" s="377">
        <v>101.6</v>
      </c>
      <c r="M403" s="377">
        <v>503.22982999999999</v>
      </c>
      <c r="N403" s="1"/>
      <c r="O403" s="1"/>
    </row>
    <row r="404" spans="1:15" ht="12.75" customHeight="1">
      <c r="A404" s="30">
        <v>394</v>
      </c>
      <c r="B404" s="431" t="s">
        <v>276</v>
      </c>
      <c r="C404" s="377">
        <v>7323.5</v>
      </c>
      <c r="D404" s="378">
        <v>7342.833333333333</v>
      </c>
      <c r="E404" s="378">
        <v>7285.6666666666661</v>
      </c>
      <c r="F404" s="378">
        <v>7247.833333333333</v>
      </c>
      <c r="G404" s="378">
        <v>7190.6666666666661</v>
      </c>
      <c r="H404" s="378">
        <v>7380.6666666666661</v>
      </c>
      <c r="I404" s="378">
        <v>7437.8333333333321</v>
      </c>
      <c r="J404" s="378">
        <v>7475.6666666666661</v>
      </c>
      <c r="K404" s="377">
        <v>7400</v>
      </c>
      <c r="L404" s="377">
        <v>7305</v>
      </c>
      <c r="M404" s="377">
        <v>8.9889999999999998E-2</v>
      </c>
      <c r="N404" s="1"/>
      <c r="O404" s="1"/>
    </row>
    <row r="405" spans="1:15" ht="12.75" customHeight="1">
      <c r="A405" s="30">
        <v>395</v>
      </c>
      <c r="B405" s="431" t="s">
        <v>275</v>
      </c>
      <c r="C405" s="377">
        <v>850.1</v>
      </c>
      <c r="D405" s="378">
        <v>851.94999999999993</v>
      </c>
      <c r="E405" s="378">
        <v>843.14999999999986</v>
      </c>
      <c r="F405" s="378">
        <v>836.19999999999993</v>
      </c>
      <c r="G405" s="378">
        <v>827.39999999999986</v>
      </c>
      <c r="H405" s="378">
        <v>858.89999999999986</v>
      </c>
      <c r="I405" s="378">
        <v>867.69999999999982</v>
      </c>
      <c r="J405" s="378">
        <v>874.64999999999986</v>
      </c>
      <c r="K405" s="377">
        <v>860.75</v>
      </c>
      <c r="L405" s="377">
        <v>845</v>
      </c>
      <c r="M405" s="377">
        <v>10.891830000000001</v>
      </c>
      <c r="N405" s="1"/>
      <c r="O405" s="1"/>
    </row>
    <row r="406" spans="1:15" ht="12.75" customHeight="1">
      <c r="A406" s="30">
        <v>396</v>
      </c>
      <c r="B406" s="431" t="s">
        <v>189</v>
      </c>
      <c r="C406" s="377">
        <v>1240.6500000000001</v>
      </c>
      <c r="D406" s="378">
        <v>1234.95</v>
      </c>
      <c r="E406" s="378">
        <v>1206.7</v>
      </c>
      <c r="F406" s="378">
        <v>1172.75</v>
      </c>
      <c r="G406" s="378">
        <v>1144.5</v>
      </c>
      <c r="H406" s="378">
        <v>1268.9000000000001</v>
      </c>
      <c r="I406" s="378">
        <v>1297.1500000000001</v>
      </c>
      <c r="J406" s="378">
        <v>1331.1000000000001</v>
      </c>
      <c r="K406" s="377">
        <v>1263.2</v>
      </c>
      <c r="L406" s="377">
        <v>1201</v>
      </c>
      <c r="M406" s="377">
        <v>24.214459999999999</v>
      </c>
      <c r="N406" s="1"/>
      <c r="O406" s="1"/>
    </row>
    <row r="407" spans="1:15" ht="12.75" customHeight="1">
      <c r="A407" s="30">
        <v>397</v>
      </c>
      <c r="B407" s="431" t="s">
        <v>190</v>
      </c>
      <c r="C407" s="377">
        <v>502.7</v>
      </c>
      <c r="D407" s="378">
        <v>502.73333333333335</v>
      </c>
      <c r="E407" s="378">
        <v>497.9666666666667</v>
      </c>
      <c r="F407" s="378">
        <v>493.23333333333335</v>
      </c>
      <c r="G407" s="378">
        <v>488.4666666666667</v>
      </c>
      <c r="H407" s="378">
        <v>507.4666666666667</v>
      </c>
      <c r="I407" s="378">
        <v>512.23333333333335</v>
      </c>
      <c r="J407" s="378">
        <v>516.9666666666667</v>
      </c>
      <c r="K407" s="377">
        <v>507.5</v>
      </c>
      <c r="L407" s="377">
        <v>498</v>
      </c>
      <c r="M407" s="377">
        <v>169.47941</v>
      </c>
      <c r="N407" s="1"/>
      <c r="O407" s="1"/>
    </row>
    <row r="408" spans="1:15" ht="12.75" customHeight="1">
      <c r="A408" s="30">
        <v>398</v>
      </c>
      <c r="B408" s="431" t="s">
        <v>497</v>
      </c>
      <c r="C408" s="377">
        <v>9005.4500000000007</v>
      </c>
      <c r="D408" s="378">
        <v>8984.4666666666672</v>
      </c>
      <c r="E408" s="378">
        <v>8820.9833333333336</v>
      </c>
      <c r="F408" s="378">
        <v>8636.5166666666664</v>
      </c>
      <c r="G408" s="378">
        <v>8473.0333333333328</v>
      </c>
      <c r="H408" s="378">
        <v>9168.9333333333343</v>
      </c>
      <c r="I408" s="378">
        <v>9332.4166666666679</v>
      </c>
      <c r="J408" s="378">
        <v>9516.883333333335</v>
      </c>
      <c r="K408" s="377">
        <v>9147.9500000000007</v>
      </c>
      <c r="L408" s="377">
        <v>8800</v>
      </c>
      <c r="M408" s="377">
        <v>0.27916000000000002</v>
      </c>
      <c r="N408" s="1"/>
      <c r="O408" s="1"/>
    </row>
    <row r="409" spans="1:15" ht="12.75" customHeight="1">
      <c r="A409" s="30">
        <v>399</v>
      </c>
      <c r="B409" s="431" t="s">
        <v>498</v>
      </c>
      <c r="C409" s="377">
        <v>109.55</v>
      </c>
      <c r="D409" s="378">
        <v>110.55</v>
      </c>
      <c r="E409" s="378">
        <v>108.19999999999999</v>
      </c>
      <c r="F409" s="378">
        <v>106.85</v>
      </c>
      <c r="G409" s="378">
        <v>104.49999999999999</v>
      </c>
      <c r="H409" s="378">
        <v>111.89999999999999</v>
      </c>
      <c r="I409" s="378">
        <v>114.24999999999999</v>
      </c>
      <c r="J409" s="378">
        <v>115.6</v>
      </c>
      <c r="K409" s="377">
        <v>112.9</v>
      </c>
      <c r="L409" s="377">
        <v>109.2</v>
      </c>
      <c r="M409" s="377">
        <v>2.28905</v>
      </c>
      <c r="N409" s="1"/>
      <c r="O409" s="1"/>
    </row>
    <row r="410" spans="1:15" ht="12.75" customHeight="1">
      <c r="A410" s="30">
        <v>400</v>
      </c>
      <c r="B410" s="431" t="s">
        <v>503</v>
      </c>
      <c r="C410" s="377">
        <v>125.9</v>
      </c>
      <c r="D410" s="378">
        <v>126.3</v>
      </c>
      <c r="E410" s="378">
        <v>123.6</v>
      </c>
      <c r="F410" s="378">
        <v>121.3</v>
      </c>
      <c r="G410" s="378">
        <v>118.6</v>
      </c>
      <c r="H410" s="378">
        <v>128.6</v>
      </c>
      <c r="I410" s="378">
        <v>131.30000000000001</v>
      </c>
      <c r="J410" s="378">
        <v>133.6</v>
      </c>
      <c r="K410" s="377">
        <v>129</v>
      </c>
      <c r="L410" s="377">
        <v>124</v>
      </c>
      <c r="M410" s="377">
        <v>12.20172</v>
      </c>
      <c r="N410" s="1"/>
      <c r="O410" s="1"/>
    </row>
    <row r="411" spans="1:15" ht="12.75" customHeight="1">
      <c r="A411" s="30">
        <v>401</v>
      </c>
      <c r="B411" s="431" t="s">
        <v>499</v>
      </c>
      <c r="C411" s="377">
        <v>172.65</v>
      </c>
      <c r="D411" s="378">
        <v>174.01666666666665</v>
      </c>
      <c r="E411" s="378">
        <v>169.6333333333333</v>
      </c>
      <c r="F411" s="378">
        <v>166.61666666666665</v>
      </c>
      <c r="G411" s="378">
        <v>162.23333333333329</v>
      </c>
      <c r="H411" s="378">
        <v>177.0333333333333</v>
      </c>
      <c r="I411" s="378">
        <v>181.41666666666663</v>
      </c>
      <c r="J411" s="378">
        <v>184.43333333333331</v>
      </c>
      <c r="K411" s="377">
        <v>178.4</v>
      </c>
      <c r="L411" s="377">
        <v>171</v>
      </c>
      <c r="M411" s="377">
        <v>13.672140000000001</v>
      </c>
      <c r="N411" s="1"/>
      <c r="O411" s="1"/>
    </row>
    <row r="412" spans="1:15" ht="12.75" customHeight="1">
      <c r="A412" s="30">
        <v>402</v>
      </c>
      <c r="B412" s="431" t="s">
        <v>501</v>
      </c>
      <c r="C412" s="377">
        <v>3589.35</v>
      </c>
      <c r="D412" s="378">
        <v>3586.3333333333335</v>
      </c>
      <c r="E412" s="378">
        <v>3510.9666666666672</v>
      </c>
      <c r="F412" s="378">
        <v>3432.5833333333335</v>
      </c>
      <c r="G412" s="378">
        <v>3357.2166666666672</v>
      </c>
      <c r="H412" s="378">
        <v>3664.7166666666672</v>
      </c>
      <c r="I412" s="378">
        <v>3740.083333333333</v>
      </c>
      <c r="J412" s="378">
        <v>3818.4666666666672</v>
      </c>
      <c r="K412" s="377">
        <v>3661.7</v>
      </c>
      <c r="L412" s="377">
        <v>3507.95</v>
      </c>
      <c r="M412" s="377">
        <v>0.28617999999999999</v>
      </c>
      <c r="N412" s="1"/>
      <c r="O412" s="1"/>
    </row>
    <row r="413" spans="1:15" ht="12.75" customHeight="1">
      <c r="A413" s="30">
        <v>403</v>
      </c>
      <c r="B413" s="431" t="s">
        <v>500</v>
      </c>
      <c r="C413" s="377">
        <v>379.3</v>
      </c>
      <c r="D413" s="378">
        <v>383.9666666666667</v>
      </c>
      <c r="E413" s="378">
        <v>358.13333333333338</v>
      </c>
      <c r="F413" s="378">
        <v>336.9666666666667</v>
      </c>
      <c r="G413" s="378">
        <v>311.13333333333338</v>
      </c>
      <c r="H413" s="378">
        <v>405.13333333333338</v>
      </c>
      <c r="I413" s="378">
        <v>430.96666666666664</v>
      </c>
      <c r="J413" s="378">
        <v>452.13333333333338</v>
      </c>
      <c r="K413" s="377">
        <v>409.8</v>
      </c>
      <c r="L413" s="377">
        <v>362.8</v>
      </c>
      <c r="M413" s="377">
        <v>35.010809999999999</v>
      </c>
      <c r="N413" s="1"/>
      <c r="O413" s="1"/>
    </row>
    <row r="414" spans="1:15" ht="12.75" customHeight="1">
      <c r="A414" s="30">
        <v>404</v>
      </c>
      <c r="B414" s="431" t="s">
        <v>502</v>
      </c>
      <c r="C414" s="377">
        <v>535.29999999999995</v>
      </c>
      <c r="D414" s="378">
        <v>541.06666666666672</v>
      </c>
      <c r="E414" s="378">
        <v>523.93333333333339</v>
      </c>
      <c r="F414" s="378">
        <v>512.56666666666672</v>
      </c>
      <c r="G414" s="378">
        <v>495.43333333333339</v>
      </c>
      <c r="H414" s="378">
        <v>552.43333333333339</v>
      </c>
      <c r="I414" s="378">
        <v>569.56666666666683</v>
      </c>
      <c r="J414" s="378">
        <v>580.93333333333339</v>
      </c>
      <c r="K414" s="377">
        <v>558.20000000000005</v>
      </c>
      <c r="L414" s="377">
        <v>529.70000000000005</v>
      </c>
      <c r="M414" s="377">
        <v>2.2452700000000001</v>
      </c>
      <c r="N414" s="1"/>
      <c r="O414" s="1"/>
    </row>
    <row r="415" spans="1:15" ht="12.75" customHeight="1">
      <c r="A415" s="30">
        <v>405</v>
      </c>
      <c r="B415" s="431" t="s">
        <v>191</v>
      </c>
      <c r="C415" s="377">
        <v>25037.200000000001</v>
      </c>
      <c r="D415" s="378">
        <v>25244.583333333332</v>
      </c>
      <c r="E415" s="378">
        <v>24604.166666666664</v>
      </c>
      <c r="F415" s="378">
        <v>24171.133333333331</v>
      </c>
      <c r="G415" s="378">
        <v>23530.716666666664</v>
      </c>
      <c r="H415" s="378">
        <v>25677.616666666665</v>
      </c>
      <c r="I415" s="378">
        <v>26318.033333333329</v>
      </c>
      <c r="J415" s="378">
        <v>26751.066666666666</v>
      </c>
      <c r="K415" s="377">
        <v>25885</v>
      </c>
      <c r="L415" s="377">
        <v>24811.55</v>
      </c>
      <c r="M415" s="377">
        <v>1.3358099999999999</v>
      </c>
      <c r="N415" s="1"/>
      <c r="O415" s="1"/>
    </row>
    <row r="416" spans="1:15" ht="12.75" customHeight="1">
      <c r="A416" s="30">
        <v>406</v>
      </c>
      <c r="B416" s="431" t="s">
        <v>504</v>
      </c>
      <c r="C416" s="377">
        <v>1733.75</v>
      </c>
      <c r="D416" s="378">
        <v>1740.3999999999999</v>
      </c>
      <c r="E416" s="378">
        <v>1706.3499999999997</v>
      </c>
      <c r="F416" s="378">
        <v>1678.9499999999998</v>
      </c>
      <c r="G416" s="378">
        <v>1644.8999999999996</v>
      </c>
      <c r="H416" s="378">
        <v>1767.7999999999997</v>
      </c>
      <c r="I416" s="378">
        <v>1801.85</v>
      </c>
      <c r="J416" s="378">
        <v>1829.2499999999998</v>
      </c>
      <c r="K416" s="377">
        <v>1774.45</v>
      </c>
      <c r="L416" s="377">
        <v>1713</v>
      </c>
      <c r="M416" s="377">
        <v>0.1741</v>
      </c>
      <c r="N416" s="1"/>
      <c r="O416" s="1"/>
    </row>
    <row r="417" spans="1:15" ht="12.75" customHeight="1">
      <c r="A417" s="30">
        <v>407</v>
      </c>
      <c r="B417" s="431" t="s">
        <v>192</v>
      </c>
      <c r="C417" s="377">
        <v>2343.9499999999998</v>
      </c>
      <c r="D417" s="378">
        <v>2366.7999999999997</v>
      </c>
      <c r="E417" s="378">
        <v>2279.5999999999995</v>
      </c>
      <c r="F417" s="378">
        <v>2215.2499999999995</v>
      </c>
      <c r="G417" s="378">
        <v>2128.0499999999993</v>
      </c>
      <c r="H417" s="378">
        <v>2431.1499999999996</v>
      </c>
      <c r="I417" s="378">
        <v>2518.3499999999995</v>
      </c>
      <c r="J417" s="378">
        <v>2582.6999999999998</v>
      </c>
      <c r="K417" s="377">
        <v>2454</v>
      </c>
      <c r="L417" s="377">
        <v>2302.4499999999998</v>
      </c>
      <c r="M417" s="377">
        <v>9.2520000000000007</v>
      </c>
      <c r="N417" s="1"/>
      <c r="O417" s="1"/>
    </row>
    <row r="418" spans="1:15" ht="12.75" customHeight="1">
      <c r="A418" s="30">
        <v>408</v>
      </c>
      <c r="B418" s="431" t="s">
        <v>494</v>
      </c>
      <c r="C418" s="377">
        <v>517.65</v>
      </c>
      <c r="D418" s="378">
        <v>512.63333333333333</v>
      </c>
      <c r="E418" s="378">
        <v>504.26666666666665</v>
      </c>
      <c r="F418" s="378">
        <v>490.88333333333333</v>
      </c>
      <c r="G418" s="378">
        <v>482.51666666666665</v>
      </c>
      <c r="H418" s="378">
        <v>526.01666666666665</v>
      </c>
      <c r="I418" s="378">
        <v>534.38333333333321</v>
      </c>
      <c r="J418" s="378">
        <v>547.76666666666665</v>
      </c>
      <c r="K418" s="377">
        <v>521</v>
      </c>
      <c r="L418" s="377">
        <v>499.25</v>
      </c>
      <c r="M418" s="377">
        <v>7.1301800000000002</v>
      </c>
      <c r="N418" s="1"/>
      <c r="O418" s="1"/>
    </row>
    <row r="419" spans="1:15" ht="12.75" customHeight="1">
      <c r="A419" s="30">
        <v>409</v>
      </c>
      <c r="B419" s="431" t="s">
        <v>495</v>
      </c>
      <c r="C419" s="377">
        <v>30.4</v>
      </c>
      <c r="D419" s="378">
        <v>30.483333333333331</v>
      </c>
      <c r="E419" s="378">
        <v>30.066666666666663</v>
      </c>
      <c r="F419" s="378">
        <v>29.733333333333331</v>
      </c>
      <c r="G419" s="378">
        <v>29.316666666666663</v>
      </c>
      <c r="H419" s="378">
        <v>30.816666666666663</v>
      </c>
      <c r="I419" s="378">
        <v>31.233333333333327</v>
      </c>
      <c r="J419" s="378">
        <v>31.566666666666663</v>
      </c>
      <c r="K419" s="377">
        <v>30.9</v>
      </c>
      <c r="L419" s="377">
        <v>30.15</v>
      </c>
      <c r="M419" s="377">
        <v>20.803570000000001</v>
      </c>
      <c r="N419" s="1"/>
      <c r="O419" s="1"/>
    </row>
    <row r="420" spans="1:15" ht="12.75" customHeight="1">
      <c r="A420" s="30">
        <v>410</v>
      </c>
      <c r="B420" s="431" t="s">
        <v>496</v>
      </c>
      <c r="C420" s="377">
        <v>3934.45</v>
      </c>
      <c r="D420" s="378">
        <v>3933.9666666666667</v>
      </c>
      <c r="E420" s="378">
        <v>3875.4833333333336</v>
      </c>
      <c r="F420" s="378">
        <v>3816.5166666666669</v>
      </c>
      <c r="G420" s="378">
        <v>3758.0333333333338</v>
      </c>
      <c r="H420" s="378">
        <v>3992.9333333333334</v>
      </c>
      <c r="I420" s="378">
        <v>4051.4166666666661</v>
      </c>
      <c r="J420" s="378">
        <v>4110.3833333333332</v>
      </c>
      <c r="K420" s="377">
        <v>3992.45</v>
      </c>
      <c r="L420" s="377">
        <v>3875</v>
      </c>
      <c r="M420" s="377">
        <v>0.31661</v>
      </c>
      <c r="N420" s="1"/>
      <c r="O420" s="1"/>
    </row>
    <row r="421" spans="1:15" ht="12.75" customHeight="1">
      <c r="A421" s="30">
        <v>411</v>
      </c>
      <c r="B421" s="431" t="s">
        <v>505</v>
      </c>
      <c r="C421" s="377">
        <v>970.85</v>
      </c>
      <c r="D421" s="378">
        <v>983.61666666666667</v>
      </c>
      <c r="E421" s="378">
        <v>948.23333333333335</v>
      </c>
      <c r="F421" s="378">
        <v>925.61666666666667</v>
      </c>
      <c r="G421" s="378">
        <v>890.23333333333335</v>
      </c>
      <c r="H421" s="378">
        <v>1006.2333333333333</v>
      </c>
      <c r="I421" s="378">
        <v>1041.6166666666668</v>
      </c>
      <c r="J421" s="378">
        <v>1064.2333333333333</v>
      </c>
      <c r="K421" s="377">
        <v>1019</v>
      </c>
      <c r="L421" s="377">
        <v>961</v>
      </c>
      <c r="M421" s="377">
        <v>5.7488400000000004</v>
      </c>
      <c r="N421" s="1"/>
      <c r="O421" s="1"/>
    </row>
    <row r="422" spans="1:15" ht="12.75" customHeight="1">
      <c r="A422" s="30">
        <v>412</v>
      </c>
      <c r="B422" s="431" t="s">
        <v>507</v>
      </c>
      <c r="C422" s="377">
        <v>1019.3</v>
      </c>
      <c r="D422" s="378">
        <v>1025.6166666666666</v>
      </c>
      <c r="E422" s="378">
        <v>1008.6833333333332</v>
      </c>
      <c r="F422" s="378">
        <v>998.06666666666661</v>
      </c>
      <c r="G422" s="378">
        <v>981.13333333333321</v>
      </c>
      <c r="H422" s="378">
        <v>1036.2333333333331</v>
      </c>
      <c r="I422" s="378">
        <v>1053.1666666666665</v>
      </c>
      <c r="J422" s="378">
        <v>1063.7833333333331</v>
      </c>
      <c r="K422" s="377">
        <v>1042.55</v>
      </c>
      <c r="L422" s="377">
        <v>1015</v>
      </c>
      <c r="M422" s="377">
        <v>0.72506999999999999</v>
      </c>
      <c r="N422" s="1"/>
      <c r="O422" s="1"/>
    </row>
    <row r="423" spans="1:15" ht="12.75" customHeight="1">
      <c r="A423" s="30">
        <v>413</v>
      </c>
      <c r="B423" s="431" t="s">
        <v>506</v>
      </c>
      <c r="C423" s="377">
        <v>2303</v>
      </c>
      <c r="D423" s="378">
        <v>2288</v>
      </c>
      <c r="E423" s="378">
        <v>2257</v>
      </c>
      <c r="F423" s="378">
        <v>2211</v>
      </c>
      <c r="G423" s="378">
        <v>2180</v>
      </c>
      <c r="H423" s="378">
        <v>2334</v>
      </c>
      <c r="I423" s="378">
        <v>2365</v>
      </c>
      <c r="J423" s="378">
        <v>2411</v>
      </c>
      <c r="K423" s="377">
        <v>2319</v>
      </c>
      <c r="L423" s="377">
        <v>2242</v>
      </c>
      <c r="M423" s="377">
        <v>0.49958999999999998</v>
      </c>
      <c r="N423" s="1"/>
      <c r="O423" s="1"/>
    </row>
    <row r="424" spans="1:15" ht="12.75" customHeight="1">
      <c r="A424" s="30">
        <v>414</v>
      </c>
      <c r="B424" s="431" t="s">
        <v>508</v>
      </c>
      <c r="C424" s="377">
        <v>860.7</v>
      </c>
      <c r="D424" s="378">
        <v>865.94999999999993</v>
      </c>
      <c r="E424" s="378">
        <v>849.89999999999986</v>
      </c>
      <c r="F424" s="378">
        <v>839.09999999999991</v>
      </c>
      <c r="G424" s="378">
        <v>823.04999999999984</v>
      </c>
      <c r="H424" s="378">
        <v>876.74999999999989</v>
      </c>
      <c r="I424" s="378">
        <v>892.79999999999984</v>
      </c>
      <c r="J424" s="378">
        <v>903.59999999999991</v>
      </c>
      <c r="K424" s="377">
        <v>882</v>
      </c>
      <c r="L424" s="377">
        <v>855.15</v>
      </c>
      <c r="M424" s="377">
        <v>1.27169</v>
      </c>
      <c r="N424" s="1"/>
      <c r="O424" s="1"/>
    </row>
    <row r="425" spans="1:15" ht="12.75" customHeight="1">
      <c r="A425" s="30">
        <v>415</v>
      </c>
      <c r="B425" s="431" t="s">
        <v>509</v>
      </c>
      <c r="C425" s="377">
        <v>351.75</v>
      </c>
      <c r="D425" s="378">
        <v>357.34999999999997</v>
      </c>
      <c r="E425" s="378">
        <v>344.39999999999992</v>
      </c>
      <c r="F425" s="378">
        <v>337.04999999999995</v>
      </c>
      <c r="G425" s="378">
        <v>324.09999999999991</v>
      </c>
      <c r="H425" s="378">
        <v>364.69999999999993</v>
      </c>
      <c r="I425" s="378">
        <v>377.65</v>
      </c>
      <c r="J425" s="378">
        <v>384.99999999999994</v>
      </c>
      <c r="K425" s="377">
        <v>370.3</v>
      </c>
      <c r="L425" s="377">
        <v>350</v>
      </c>
      <c r="M425" s="377">
        <v>1.54298</v>
      </c>
      <c r="N425" s="1"/>
      <c r="O425" s="1"/>
    </row>
    <row r="426" spans="1:15" ht="12.75" customHeight="1">
      <c r="A426" s="30">
        <v>416</v>
      </c>
      <c r="B426" s="431" t="s">
        <v>517</v>
      </c>
      <c r="C426" s="377">
        <v>322.14999999999998</v>
      </c>
      <c r="D426" s="378">
        <v>325.40000000000003</v>
      </c>
      <c r="E426" s="378">
        <v>312.95000000000005</v>
      </c>
      <c r="F426" s="378">
        <v>303.75</v>
      </c>
      <c r="G426" s="378">
        <v>291.3</v>
      </c>
      <c r="H426" s="378">
        <v>334.60000000000008</v>
      </c>
      <c r="I426" s="378">
        <v>347.05</v>
      </c>
      <c r="J426" s="378">
        <v>356.25000000000011</v>
      </c>
      <c r="K426" s="377">
        <v>337.85</v>
      </c>
      <c r="L426" s="377">
        <v>316.2</v>
      </c>
      <c r="M426" s="377">
        <v>34.131540000000001</v>
      </c>
      <c r="N426" s="1"/>
      <c r="O426" s="1"/>
    </row>
    <row r="427" spans="1:15" ht="12.75" customHeight="1">
      <c r="A427" s="30">
        <v>417</v>
      </c>
      <c r="B427" s="431" t="s">
        <v>510</v>
      </c>
      <c r="C427" s="377">
        <v>63.25</v>
      </c>
      <c r="D427" s="378">
        <v>63.199999999999996</v>
      </c>
      <c r="E427" s="378">
        <v>61.849999999999994</v>
      </c>
      <c r="F427" s="378">
        <v>60.449999999999996</v>
      </c>
      <c r="G427" s="378">
        <v>59.099999999999994</v>
      </c>
      <c r="H427" s="378">
        <v>64.599999999999994</v>
      </c>
      <c r="I427" s="378">
        <v>65.95</v>
      </c>
      <c r="J427" s="378">
        <v>67.349999999999994</v>
      </c>
      <c r="K427" s="377">
        <v>64.55</v>
      </c>
      <c r="L427" s="377">
        <v>61.8</v>
      </c>
      <c r="M427" s="377">
        <v>47.207009999999997</v>
      </c>
      <c r="N427" s="1"/>
      <c r="O427" s="1"/>
    </row>
    <row r="428" spans="1:15" ht="12.75" customHeight="1">
      <c r="A428" s="30">
        <v>418</v>
      </c>
      <c r="B428" s="431" t="s">
        <v>193</v>
      </c>
      <c r="C428" s="377">
        <v>2476.8000000000002</v>
      </c>
      <c r="D428" s="378">
        <v>2500.1333333333337</v>
      </c>
      <c r="E428" s="378">
        <v>2444.7166666666672</v>
      </c>
      <c r="F428" s="378">
        <v>2412.6333333333337</v>
      </c>
      <c r="G428" s="378">
        <v>2357.2166666666672</v>
      </c>
      <c r="H428" s="378">
        <v>2532.2166666666672</v>
      </c>
      <c r="I428" s="378">
        <v>2587.6333333333341</v>
      </c>
      <c r="J428" s="378">
        <v>2619.7166666666672</v>
      </c>
      <c r="K428" s="377">
        <v>2555.5500000000002</v>
      </c>
      <c r="L428" s="377">
        <v>2468.0500000000002</v>
      </c>
      <c r="M428" s="377">
        <v>5.8952</v>
      </c>
      <c r="N428" s="1"/>
      <c r="O428" s="1"/>
    </row>
    <row r="429" spans="1:15" ht="12.75" customHeight="1">
      <c r="A429" s="30">
        <v>419</v>
      </c>
      <c r="B429" s="431" t="s">
        <v>194</v>
      </c>
      <c r="C429" s="377">
        <v>1198.5</v>
      </c>
      <c r="D429" s="378">
        <v>1202.4333333333334</v>
      </c>
      <c r="E429" s="378">
        <v>1181.0666666666668</v>
      </c>
      <c r="F429" s="378">
        <v>1163.6333333333334</v>
      </c>
      <c r="G429" s="378">
        <v>1142.2666666666669</v>
      </c>
      <c r="H429" s="378">
        <v>1219.8666666666668</v>
      </c>
      <c r="I429" s="378">
        <v>1241.2333333333336</v>
      </c>
      <c r="J429" s="378">
        <v>1258.6666666666667</v>
      </c>
      <c r="K429" s="377">
        <v>1223.8</v>
      </c>
      <c r="L429" s="377">
        <v>1185</v>
      </c>
      <c r="M429" s="377">
        <v>11.66808</v>
      </c>
      <c r="N429" s="1"/>
      <c r="O429" s="1"/>
    </row>
    <row r="430" spans="1:15" ht="12.75" customHeight="1">
      <c r="A430" s="30">
        <v>420</v>
      </c>
      <c r="B430" s="431" t="s">
        <v>514</v>
      </c>
      <c r="C430" s="377">
        <v>400.85</v>
      </c>
      <c r="D430" s="378">
        <v>406.7833333333333</v>
      </c>
      <c r="E430" s="378">
        <v>393.11666666666662</v>
      </c>
      <c r="F430" s="378">
        <v>385.38333333333333</v>
      </c>
      <c r="G430" s="378">
        <v>371.71666666666664</v>
      </c>
      <c r="H430" s="378">
        <v>414.51666666666659</v>
      </c>
      <c r="I430" s="378">
        <v>428.18333333333334</v>
      </c>
      <c r="J430" s="378">
        <v>435.91666666666657</v>
      </c>
      <c r="K430" s="377">
        <v>420.45</v>
      </c>
      <c r="L430" s="377">
        <v>399.05</v>
      </c>
      <c r="M430" s="377">
        <v>12.28003</v>
      </c>
      <c r="N430" s="1"/>
      <c r="O430" s="1"/>
    </row>
    <row r="431" spans="1:15" ht="12.75" customHeight="1">
      <c r="A431" s="30">
        <v>421</v>
      </c>
      <c r="B431" s="431" t="s">
        <v>511</v>
      </c>
      <c r="C431" s="377">
        <v>95.35</v>
      </c>
      <c r="D431" s="378">
        <v>96.116666666666674</v>
      </c>
      <c r="E431" s="378">
        <v>94.233333333333348</v>
      </c>
      <c r="F431" s="378">
        <v>93.116666666666674</v>
      </c>
      <c r="G431" s="378">
        <v>91.233333333333348</v>
      </c>
      <c r="H431" s="378">
        <v>97.233333333333348</v>
      </c>
      <c r="I431" s="378">
        <v>99.116666666666674</v>
      </c>
      <c r="J431" s="378">
        <v>100.23333333333335</v>
      </c>
      <c r="K431" s="377">
        <v>98</v>
      </c>
      <c r="L431" s="377">
        <v>95</v>
      </c>
      <c r="M431" s="377">
        <v>1.415</v>
      </c>
      <c r="N431" s="1"/>
      <c r="O431" s="1"/>
    </row>
    <row r="432" spans="1:15" ht="12.75" customHeight="1">
      <c r="A432" s="30">
        <v>422</v>
      </c>
      <c r="B432" s="431" t="s">
        <v>513</v>
      </c>
      <c r="C432" s="377">
        <v>209.25</v>
      </c>
      <c r="D432" s="378">
        <v>212.78333333333333</v>
      </c>
      <c r="E432" s="378">
        <v>201.56666666666666</v>
      </c>
      <c r="F432" s="378">
        <v>193.88333333333333</v>
      </c>
      <c r="G432" s="378">
        <v>182.66666666666666</v>
      </c>
      <c r="H432" s="378">
        <v>220.46666666666667</v>
      </c>
      <c r="I432" s="378">
        <v>231.68333333333331</v>
      </c>
      <c r="J432" s="378">
        <v>239.36666666666667</v>
      </c>
      <c r="K432" s="377">
        <v>224</v>
      </c>
      <c r="L432" s="377">
        <v>205.1</v>
      </c>
      <c r="M432" s="377">
        <v>35.679499999999997</v>
      </c>
      <c r="N432" s="1"/>
      <c r="O432" s="1"/>
    </row>
    <row r="433" spans="1:15" ht="12.75" customHeight="1">
      <c r="A433" s="30">
        <v>423</v>
      </c>
      <c r="B433" s="431" t="s">
        <v>515</v>
      </c>
      <c r="C433" s="377">
        <v>562.25</v>
      </c>
      <c r="D433" s="378">
        <v>564.9666666666667</v>
      </c>
      <c r="E433" s="378">
        <v>557.28333333333342</v>
      </c>
      <c r="F433" s="378">
        <v>552.31666666666672</v>
      </c>
      <c r="G433" s="378">
        <v>544.63333333333344</v>
      </c>
      <c r="H433" s="378">
        <v>569.93333333333339</v>
      </c>
      <c r="I433" s="378">
        <v>577.61666666666679</v>
      </c>
      <c r="J433" s="378">
        <v>582.58333333333337</v>
      </c>
      <c r="K433" s="377">
        <v>572.65</v>
      </c>
      <c r="L433" s="377">
        <v>560</v>
      </c>
      <c r="M433" s="377">
        <v>0.56613999999999998</v>
      </c>
      <c r="N433" s="1"/>
      <c r="O433" s="1"/>
    </row>
    <row r="434" spans="1:15" ht="12.75" customHeight="1">
      <c r="A434" s="30">
        <v>424</v>
      </c>
      <c r="B434" s="431" t="s">
        <v>516</v>
      </c>
      <c r="C434" s="377">
        <v>379.95</v>
      </c>
      <c r="D434" s="378">
        <v>379.81666666666666</v>
      </c>
      <c r="E434" s="378">
        <v>372.63333333333333</v>
      </c>
      <c r="F434" s="378">
        <v>365.31666666666666</v>
      </c>
      <c r="G434" s="378">
        <v>358.13333333333333</v>
      </c>
      <c r="H434" s="378">
        <v>387.13333333333333</v>
      </c>
      <c r="I434" s="378">
        <v>394.31666666666661</v>
      </c>
      <c r="J434" s="378">
        <v>401.63333333333333</v>
      </c>
      <c r="K434" s="377">
        <v>387</v>
      </c>
      <c r="L434" s="377">
        <v>372.5</v>
      </c>
      <c r="M434" s="377">
        <v>2.8988700000000001</v>
      </c>
      <c r="N434" s="1"/>
      <c r="O434" s="1"/>
    </row>
    <row r="435" spans="1:15" ht="12.75" customHeight="1">
      <c r="A435" s="30">
        <v>425</v>
      </c>
      <c r="B435" s="431" t="s">
        <v>518</v>
      </c>
      <c r="C435" s="377">
        <v>2309.0500000000002</v>
      </c>
      <c r="D435" s="378">
        <v>2310.9833333333336</v>
      </c>
      <c r="E435" s="378">
        <v>2274.666666666667</v>
      </c>
      <c r="F435" s="378">
        <v>2240.2833333333333</v>
      </c>
      <c r="G435" s="378">
        <v>2203.9666666666667</v>
      </c>
      <c r="H435" s="378">
        <v>2345.3666666666672</v>
      </c>
      <c r="I435" s="378">
        <v>2381.6833333333338</v>
      </c>
      <c r="J435" s="378">
        <v>2416.0666666666675</v>
      </c>
      <c r="K435" s="377">
        <v>2347.3000000000002</v>
      </c>
      <c r="L435" s="377">
        <v>2276.6</v>
      </c>
      <c r="M435" s="377">
        <v>0.21298</v>
      </c>
      <c r="N435" s="1"/>
      <c r="O435" s="1"/>
    </row>
    <row r="436" spans="1:15" ht="12.75" customHeight="1">
      <c r="A436" s="30">
        <v>426</v>
      </c>
      <c r="B436" s="431" t="s">
        <v>519</v>
      </c>
      <c r="C436" s="377">
        <v>871.1</v>
      </c>
      <c r="D436" s="378">
        <v>876.56666666666661</v>
      </c>
      <c r="E436" s="378">
        <v>858.53333333333319</v>
      </c>
      <c r="F436" s="378">
        <v>845.96666666666658</v>
      </c>
      <c r="G436" s="378">
        <v>827.93333333333317</v>
      </c>
      <c r="H436" s="378">
        <v>889.13333333333321</v>
      </c>
      <c r="I436" s="378">
        <v>907.16666666666652</v>
      </c>
      <c r="J436" s="378">
        <v>919.73333333333323</v>
      </c>
      <c r="K436" s="377">
        <v>894.6</v>
      </c>
      <c r="L436" s="377">
        <v>864</v>
      </c>
      <c r="M436" s="377">
        <v>0.21654999999999999</v>
      </c>
      <c r="N436" s="1"/>
      <c r="O436" s="1"/>
    </row>
    <row r="437" spans="1:15" ht="12.75" customHeight="1">
      <c r="A437" s="30">
        <v>427</v>
      </c>
      <c r="B437" s="431" t="s">
        <v>195</v>
      </c>
      <c r="C437" s="377">
        <v>808.75</v>
      </c>
      <c r="D437" s="378">
        <v>809.85</v>
      </c>
      <c r="E437" s="378">
        <v>800</v>
      </c>
      <c r="F437" s="378">
        <v>791.25</v>
      </c>
      <c r="G437" s="378">
        <v>781.4</v>
      </c>
      <c r="H437" s="378">
        <v>818.6</v>
      </c>
      <c r="I437" s="378">
        <v>828.45000000000016</v>
      </c>
      <c r="J437" s="378">
        <v>837.2</v>
      </c>
      <c r="K437" s="377">
        <v>819.7</v>
      </c>
      <c r="L437" s="377">
        <v>801.1</v>
      </c>
      <c r="M437" s="377">
        <v>32.18477</v>
      </c>
      <c r="N437" s="1"/>
      <c r="O437" s="1"/>
    </row>
    <row r="438" spans="1:15" ht="12.75" customHeight="1">
      <c r="A438" s="30">
        <v>428</v>
      </c>
      <c r="B438" s="431" t="s">
        <v>520</v>
      </c>
      <c r="C438" s="377">
        <v>540</v>
      </c>
      <c r="D438" s="378">
        <v>547.2833333333333</v>
      </c>
      <c r="E438" s="378">
        <v>526.71666666666658</v>
      </c>
      <c r="F438" s="378">
        <v>513.43333333333328</v>
      </c>
      <c r="G438" s="378">
        <v>492.86666666666656</v>
      </c>
      <c r="H438" s="378">
        <v>560.56666666666661</v>
      </c>
      <c r="I438" s="378">
        <v>581.13333333333321</v>
      </c>
      <c r="J438" s="378">
        <v>594.41666666666663</v>
      </c>
      <c r="K438" s="377">
        <v>567.85</v>
      </c>
      <c r="L438" s="377">
        <v>534</v>
      </c>
      <c r="M438" s="377">
        <v>5.8607500000000003</v>
      </c>
      <c r="N438" s="1"/>
      <c r="O438" s="1"/>
    </row>
    <row r="439" spans="1:15" ht="12.75" customHeight="1">
      <c r="A439" s="30">
        <v>429</v>
      </c>
      <c r="B439" s="431" t="s">
        <v>196</v>
      </c>
      <c r="C439" s="377">
        <v>495.05</v>
      </c>
      <c r="D439" s="378">
        <v>497.98333333333335</v>
      </c>
      <c r="E439" s="378">
        <v>489.06666666666672</v>
      </c>
      <c r="F439" s="378">
        <v>483.08333333333337</v>
      </c>
      <c r="G439" s="378">
        <v>474.16666666666674</v>
      </c>
      <c r="H439" s="378">
        <v>503.9666666666667</v>
      </c>
      <c r="I439" s="378">
        <v>512.88333333333333</v>
      </c>
      <c r="J439" s="378">
        <v>518.86666666666667</v>
      </c>
      <c r="K439" s="377">
        <v>506.9</v>
      </c>
      <c r="L439" s="377">
        <v>492</v>
      </c>
      <c r="M439" s="377">
        <v>5.6489500000000001</v>
      </c>
      <c r="N439" s="1"/>
      <c r="O439" s="1"/>
    </row>
    <row r="440" spans="1:15" ht="12.75" customHeight="1">
      <c r="A440" s="30">
        <v>430</v>
      </c>
      <c r="B440" s="431" t="s">
        <v>523</v>
      </c>
      <c r="C440" s="377">
        <v>701.4</v>
      </c>
      <c r="D440" s="378">
        <v>704.1</v>
      </c>
      <c r="E440" s="378">
        <v>692.45</v>
      </c>
      <c r="F440" s="378">
        <v>683.5</v>
      </c>
      <c r="G440" s="378">
        <v>671.85</v>
      </c>
      <c r="H440" s="378">
        <v>713.05000000000007</v>
      </c>
      <c r="I440" s="378">
        <v>724.69999999999993</v>
      </c>
      <c r="J440" s="378">
        <v>733.65000000000009</v>
      </c>
      <c r="K440" s="377">
        <v>715.75</v>
      </c>
      <c r="L440" s="377">
        <v>695.15</v>
      </c>
      <c r="M440" s="377">
        <v>0.49160999999999999</v>
      </c>
      <c r="N440" s="1"/>
      <c r="O440" s="1"/>
    </row>
    <row r="441" spans="1:15" ht="12.75" customHeight="1">
      <c r="A441" s="30">
        <v>431</v>
      </c>
      <c r="B441" s="431" t="s">
        <v>521</v>
      </c>
      <c r="C441" s="377">
        <v>434.9</v>
      </c>
      <c r="D441" s="378">
        <v>434.63333333333338</v>
      </c>
      <c r="E441" s="378">
        <v>427.26666666666677</v>
      </c>
      <c r="F441" s="378">
        <v>419.63333333333338</v>
      </c>
      <c r="G441" s="378">
        <v>412.26666666666677</v>
      </c>
      <c r="H441" s="378">
        <v>442.26666666666677</v>
      </c>
      <c r="I441" s="378">
        <v>449.63333333333344</v>
      </c>
      <c r="J441" s="378">
        <v>457.26666666666677</v>
      </c>
      <c r="K441" s="377">
        <v>442</v>
      </c>
      <c r="L441" s="377">
        <v>427</v>
      </c>
      <c r="M441" s="377">
        <v>2.1093199999999999</v>
      </c>
      <c r="N441" s="1"/>
      <c r="O441" s="1"/>
    </row>
    <row r="442" spans="1:15" ht="12.75" customHeight="1">
      <c r="A442" s="30">
        <v>432</v>
      </c>
      <c r="B442" s="431" t="s">
        <v>522</v>
      </c>
      <c r="C442" s="377">
        <v>2237.6</v>
      </c>
      <c r="D442" s="378">
        <v>2249.35</v>
      </c>
      <c r="E442" s="378">
        <v>2219.2999999999997</v>
      </c>
      <c r="F442" s="378">
        <v>2201</v>
      </c>
      <c r="G442" s="378">
        <v>2170.9499999999998</v>
      </c>
      <c r="H442" s="378">
        <v>2267.6499999999996</v>
      </c>
      <c r="I442" s="378">
        <v>2297.6999999999998</v>
      </c>
      <c r="J442" s="378">
        <v>2315.9999999999995</v>
      </c>
      <c r="K442" s="377">
        <v>2279.4</v>
      </c>
      <c r="L442" s="377">
        <v>2231.0500000000002</v>
      </c>
      <c r="M442" s="377">
        <v>0.37848999999999999</v>
      </c>
      <c r="N442" s="1"/>
      <c r="O442" s="1"/>
    </row>
    <row r="443" spans="1:15" ht="12.75" customHeight="1">
      <c r="A443" s="30">
        <v>433</v>
      </c>
      <c r="B443" s="431" t="s">
        <v>524</v>
      </c>
      <c r="C443" s="377">
        <v>537.04999999999995</v>
      </c>
      <c r="D443" s="378">
        <v>536.2166666666667</v>
      </c>
      <c r="E443" s="378">
        <v>527.48333333333335</v>
      </c>
      <c r="F443" s="378">
        <v>517.91666666666663</v>
      </c>
      <c r="G443" s="378">
        <v>509.18333333333328</v>
      </c>
      <c r="H443" s="378">
        <v>545.78333333333342</v>
      </c>
      <c r="I443" s="378">
        <v>554.51666666666677</v>
      </c>
      <c r="J443" s="378">
        <v>564.08333333333348</v>
      </c>
      <c r="K443" s="377">
        <v>544.95000000000005</v>
      </c>
      <c r="L443" s="377">
        <v>526.65</v>
      </c>
      <c r="M443" s="377">
        <v>1.54379</v>
      </c>
      <c r="N443" s="1"/>
      <c r="O443" s="1"/>
    </row>
    <row r="444" spans="1:15" ht="12.75" customHeight="1">
      <c r="A444" s="30">
        <v>434</v>
      </c>
      <c r="B444" s="431" t="s">
        <v>525</v>
      </c>
      <c r="C444" s="377">
        <v>11.65</v>
      </c>
      <c r="D444" s="378">
        <v>11.933333333333332</v>
      </c>
      <c r="E444" s="378">
        <v>11.266666666666664</v>
      </c>
      <c r="F444" s="378">
        <v>10.883333333333333</v>
      </c>
      <c r="G444" s="378">
        <v>10.216666666666665</v>
      </c>
      <c r="H444" s="378">
        <v>12.316666666666663</v>
      </c>
      <c r="I444" s="378">
        <v>12.983333333333331</v>
      </c>
      <c r="J444" s="378">
        <v>13.366666666666662</v>
      </c>
      <c r="K444" s="377">
        <v>12.6</v>
      </c>
      <c r="L444" s="377">
        <v>11.55</v>
      </c>
      <c r="M444" s="377">
        <v>1251.54259</v>
      </c>
      <c r="N444" s="1"/>
      <c r="O444" s="1"/>
    </row>
    <row r="445" spans="1:15" ht="12.75" customHeight="1">
      <c r="A445" s="30">
        <v>435</v>
      </c>
      <c r="B445" s="431" t="s">
        <v>512</v>
      </c>
      <c r="C445" s="377">
        <v>396.65</v>
      </c>
      <c r="D445" s="378">
        <v>398.26666666666665</v>
      </c>
      <c r="E445" s="378">
        <v>387.63333333333333</v>
      </c>
      <c r="F445" s="378">
        <v>378.61666666666667</v>
      </c>
      <c r="G445" s="378">
        <v>367.98333333333335</v>
      </c>
      <c r="H445" s="378">
        <v>407.2833333333333</v>
      </c>
      <c r="I445" s="378">
        <v>417.91666666666663</v>
      </c>
      <c r="J445" s="378">
        <v>426.93333333333328</v>
      </c>
      <c r="K445" s="377">
        <v>408.9</v>
      </c>
      <c r="L445" s="377">
        <v>389.25</v>
      </c>
      <c r="M445" s="377">
        <v>7.7317799999999997</v>
      </c>
      <c r="N445" s="1"/>
      <c r="O445" s="1"/>
    </row>
    <row r="446" spans="1:15" ht="12.75" customHeight="1">
      <c r="A446" s="30">
        <v>436</v>
      </c>
      <c r="B446" s="431" t="s">
        <v>526</v>
      </c>
      <c r="C446" s="377">
        <v>1041.05</v>
      </c>
      <c r="D446" s="378">
        <v>1043.0166666666667</v>
      </c>
      <c r="E446" s="378">
        <v>1029.0333333333333</v>
      </c>
      <c r="F446" s="378">
        <v>1017.0166666666667</v>
      </c>
      <c r="G446" s="378">
        <v>1003.0333333333333</v>
      </c>
      <c r="H446" s="378">
        <v>1055.0333333333333</v>
      </c>
      <c r="I446" s="378">
        <v>1069.0166666666664</v>
      </c>
      <c r="J446" s="378">
        <v>1081.0333333333333</v>
      </c>
      <c r="K446" s="377">
        <v>1057</v>
      </c>
      <c r="L446" s="377">
        <v>1031</v>
      </c>
      <c r="M446" s="377">
        <v>0.24116000000000001</v>
      </c>
      <c r="N446" s="1"/>
      <c r="O446" s="1"/>
    </row>
    <row r="447" spans="1:15" ht="12.75" customHeight="1">
      <c r="A447" s="30">
        <v>437</v>
      </c>
      <c r="B447" s="431" t="s">
        <v>277</v>
      </c>
      <c r="C447" s="377">
        <v>597.4</v>
      </c>
      <c r="D447" s="378">
        <v>599.66666666666663</v>
      </c>
      <c r="E447" s="378">
        <v>588.73333333333323</v>
      </c>
      <c r="F447" s="378">
        <v>580.06666666666661</v>
      </c>
      <c r="G447" s="378">
        <v>569.13333333333321</v>
      </c>
      <c r="H447" s="378">
        <v>608.33333333333326</v>
      </c>
      <c r="I447" s="378">
        <v>619.26666666666665</v>
      </c>
      <c r="J447" s="378">
        <v>627.93333333333328</v>
      </c>
      <c r="K447" s="377">
        <v>610.6</v>
      </c>
      <c r="L447" s="377">
        <v>591</v>
      </c>
      <c r="M447" s="377">
        <v>4.9399100000000002</v>
      </c>
      <c r="N447" s="1"/>
      <c r="O447" s="1"/>
    </row>
    <row r="448" spans="1:15" ht="12.75" customHeight="1">
      <c r="A448" s="30">
        <v>438</v>
      </c>
      <c r="B448" s="431" t="s">
        <v>531</v>
      </c>
      <c r="C448" s="377">
        <v>1875.1</v>
      </c>
      <c r="D448" s="378">
        <v>1876.0166666666667</v>
      </c>
      <c r="E448" s="378">
        <v>1820.0833333333333</v>
      </c>
      <c r="F448" s="378">
        <v>1765.0666666666666</v>
      </c>
      <c r="G448" s="378">
        <v>1709.1333333333332</v>
      </c>
      <c r="H448" s="378">
        <v>1931.0333333333333</v>
      </c>
      <c r="I448" s="378">
        <v>1986.9666666666667</v>
      </c>
      <c r="J448" s="378">
        <v>2041.9833333333333</v>
      </c>
      <c r="K448" s="377">
        <v>1931.95</v>
      </c>
      <c r="L448" s="377">
        <v>1821</v>
      </c>
      <c r="M448" s="377">
        <v>2.3636499999999998</v>
      </c>
      <c r="N448" s="1"/>
      <c r="O448" s="1"/>
    </row>
    <row r="449" spans="1:15" ht="12.75" customHeight="1">
      <c r="A449" s="30">
        <v>439</v>
      </c>
      <c r="B449" s="431" t="s">
        <v>532</v>
      </c>
      <c r="C449" s="377">
        <v>13141.95</v>
      </c>
      <c r="D449" s="378">
        <v>13215.333333333334</v>
      </c>
      <c r="E449" s="378">
        <v>13031.616666666669</v>
      </c>
      <c r="F449" s="378">
        <v>12921.283333333335</v>
      </c>
      <c r="G449" s="378">
        <v>12737.566666666669</v>
      </c>
      <c r="H449" s="378">
        <v>13325.666666666668</v>
      </c>
      <c r="I449" s="378">
        <v>13509.383333333331</v>
      </c>
      <c r="J449" s="378">
        <v>13619.716666666667</v>
      </c>
      <c r="K449" s="377">
        <v>13399.05</v>
      </c>
      <c r="L449" s="377">
        <v>13105</v>
      </c>
      <c r="M449" s="377">
        <v>9.0699999999999999E-3</v>
      </c>
      <c r="N449" s="1"/>
      <c r="O449" s="1"/>
    </row>
    <row r="450" spans="1:15" ht="12.75" customHeight="1">
      <c r="A450" s="30">
        <v>440</v>
      </c>
      <c r="B450" s="431" t="s">
        <v>197</v>
      </c>
      <c r="C450" s="377">
        <v>965</v>
      </c>
      <c r="D450" s="378">
        <v>974.0333333333333</v>
      </c>
      <c r="E450" s="378">
        <v>950.96666666666658</v>
      </c>
      <c r="F450" s="378">
        <v>936.93333333333328</v>
      </c>
      <c r="G450" s="378">
        <v>913.86666666666656</v>
      </c>
      <c r="H450" s="378">
        <v>988.06666666666661</v>
      </c>
      <c r="I450" s="378">
        <v>1011.1333333333332</v>
      </c>
      <c r="J450" s="378">
        <v>1025.1666666666665</v>
      </c>
      <c r="K450" s="377">
        <v>997.1</v>
      </c>
      <c r="L450" s="377">
        <v>960</v>
      </c>
      <c r="M450" s="377">
        <v>11.807700000000001</v>
      </c>
      <c r="N450" s="1"/>
      <c r="O450" s="1"/>
    </row>
    <row r="451" spans="1:15" ht="12.75" customHeight="1">
      <c r="A451" s="30">
        <v>441</v>
      </c>
      <c r="B451" s="431" t="s">
        <v>533</v>
      </c>
      <c r="C451" s="377">
        <v>219.55</v>
      </c>
      <c r="D451" s="378">
        <v>220.2166666666667</v>
      </c>
      <c r="E451" s="378">
        <v>216.03333333333339</v>
      </c>
      <c r="F451" s="378">
        <v>212.51666666666668</v>
      </c>
      <c r="G451" s="378">
        <v>208.33333333333337</v>
      </c>
      <c r="H451" s="378">
        <v>223.73333333333341</v>
      </c>
      <c r="I451" s="378">
        <v>227.91666666666669</v>
      </c>
      <c r="J451" s="378">
        <v>231.43333333333342</v>
      </c>
      <c r="K451" s="377">
        <v>224.4</v>
      </c>
      <c r="L451" s="377">
        <v>216.7</v>
      </c>
      <c r="M451" s="377">
        <v>24.892469999999999</v>
      </c>
      <c r="N451" s="1"/>
      <c r="O451" s="1"/>
    </row>
    <row r="452" spans="1:15" ht="12.75" customHeight="1">
      <c r="A452" s="30">
        <v>442</v>
      </c>
      <c r="B452" s="431" t="s">
        <v>534</v>
      </c>
      <c r="C452" s="377">
        <v>1374.35</v>
      </c>
      <c r="D452" s="378">
        <v>1393.3833333333332</v>
      </c>
      <c r="E452" s="378">
        <v>1335.9666666666665</v>
      </c>
      <c r="F452" s="378">
        <v>1297.5833333333333</v>
      </c>
      <c r="G452" s="378">
        <v>1240.1666666666665</v>
      </c>
      <c r="H452" s="378">
        <v>1431.7666666666664</v>
      </c>
      <c r="I452" s="378">
        <v>1489.1833333333334</v>
      </c>
      <c r="J452" s="378">
        <v>1527.5666666666664</v>
      </c>
      <c r="K452" s="377">
        <v>1450.8</v>
      </c>
      <c r="L452" s="377">
        <v>1355</v>
      </c>
      <c r="M452" s="377">
        <v>12.299390000000001</v>
      </c>
      <c r="N452" s="1"/>
      <c r="O452" s="1"/>
    </row>
    <row r="453" spans="1:15" ht="12.75" customHeight="1">
      <c r="A453" s="30">
        <v>443</v>
      </c>
      <c r="B453" s="431" t="s">
        <v>198</v>
      </c>
      <c r="C453" s="377">
        <v>726.55</v>
      </c>
      <c r="D453" s="378">
        <v>727.16666666666663</v>
      </c>
      <c r="E453" s="378">
        <v>711.38333333333321</v>
      </c>
      <c r="F453" s="378">
        <v>696.21666666666658</v>
      </c>
      <c r="G453" s="378">
        <v>680.43333333333317</v>
      </c>
      <c r="H453" s="378">
        <v>742.33333333333326</v>
      </c>
      <c r="I453" s="378">
        <v>758.11666666666679</v>
      </c>
      <c r="J453" s="378">
        <v>773.2833333333333</v>
      </c>
      <c r="K453" s="377">
        <v>742.95</v>
      </c>
      <c r="L453" s="377">
        <v>712</v>
      </c>
      <c r="M453" s="377">
        <v>48.542769999999997</v>
      </c>
      <c r="N453" s="1"/>
      <c r="O453" s="1"/>
    </row>
    <row r="454" spans="1:15" ht="12.75" customHeight="1">
      <c r="A454" s="30">
        <v>444</v>
      </c>
      <c r="B454" s="431" t="s">
        <v>278</v>
      </c>
      <c r="C454" s="377">
        <v>7200.7</v>
      </c>
      <c r="D454" s="378">
        <v>7341.9000000000005</v>
      </c>
      <c r="E454" s="378">
        <v>6883.8000000000011</v>
      </c>
      <c r="F454" s="378">
        <v>6566.9000000000005</v>
      </c>
      <c r="G454" s="378">
        <v>6108.8000000000011</v>
      </c>
      <c r="H454" s="378">
        <v>7658.8000000000011</v>
      </c>
      <c r="I454" s="378">
        <v>8116.9000000000015</v>
      </c>
      <c r="J454" s="378">
        <v>8433.8000000000011</v>
      </c>
      <c r="K454" s="377">
        <v>7800</v>
      </c>
      <c r="L454" s="377">
        <v>7025</v>
      </c>
      <c r="M454" s="377">
        <v>20.03434</v>
      </c>
      <c r="N454" s="1"/>
      <c r="O454" s="1"/>
    </row>
    <row r="455" spans="1:15" ht="12.75" customHeight="1">
      <c r="A455" s="30">
        <v>445</v>
      </c>
      <c r="B455" s="431" t="s">
        <v>199</v>
      </c>
      <c r="C455" s="377">
        <v>501.85</v>
      </c>
      <c r="D455" s="378">
        <v>503.31666666666666</v>
      </c>
      <c r="E455" s="378">
        <v>492.7833333333333</v>
      </c>
      <c r="F455" s="378">
        <v>483.71666666666664</v>
      </c>
      <c r="G455" s="378">
        <v>473.18333333333328</v>
      </c>
      <c r="H455" s="378">
        <v>512.38333333333333</v>
      </c>
      <c r="I455" s="378">
        <v>522.91666666666674</v>
      </c>
      <c r="J455" s="378">
        <v>531.98333333333335</v>
      </c>
      <c r="K455" s="377">
        <v>513.85</v>
      </c>
      <c r="L455" s="377">
        <v>494.25</v>
      </c>
      <c r="M455" s="377">
        <v>179.46821</v>
      </c>
      <c r="N455" s="1"/>
      <c r="O455" s="1"/>
    </row>
    <row r="456" spans="1:15" ht="12.75" customHeight="1">
      <c r="A456" s="30">
        <v>446</v>
      </c>
      <c r="B456" s="431" t="s">
        <v>535</v>
      </c>
      <c r="C456" s="377">
        <v>254.95</v>
      </c>
      <c r="D456" s="378">
        <v>255.5</v>
      </c>
      <c r="E456" s="378">
        <v>251.5</v>
      </c>
      <c r="F456" s="378">
        <v>248.05</v>
      </c>
      <c r="G456" s="378">
        <v>244.05</v>
      </c>
      <c r="H456" s="378">
        <v>258.95</v>
      </c>
      <c r="I456" s="378">
        <v>262.95</v>
      </c>
      <c r="J456" s="378">
        <v>266.39999999999998</v>
      </c>
      <c r="K456" s="377">
        <v>259.5</v>
      </c>
      <c r="L456" s="377">
        <v>252.05</v>
      </c>
      <c r="M456" s="377">
        <v>19.256630000000001</v>
      </c>
      <c r="N456" s="1"/>
      <c r="O456" s="1"/>
    </row>
    <row r="457" spans="1:15" ht="12.75" customHeight="1">
      <c r="A457" s="30">
        <v>447</v>
      </c>
      <c r="B457" s="431" t="s">
        <v>200</v>
      </c>
      <c r="C457" s="377">
        <v>241.95</v>
      </c>
      <c r="D457" s="378">
        <v>243.76666666666665</v>
      </c>
      <c r="E457" s="378">
        <v>236.73333333333329</v>
      </c>
      <c r="F457" s="378">
        <v>231.51666666666665</v>
      </c>
      <c r="G457" s="378">
        <v>224.48333333333329</v>
      </c>
      <c r="H457" s="378">
        <v>248.98333333333329</v>
      </c>
      <c r="I457" s="378">
        <v>256.01666666666665</v>
      </c>
      <c r="J457" s="378">
        <v>261.23333333333329</v>
      </c>
      <c r="K457" s="377">
        <v>250.8</v>
      </c>
      <c r="L457" s="377">
        <v>238.55</v>
      </c>
      <c r="M457" s="377">
        <v>355.07031999999998</v>
      </c>
      <c r="N457" s="1"/>
      <c r="O457" s="1"/>
    </row>
    <row r="458" spans="1:15" ht="12.75" customHeight="1">
      <c r="A458" s="30">
        <v>448</v>
      </c>
      <c r="B458" s="431" t="s">
        <v>201</v>
      </c>
      <c r="C458" s="377">
        <v>1169.7</v>
      </c>
      <c r="D458" s="378">
        <v>1176.7833333333333</v>
      </c>
      <c r="E458" s="378">
        <v>1149.2666666666667</v>
      </c>
      <c r="F458" s="378">
        <v>1128.8333333333333</v>
      </c>
      <c r="G458" s="378">
        <v>1101.3166666666666</v>
      </c>
      <c r="H458" s="378">
        <v>1197.2166666666667</v>
      </c>
      <c r="I458" s="378">
        <v>1224.7333333333331</v>
      </c>
      <c r="J458" s="378">
        <v>1245.1666666666667</v>
      </c>
      <c r="K458" s="377">
        <v>1204.3</v>
      </c>
      <c r="L458" s="377">
        <v>1156.3499999999999</v>
      </c>
      <c r="M458" s="377">
        <v>71.662670000000006</v>
      </c>
      <c r="N458" s="1"/>
      <c r="O458" s="1"/>
    </row>
    <row r="459" spans="1:15" ht="12.75" customHeight="1">
      <c r="A459" s="30">
        <v>449</v>
      </c>
      <c r="B459" s="431" t="s">
        <v>856</v>
      </c>
      <c r="C459" s="377">
        <v>728.35</v>
      </c>
      <c r="D459" s="378">
        <v>735.13333333333321</v>
      </c>
      <c r="E459" s="378">
        <v>718.26666666666642</v>
      </c>
      <c r="F459" s="378">
        <v>708.18333333333317</v>
      </c>
      <c r="G459" s="378">
        <v>691.31666666666638</v>
      </c>
      <c r="H459" s="378">
        <v>745.21666666666647</v>
      </c>
      <c r="I459" s="378">
        <v>762.08333333333326</v>
      </c>
      <c r="J459" s="378">
        <v>772.16666666666652</v>
      </c>
      <c r="K459" s="377">
        <v>752</v>
      </c>
      <c r="L459" s="377">
        <v>725.05</v>
      </c>
      <c r="M459" s="377">
        <v>0.75605</v>
      </c>
      <c r="N459" s="1"/>
      <c r="O459" s="1"/>
    </row>
    <row r="460" spans="1:15" ht="12.75" customHeight="1">
      <c r="A460" s="30">
        <v>450</v>
      </c>
      <c r="B460" s="431" t="s">
        <v>527</v>
      </c>
      <c r="C460" s="377">
        <v>2152.0500000000002</v>
      </c>
      <c r="D460" s="378">
        <v>2159.4166666666665</v>
      </c>
      <c r="E460" s="378">
        <v>2102.2333333333331</v>
      </c>
      <c r="F460" s="378">
        <v>2052.4166666666665</v>
      </c>
      <c r="G460" s="378">
        <v>1995.2333333333331</v>
      </c>
      <c r="H460" s="378">
        <v>2209.2333333333331</v>
      </c>
      <c r="I460" s="378">
        <v>2266.4166666666665</v>
      </c>
      <c r="J460" s="378">
        <v>2316.2333333333331</v>
      </c>
      <c r="K460" s="377">
        <v>2216.6</v>
      </c>
      <c r="L460" s="377">
        <v>2109.6</v>
      </c>
      <c r="M460" s="377">
        <v>0.20447000000000001</v>
      </c>
      <c r="N460" s="1"/>
      <c r="O460" s="1"/>
    </row>
    <row r="461" spans="1:15" ht="12.75" customHeight="1">
      <c r="A461" s="30">
        <v>451</v>
      </c>
      <c r="B461" s="431" t="s">
        <v>528</v>
      </c>
      <c r="C461" s="377">
        <v>799.35</v>
      </c>
      <c r="D461" s="378">
        <v>803.1</v>
      </c>
      <c r="E461" s="378">
        <v>787.45</v>
      </c>
      <c r="F461" s="378">
        <v>775.55000000000007</v>
      </c>
      <c r="G461" s="378">
        <v>759.90000000000009</v>
      </c>
      <c r="H461" s="378">
        <v>815</v>
      </c>
      <c r="I461" s="378">
        <v>830.64999999999986</v>
      </c>
      <c r="J461" s="378">
        <v>842.55</v>
      </c>
      <c r="K461" s="377">
        <v>818.75</v>
      </c>
      <c r="L461" s="377">
        <v>791.2</v>
      </c>
      <c r="M461" s="377">
        <v>0.24362</v>
      </c>
      <c r="N461" s="1"/>
      <c r="O461" s="1"/>
    </row>
    <row r="462" spans="1:15" ht="12.75" customHeight="1">
      <c r="A462" s="30">
        <v>452</v>
      </c>
      <c r="B462" s="431" t="s">
        <v>202</v>
      </c>
      <c r="C462" s="377">
        <v>3833.5</v>
      </c>
      <c r="D462" s="378">
        <v>3818.7166666666667</v>
      </c>
      <c r="E462" s="378">
        <v>3785.8833333333332</v>
      </c>
      <c r="F462" s="378">
        <v>3738.2666666666664</v>
      </c>
      <c r="G462" s="378">
        <v>3705.4333333333329</v>
      </c>
      <c r="H462" s="378">
        <v>3866.3333333333335</v>
      </c>
      <c r="I462" s="378">
        <v>3899.1666666666665</v>
      </c>
      <c r="J462" s="378">
        <v>3946.7833333333338</v>
      </c>
      <c r="K462" s="377">
        <v>3851.55</v>
      </c>
      <c r="L462" s="377">
        <v>3771.1</v>
      </c>
      <c r="M462" s="377">
        <v>31.12358</v>
      </c>
      <c r="N462" s="1"/>
      <c r="O462" s="1"/>
    </row>
    <row r="463" spans="1:15" ht="12.75" customHeight="1">
      <c r="A463" s="30">
        <v>453</v>
      </c>
      <c r="B463" s="431" t="s">
        <v>536</v>
      </c>
      <c r="C463" s="377">
        <v>3954.5</v>
      </c>
      <c r="D463" s="378">
        <v>3966.2333333333336</v>
      </c>
      <c r="E463" s="378">
        <v>3921.2666666666673</v>
      </c>
      <c r="F463" s="378">
        <v>3888.0333333333338</v>
      </c>
      <c r="G463" s="378">
        <v>3843.0666666666675</v>
      </c>
      <c r="H463" s="378">
        <v>3999.4666666666672</v>
      </c>
      <c r="I463" s="378">
        <v>4044.4333333333334</v>
      </c>
      <c r="J463" s="378">
        <v>4077.666666666667</v>
      </c>
      <c r="K463" s="377">
        <v>4011.2</v>
      </c>
      <c r="L463" s="377">
        <v>3933</v>
      </c>
      <c r="M463" s="377">
        <v>0.11874999999999999</v>
      </c>
      <c r="N463" s="1"/>
      <c r="O463" s="1"/>
    </row>
    <row r="464" spans="1:15" ht="12.75" customHeight="1">
      <c r="A464" s="30">
        <v>454</v>
      </c>
      <c r="B464" s="431" t="s">
        <v>203</v>
      </c>
      <c r="C464" s="377">
        <v>1593.55</v>
      </c>
      <c r="D464" s="378">
        <v>1611.8</v>
      </c>
      <c r="E464" s="378">
        <v>1570.6</v>
      </c>
      <c r="F464" s="378">
        <v>1547.6499999999999</v>
      </c>
      <c r="G464" s="378">
        <v>1506.4499999999998</v>
      </c>
      <c r="H464" s="378">
        <v>1634.75</v>
      </c>
      <c r="I464" s="378">
        <v>1675.9500000000003</v>
      </c>
      <c r="J464" s="378">
        <v>1698.9</v>
      </c>
      <c r="K464" s="377">
        <v>1653</v>
      </c>
      <c r="L464" s="377">
        <v>1588.85</v>
      </c>
      <c r="M464" s="377">
        <v>40.791899999999998</v>
      </c>
      <c r="N464" s="1"/>
      <c r="O464" s="1"/>
    </row>
    <row r="465" spans="1:15" ht="12.75" customHeight="1">
      <c r="A465" s="30">
        <v>455</v>
      </c>
      <c r="B465" s="431" t="s">
        <v>538</v>
      </c>
      <c r="C465" s="377">
        <v>2027.75</v>
      </c>
      <c r="D465" s="378">
        <v>2029.9166666666667</v>
      </c>
      <c r="E465" s="378">
        <v>2004.8333333333335</v>
      </c>
      <c r="F465" s="378">
        <v>1981.9166666666667</v>
      </c>
      <c r="G465" s="378">
        <v>1956.8333333333335</v>
      </c>
      <c r="H465" s="378">
        <v>2052.8333333333335</v>
      </c>
      <c r="I465" s="378">
        <v>2077.916666666667</v>
      </c>
      <c r="J465" s="378">
        <v>2100.8333333333335</v>
      </c>
      <c r="K465" s="377">
        <v>2055</v>
      </c>
      <c r="L465" s="377">
        <v>2007</v>
      </c>
      <c r="M465" s="377">
        <v>3.9633699999999998</v>
      </c>
      <c r="N465" s="1"/>
      <c r="O465" s="1"/>
    </row>
    <row r="466" spans="1:15" ht="12.75" customHeight="1">
      <c r="A466" s="30">
        <v>456</v>
      </c>
      <c r="B466" s="431" t="s">
        <v>539</v>
      </c>
      <c r="C466" s="377">
        <v>963.8</v>
      </c>
      <c r="D466" s="378">
        <v>971.23333333333323</v>
      </c>
      <c r="E466" s="378">
        <v>947.56666666666649</v>
      </c>
      <c r="F466" s="378">
        <v>931.33333333333326</v>
      </c>
      <c r="G466" s="378">
        <v>907.66666666666652</v>
      </c>
      <c r="H466" s="378">
        <v>987.46666666666647</v>
      </c>
      <c r="I466" s="378">
        <v>1011.1333333333332</v>
      </c>
      <c r="J466" s="378">
        <v>1027.3666666666663</v>
      </c>
      <c r="K466" s="377">
        <v>994.9</v>
      </c>
      <c r="L466" s="377">
        <v>955</v>
      </c>
      <c r="M466" s="377">
        <v>1.026</v>
      </c>
      <c r="N466" s="1"/>
      <c r="O466" s="1"/>
    </row>
    <row r="467" spans="1:15" ht="12.75" customHeight="1">
      <c r="A467" s="30">
        <v>457</v>
      </c>
      <c r="B467" s="431" t="s">
        <v>543</v>
      </c>
      <c r="C467" s="377">
        <v>1783</v>
      </c>
      <c r="D467" s="378">
        <v>1788.8999999999999</v>
      </c>
      <c r="E467" s="378">
        <v>1772.7999999999997</v>
      </c>
      <c r="F467" s="378">
        <v>1762.6</v>
      </c>
      <c r="G467" s="378">
        <v>1746.4999999999998</v>
      </c>
      <c r="H467" s="378">
        <v>1799.0999999999997</v>
      </c>
      <c r="I467" s="378">
        <v>1815.1999999999996</v>
      </c>
      <c r="J467" s="378">
        <v>1825.3999999999996</v>
      </c>
      <c r="K467" s="377">
        <v>1805</v>
      </c>
      <c r="L467" s="377">
        <v>1778.7</v>
      </c>
      <c r="M467" s="377">
        <v>0.52976000000000001</v>
      </c>
      <c r="N467" s="1"/>
      <c r="O467" s="1"/>
    </row>
    <row r="468" spans="1:15" ht="12.75" customHeight="1">
      <c r="A468" s="30">
        <v>458</v>
      </c>
      <c r="B468" s="431" t="s">
        <v>540</v>
      </c>
      <c r="C468" s="377">
        <v>1988.4</v>
      </c>
      <c r="D468" s="378">
        <v>1992.5166666666667</v>
      </c>
      <c r="E468" s="378">
        <v>1967.8833333333332</v>
      </c>
      <c r="F468" s="378">
        <v>1947.3666666666666</v>
      </c>
      <c r="G468" s="378">
        <v>1922.7333333333331</v>
      </c>
      <c r="H468" s="378">
        <v>2013.0333333333333</v>
      </c>
      <c r="I468" s="378">
        <v>2037.666666666667</v>
      </c>
      <c r="J468" s="378">
        <v>2058.1833333333334</v>
      </c>
      <c r="K468" s="377">
        <v>2017.15</v>
      </c>
      <c r="L468" s="377">
        <v>1972</v>
      </c>
      <c r="M468" s="377">
        <v>0.22394</v>
      </c>
      <c r="N468" s="1"/>
      <c r="O468" s="1"/>
    </row>
    <row r="469" spans="1:15" ht="12.75" customHeight="1">
      <c r="A469" s="30">
        <v>459</v>
      </c>
      <c r="B469" s="431" t="s">
        <v>204</v>
      </c>
      <c r="C469" s="377">
        <v>2528.15</v>
      </c>
      <c r="D469" s="378">
        <v>2531.6833333333334</v>
      </c>
      <c r="E469" s="378">
        <v>2501.4666666666667</v>
      </c>
      <c r="F469" s="378">
        <v>2474.7833333333333</v>
      </c>
      <c r="G469" s="378">
        <v>2444.5666666666666</v>
      </c>
      <c r="H469" s="378">
        <v>2558.3666666666668</v>
      </c>
      <c r="I469" s="378">
        <v>2588.5833333333339</v>
      </c>
      <c r="J469" s="378">
        <v>2615.2666666666669</v>
      </c>
      <c r="K469" s="377">
        <v>2561.9</v>
      </c>
      <c r="L469" s="377">
        <v>2505</v>
      </c>
      <c r="M469" s="377">
        <v>14.57884</v>
      </c>
      <c r="N469" s="1"/>
      <c r="O469" s="1"/>
    </row>
    <row r="470" spans="1:15" ht="12.75" customHeight="1">
      <c r="A470" s="30">
        <v>460</v>
      </c>
      <c r="B470" s="431" t="s">
        <v>205</v>
      </c>
      <c r="C470" s="377">
        <v>3165.15</v>
      </c>
      <c r="D470" s="378">
        <v>3175.35</v>
      </c>
      <c r="E470" s="378">
        <v>3130.95</v>
      </c>
      <c r="F470" s="378">
        <v>3096.75</v>
      </c>
      <c r="G470" s="378">
        <v>3052.35</v>
      </c>
      <c r="H470" s="378">
        <v>3209.5499999999997</v>
      </c>
      <c r="I470" s="378">
        <v>3253.9500000000003</v>
      </c>
      <c r="J470" s="378">
        <v>3288.1499999999996</v>
      </c>
      <c r="K470" s="377">
        <v>3219.75</v>
      </c>
      <c r="L470" s="377">
        <v>3141.15</v>
      </c>
      <c r="M470" s="377">
        <v>0.95975999999999995</v>
      </c>
      <c r="N470" s="1"/>
      <c r="O470" s="1"/>
    </row>
    <row r="471" spans="1:15" ht="12.75" customHeight="1">
      <c r="A471" s="30">
        <v>461</v>
      </c>
      <c r="B471" s="431" t="s">
        <v>206</v>
      </c>
      <c r="C471" s="377">
        <v>550.54999999999995</v>
      </c>
      <c r="D471" s="378">
        <v>557.5333333333333</v>
      </c>
      <c r="E471" s="378">
        <v>541.01666666666665</v>
      </c>
      <c r="F471" s="378">
        <v>531.48333333333335</v>
      </c>
      <c r="G471" s="378">
        <v>514.9666666666667</v>
      </c>
      <c r="H471" s="378">
        <v>567.06666666666661</v>
      </c>
      <c r="I471" s="378">
        <v>583.58333333333326</v>
      </c>
      <c r="J471" s="378">
        <v>593.11666666666656</v>
      </c>
      <c r="K471" s="377">
        <v>574.04999999999995</v>
      </c>
      <c r="L471" s="377">
        <v>548</v>
      </c>
      <c r="M471" s="377">
        <v>9.9448399999999992</v>
      </c>
      <c r="N471" s="1"/>
      <c r="O471" s="1"/>
    </row>
    <row r="472" spans="1:15" ht="12.75" customHeight="1">
      <c r="A472" s="30">
        <v>462</v>
      </c>
      <c r="B472" s="431" t="s">
        <v>207</v>
      </c>
      <c r="C472" s="377">
        <v>1181.8499999999999</v>
      </c>
      <c r="D472" s="378">
        <v>1176.8</v>
      </c>
      <c r="E472" s="378">
        <v>1147.05</v>
      </c>
      <c r="F472" s="378">
        <v>1112.25</v>
      </c>
      <c r="G472" s="378">
        <v>1082.5</v>
      </c>
      <c r="H472" s="378">
        <v>1211.5999999999999</v>
      </c>
      <c r="I472" s="378">
        <v>1241.3499999999999</v>
      </c>
      <c r="J472" s="378">
        <v>1276.1499999999999</v>
      </c>
      <c r="K472" s="377">
        <v>1206.55</v>
      </c>
      <c r="L472" s="377">
        <v>1142</v>
      </c>
      <c r="M472" s="377">
        <v>9.6190999999999995</v>
      </c>
      <c r="N472" s="1"/>
      <c r="O472" s="1"/>
    </row>
    <row r="473" spans="1:15" ht="12.75" customHeight="1">
      <c r="A473" s="30">
        <v>463</v>
      </c>
      <c r="B473" s="431" t="s">
        <v>541</v>
      </c>
      <c r="C473" s="377">
        <v>64.349999999999994</v>
      </c>
      <c r="D473" s="378">
        <v>64.783333333333331</v>
      </c>
      <c r="E473" s="378">
        <v>62.066666666666663</v>
      </c>
      <c r="F473" s="378">
        <v>59.783333333333331</v>
      </c>
      <c r="G473" s="378">
        <v>57.066666666666663</v>
      </c>
      <c r="H473" s="378">
        <v>67.066666666666663</v>
      </c>
      <c r="I473" s="378">
        <v>69.783333333333331</v>
      </c>
      <c r="J473" s="378">
        <v>72.066666666666663</v>
      </c>
      <c r="K473" s="377">
        <v>67.5</v>
      </c>
      <c r="L473" s="377">
        <v>62.5</v>
      </c>
      <c r="M473" s="377">
        <v>156.89021</v>
      </c>
      <c r="N473" s="1"/>
      <c r="O473" s="1"/>
    </row>
    <row r="474" spans="1:15" ht="12.75" customHeight="1">
      <c r="A474" s="30">
        <v>464</v>
      </c>
      <c r="B474" s="431" t="s">
        <v>542</v>
      </c>
      <c r="C474" s="377">
        <v>202.35</v>
      </c>
      <c r="D474" s="378">
        <v>203.65</v>
      </c>
      <c r="E474" s="378">
        <v>194.8</v>
      </c>
      <c r="F474" s="378">
        <v>187.25</v>
      </c>
      <c r="G474" s="378">
        <v>178.4</v>
      </c>
      <c r="H474" s="378">
        <v>211.20000000000002</v>
      </c>
      <c r="I474" s="378">
        <v>220.04999999999998</v>
      </c>
      <c r="J474" s="378">
        <v>227.60000000000002</v>
      </c>
      <c r="K474" s="377">
        <v>212.5</v>
      </c>
      <c r="L474" s="377">
        <v>196.1</v>
      </c>
      <c r="M474" s="377">
        <v>34.443089999999998</v>
      </c>
      <c r="N474" s="1"/>
      <c r="O474" s="1"/>
    </row>
    <row r="475" spans="1:15" ht="12.75" customHeight="1">
      <c r="A475" s="30">
        <v>465</v>
      </c>
      <c r="B475" s="431" t="s">
        <v>529</v>
      </c>
      <c r="C475" s="377">
        <v>971.1</v>
      </c>
      <c r="D475" s="378">
        <v>973.43333333333339</v>
      </c>
      <c r="E475" s="378">
        <v>955.86666666666679</v>
      </c>
      <c r="F475" s="378">
        <v>940.63333333333344</v>
      </c>
      <c r="G475" s="378">
        <v>923.06666666666683</v>
      </c>
      <c r="H475" s="378">
        <v>988.66666666666674</v>
      </c>
      <c r="I475" s="378">
        <v>1006.2333333333333</v>
      </c>
      <c r="J475" s="378">
        <v>1021.4666666666667</v>
      </c>
      <c r="K475" s="377">
        <v>991</v>
      </c>
      <c r="L475" s="377">
        <v>958.2</v>
      </c>
      <c r="M475" s="377">
        <v>0.73453999999999997</v>
      </c>
      <c r="N475" s="1"/>
      <c r="O475" s="1"/>
    </row>
    <row r="476" spans="1:15" ht="12.75" customHeight="1">
      <c r="A476" s="30">
        <v>466</v>
      </c>
      <c r="B476" s="431" t="s">
        <v>857</v>
      </c>
      <c r="C476" s="377">
        <v>192.7</v>
      </c>
      <c r="D476" s="378">
        <v>192.69999999999996</v>
      </c>
      <c r="E476" s="378">
        <v>192.69999999999993</v>
      </c>
      <c r="F476" s="378">
        <v>192.69999999999996</v>
      </c>
      <c r="G476" s="378">
        <v>192.69999999999993</v>
      </c>
      <c r="H476" s="378">
        <v>192.69999999999993</v>
      </c>
      <c r="I476" s="378">
        <v>192.7</v>
      </c>
      <c r="J476" s="378">
        <v>192.69999999999993</v>
      </c>
      <c r="K476" s="377">
        <v>192.7</v>
      </c>
      <c r="L476" s="377">
        <v>192.7</v>
      </c>
      <c r="M476" s="377">
        <v>7.6276599999999997</v>
      </c>
      <c r="N476" s="1"/>
      <c r="O476" s="1"/>
    </row>
    <row r="477" spans="1:15" ht="12.75" customHeight="1">
      <c r="A477" s="30">
        <v>467</v>
      </c>
      <c r="B477" s="431" t="s">
        <v>530</v>
      </c>
      <c r="C477" s="377">
        <v>52.95</v>
      </c>
      <c r="D477" s="378">
        <v>53.966666666666669</v>
      </c>
      <c r="E477" s="378">
        <v>51.483333333333334</v>
      </c>
      <c r="F477" s="378">
        <v>50.016666666666666</v>
      </c>
      <c r="G477" s="378">
        <v>47.533333333333331</v>
      </c>
      <c r="H477" s="378">
        <v>55.433333333333337</v>
      </c>
      <c r="I477" s="378">
        <v>57.916666666666671</v>
      </c>
      <c r="J477" s="378">
        <v>59.38333333333334</v>
      </c>
      <c r="K477" s="377">
        <v>56.45</v>
      </c>
      <c r="L477" s="377">
        <v>52.5</v>
      </c>
      <c r="M477" s="377">
        <v>207.82702</v>
      </c>
      <c r="N477" s="1"/>
      <c r="O477" s="1"/>
    </row>
    <row r="478" spans="1:15" ht="12.75" customHeight="1">
      <c r="A478" s="30">
        <v>468</v>
      </c>
      <c r="B478" s="431" t="s">
        <v>208</v>
      </c>
      <c r="C478" s="377">
        <v>631.1</v>
      </c>
      <c r="D478" s="378">
        <v>636.79999999999995</v>
      </c>
      <c r="E478" s="378">
        <v>621.59999999999991</v>
      </c>
      <c r="F478" s="378">
        <v>612.09999999999991</v>
      </c>
      <c r="G478" s="378">
        <v>596.89999999999986</v>
      </c>
      <c r="H478" s="378">
        <v>646.29999999999995</v>
      </c>
      <c r="I478" s="378">
        <v>661.5</v>
      </c>
      <c r="J478" s="378">
        <v>671</v>
      </c>
      <c r="K478" s="377">
        <v>652</v>
      </c>
      <c r="L478" s="377">
        <v>627.29999999999995</v>
      </c>
      <c r="M478" s="377">
        <v>31.447510000000001</v>
      </c>
      <c r="N478" s="1"/>
      <c r="O478" s="1"/>
    </row>
    <row r="479" spans="1:15" ht="12.75" customHeight="1">
      <c r="A479" s="30">
        <v>469</v>
      </c>
      <c r="B479" s="431" t="s">
        <v>209</v>
      </c>
      <c r="C479" s="377">
        <v>1566.35</v>
      </c>
      <c r="D479" s="378">
        <v>1578.0833333333333</v>
      </c>
      <c r="E479" s="378">
        <v>1546.3666666666666</v>
      </c>
      <c r="F479" s="378">
        <v>1526.3833333333332</v>
      </c>
      <c r="G479" s="378">
        <v>1494.6666666666665</v>
      </c>
      <c r="H479" s="378">
        <v>1598.0666666666666</v>
      </c>
      <c r="I479" s="378">
        <v>1629.7833333333333</v>
      </c>
      <c r="J479" s="378">
        <v>1649.7666666666667</v>
      </c>
      <c r="K479" s="377">
        <v>1609.8</v>
      </c>
      <c r="L479" s="377">
        <v>1558.1</v>
      </c>
      <c r="M479" s="377">
        <v>1.32104</v>
      </c>
      <c r="N479" s="1"/>
      <c r="O479" s="1"/>
    </row>
    <row r="480" spans="1:15" ht="12.75" customHeight="1">
      <c r="A480" s="30">
        <v>470</v>
      </c>
      <c r="B480" s="431" t="s">
        <v>544</v>
      </c>
      <c r="C480" s="377">
        <v>12.9</v>
      </c>
      <c r="D480" s="378">
        <v>12.966666666666667</v>
      </c>
      <c r="E480" s="378">
        <v>12.783333333333333</v>
      </c>
      <c r="F480" s="378">
        <v>12.666666666666666</v>
      </c>
      <c r="G480" s="378">
        <v>12.483333333333333</v>
      </c>
      <c r="H480" s="378">
        <v>13.083333333333334</v>
      </c>
      <c r="I480" s="378">
        <v>13.266666666666667</v>
      </c>
      <c r="J480" s="378">
        <v>13.383333333333335</v>
      </c>
      <c r="K480" s="377">
        <v>13.15</v>
      </c>
      <c r="L480" s="377">
        <v>12.85</v>
      </c>
      <c r="M480" s="377">
        <v>27.228490000000001</v>
      </c>
      <c r="N480" s="1"/>
      <c r="O480" s="1"/>
    </row>
    <row r="481" spans="1:15" ht="12.75" customHeight="1">
      <c r="A481" s="30">
        <v>471</v>
      </c>
      <c r="B481" s="431" t="s">
        <v>545</v>
      </c>
      <c r="C481" s="377">
        <v>525.1</v>
      </c>
      <c r="D481" s="378">
        <v>527.4</v>
      </c>
      <c r="E481" s="378">
        <v>517.79999999999995</v>
      </c>
      <c r="F481" s="378">
        <v>510.5</v>
      </c>
      <c r="G481" s="378">
        <v>500.9</v>
      </c>
      <c r="H481" s="378">
        <v>534.69999999999993</v>
      </c>
      <c r="I481" s="378">
        <v>544.30000000000007</v>
      </c>
      <c r="J481" s="378">
        <v>551.59999999999991</v>
      </c>
      <c r="K481" s="377">
        <v>537</v>
      </c>
      <c r="L481" s="377">
        <v>520.1</v>
      </c>
      <c r="M481" s="377">
        <v>1.14832</v>
      </c>
      <c r="N481" s="1"/>
      <c r="O481" s="1"/>
    </row>
    <row r="482" spans="1:15" ht="12.75" customHeight="1">
      <c r="A482" s="30">
        <v>472</v>
      </c>
      <c r="B482" s="431" t="s">
        <v>547</v>
      </c>
      <c r="C482" s="377">
        <v>138.05000000000001</v>
      </c>
      <c r="D482" s="378">
        <v>139.76666666666668</v>
      </c>
      <c r="E482" s="378">
        <v>135.63333333333335</v>
      </c>
      <c r="F482" s="378">
        <v>133.21666666666667</v>
      </c>
      <c r="G482" s="378">
        <v>129.08333333333334</v>
      </c>
      <c r="H482" s="378">
        <v>142.18333333333337</v>
      </c>
      <c r="I482" s="378">
        <v>146.31666666666669</v>
      </c>
      <c r="J482" s="378">
        <v>148.73333333333338</v>
      </c>
      <c r="K482" s="377">
        <v>143.9</v>
      </c>
      <c r="L482" s="377">
        <v>137.35</v>
      </c>
      <c r="M482" s="377">
        <v>8.0994499999999992</v>
      </c>
      <c r="N482" s="1"/>
      <c r="O482" s="1"/>
    </row>
    <row r="483" spans="1:15" ht="12.75" customHeight="1">
      <c r="A483" s="30">
        <v>473</v>
      </c>
      <c r="B483" s="431" t="s">
        <v>548</v>
      </c>
      <c r="C483" s="377">
        <v>19.75</v>
      </c>
      <c r="D483" s="378">
        <v>19.833333333333332</v>
      </c>
      <c r="E483" s="378">
        <v>19.566666666666663</v>
      </c>
      <c r="F483" s="378">
        <v>19.383333333333329</v>
      </c>
      <c r="G483" s="378">
        <v>19.11666666666666</v>
      </c>
      <c r="H483" s="378">
        <v>20.016666666666666</v>
      </c>
      <c r="I483" s="378">
        <v>20.283333333333339</v>
      </c>
      <c r="J483" s="378">
        <v>20.466666666666669</v>
      </c>
      <c r="K483" s="377">
        <v>20.100000000000001</v>
      </c>
      <c r="L483" s="377">
        <v>19.649999999999999</v>
      </c>
      <c r="M483" s="377">
        <v>21.70628</v>
      </c>
      <c r="N483" s="1"/>
      <c r="O483" s="1"/>
    </row>
    <row r="484" spans="1:15" ht="12.75" customHeight="1">
      <c r="A484" s="30">
        <v>474</v>
      </c>
      <c r="B484" s="431" t="s">
        <v>210</v>
      </c>
      <c r="C484" s="377">
        <v>7357.65</v>
      </c>
      <c r="D484" s="378">
        <v>7374.4333333333334</v>
      </c>
      <c r="E484" s="378">
        <v>7294.2166666666672</v>
      </c>
      <c r="F484" s="378">
        <v>7230.7833333333338</v>
      </c>
      <c r="G484" s="378">
        <v>7150.5666666666675</v>
      </c>
      <c r="H484" s="378">
        <v>7437.8666666666668</v>
      </c>
      <c r="I484" s="378">
        <v>7518.0833333333321</v>
      </c>
      <c r="J484" s="378">
        <v>7581.5166666666664</v>
      </c>
      <c r="K484" s="377">
        <v>7454.65</v>
      </c>
      <c r="L484" s="377">
        <v>7311</v>
      </c>
      <c r="M484" s="377">
        <v>2.0785100000000001</v>
      </c>
      <c r="N484" s="1"/>
      <c r="O484" s="1"/>
    </row>
    <row r="485" spans="1:15" ht="12.75" customHeight="1">
      <c r="A485" s="30">
        <v>475</v>
      </c>
      <c r="B485" s="431" t="s">
        <v>279</v>
      </c>
      <c r="C485" s="377">
        <v>43.6</v>
      </c>
      <c r="D485" s="378">
        <v>43.816666666666663</v>
      </c>
      <c r="E485" s="378">
        <v>42.883333333333326</v>
      </c>
      <c r="F485" s="378">
        <v>42.166666666666664</v>
      </c>
      <c r="G485" s="378">
        <v>41.233333333333327</v>
      </c>
      <c r="H485" s="378">
        <v>44.533333333333324</v>
      </c>
      <c r="I485" s="378">
        <v>45.466666666666661</v>
      </c>
      <c r="J485" s="378">
        <v>46.183333333333323</v>
      </c>
      <c r="K485" s="377">
        <v>44.75</v>
      </c>
      <c r="L485" s="377">
        <v>43.1</v>
      </c>
      <c r="M485" s="377">
        <v>55.630139999999997</v>
      </c>
      <c r="N485" s="1"/>
      <c r="O485" s="1"/>
    </row>
    <row r="486" spans="1:15" ht="12.75" customHeight="1">
      <c r="A486" s="30">
        <v>476</v>
      </c>
      <c r="B486" s="431" t="s">
        <v>211</v>
      </c>
      <c r="C486" s="377">
        <v>786.9</v>
      </c>
      <c r="D486" s="378">
        <v>790.61666666666667</v>
      </c>
      <c r="E486" s="378">
        <v>776.38333333333333</v>
      </c>
      <c r="F486" s="378">
        <v>765.86666666666667</v>
      </c>
      <c r="G486" s="378">
        <v>751.63333333333333</v>
      </c>
      <c r="H486" s="378">
        <v>801.13333333333333</v>
      </c>
      <c r="I486" s="378">
        <v>815.36666666666667</v>
      </c>
      <c r="J486" s="378">
        <v>825.88333333333333</v>
      </c>
      <c r="K486" s="377">
        <v>804.85</v>
      </c>
      <c r="L486" s="377">
        <v>780.1</v>
      </c>
      <c r="M486" s="377">
        <v>14.49766</v>
      </c>
      <c r="N486" s="1"/>
      <c r="O486" s="1"/>
    </row>
    <row r="487" spans="1:15" ht="12.75" customHeight="1">
      <c r="A487" s="30">
        <v>477</v>
      </c>
      <c r="B487" s="431" t="s">
        <v>546</v>
      </c>
      <c r="C487" s="377">
        <v>1034.2</v>
      </c>
      <c r="D487" s="378">
        <v>1043.45</v>
      </c>
      <c r="E487" s="378">
        <v>1012.75</v>
      </c>
      <c r="F487" s="378">
        <v>991.3</v>
      </c>
      <c r="G487" s="378">
        <v>960.59999999999991</v>
      </c>
      <c r="H487" s="378">
        <v>1064.9000000000001</v>
      </c>
      <c r="I487" s="378">
        <v>1095.6000000000004</v>
      </c>
      <c r="J487" s="378">
        <v>1117.0500000000002</v>
      </c>
      <c r="K487" s="377">
        <v>1074.1500000000001</v>
      </c>
      <c r="L487" s="377">
        <v>1022</v>
      </c>
      <c r="M487" s="377">
        <v>1.4104099999999999</v>
      </c>
      <c r="N487" s="1"/>
      <c r="O487" s="1"/>
    </row>
    <row r="488" spans="1:15" ht="12.75" customHeight="1">
      <c r="A488" s="30">
        <v>478</v>
      </c>
      <c r="B488" s="431" t="s">
        <v>551</v>
      </c>
      <c r="C488" s="377">
        <v>535.95000000000005</v>
      </c>
      <c r="D488" s="378">
        <v>534.65</v>
      </c>
      <c r="E488" s="378">
        <v>526.29999999999995</v>
      </c>
      <c r="F488" s="378">
        <v>516.65</v>
      </c>
      <c r="G488" s="378">
        <v>508.29999999999995</v>
      </c>
      <c r="H488" s="378">
        <v>544.29999999999995</v>
      </c>
      <c r="I488" s="378">
        <v>552.65000000000009</v>
      </c>
      <c r="J488" s="378">
        <v>562.29999999999995</v>
      </c>
      <c r="K488" s="377">
        <v>543</v>
      </c>
      <c r="L488" s="377">
        <v>525</v>
      </c>
      <c r="M488" s="377">
        <v>1.4313400000000001</v>
      </c>
      <c r="N488" s="1"/>
      <c r="O488" s="1"/>
    </row>
    <row r="489" spans="1:15" ht="12.75" customHeight="1">
      <c r="A489" s="30">
        <v>479</v>
      </c>
      <c r="B489" s="431" t="s">
        <v>552</v>
      </c>
      <c r="C489" s="377">
        <v>40.549999999999997</v>
      </c>
      <c r="D489" s="378">
        <v>40.966666666666669</v>
      </c>
      <c r="E489" s="378">
        <v>39.583333333333336</v>
      </c>
      <c r="F489" s="378">
        <v>38.616666666666667</v>
      </c>
      <c r="G489" s="378">
        <v>37.233333333333334</v>
      </c>
      <c r="H489" s="378">
        <v>41.933333333333337</v>
      </c>
      <c r="I489" s="378">
        <v>43.316666666666663</v>
      </c>
      <c r="J489" s="378">
        <v>44.283333333333339</v>
      </c>
      <c r="K489" s="377">
        <v>42.35</v>
      </c>
      <c r="L489" s="377">
        <v>40</v>
      </c>
      <c r="M489" s="377">
        <v>35.348019999999998</v>
      </c>
      <c r="N489" s="1"/>
      <c r="O489" s="1"/>
    </row>
    <row r="490" spans="1:15" ht="12.75" customHeight="1">
      <c r="A490" s="30">
        <v>480</v>
      </c>
      <c r="B490" s="431" t="s">
        <v>553</v>
      </c>
      <c r="C490" s="377">
        <v>1191.8499999999999</v>
      </c>
      <c r="D490" s="378">
        <v>1198.75</v>
      </c>
      <c r="E490" s="378">
        <v>1171.5</v>
      </c>
      <c r="F490" s="378">
        <v>1151.1500000000001</v>
      </c>
      <c r="G490" s="378">
        <v>1123.9000000000001</v>
      </c>
      <c r="H490" s="378">
        <v>1219.0999999999999</v>
      </c>
      <c r="I490" s="378">
        <v>1246.3499999999999</v>
      </c>
      <c r="J490" s="378">
        <v>1266.6999999999998</v>
      </c>
      <c r="K490" s="377">
        <v>1226</v>
      </c>
      <c r="L490" s="377">
        <v>1178.4000000000001</v>
      </c>
      <c r="M490" s="377">
        <v>0.37820999999999999</v>
      </c>
      <c r="N490" s="1"/>
      <c r="O490" s="1"/>
    </row>
    <row r="491" spans="1:15" ht="12.75" customHeight="1">
      <c r="A491" s="30">
        <v>481</v>
      </c>
      <c r="B491" s="431" t="s">
        <v>555</v>
      </c>
      <c r="C491" s="377">
        <v>421.35</v>
      </c>
      <c r="D491" s="378">
        <v>426</v>
      </c>
      <c r="E491" s="378">
        <v>413.35</v>
      </c>
      <c r="F491" s="378">
        <v>405.35</v>
      </c>
      <c r="G491" s="378">
        <v>392.70000000000005</v>
      </c>
      <c r="H491" s="378">
        <v>434</v>
      </c>
      <c r="I491" s="378">
        <v>446.65</v>
      </c>
      <c r="J491" s="378">
        <v>454.65</v>
      </c>
      <c r="K491" s="377">
        <v>438.65</v>
      </c>
      <c r="L491" s="377">
        <v>418</v>
      </c>
      <c r="M491" s="377">
        <v>3.2999700000000001</v>
      </c>
      <c r="N491" s="1"/>
      <c r="O491" s="1"/>
    </row>
    <row r="492" spans="1:15" ht="12.75" customHeight="1">
      <c r="A492" s="30">
        <v>482</v>
      </c>
      <c r="B492" s="431" t="s">
        <v>281</v>
      </c>
      <c r="C492" s="377">
        <v>915.85</v>
      </c>
      <c r="D492" s="378">
        <v>917.51666666666677</v>
      </c>
      <c r="E492" s="378">
        <v>898.43333333333351</v>
      </c>
      <c r="F492" s="378">
        <v>881.01666666666677</v>
      </c>
      <c r="G492" s="378">
        <v>861.93333333333351</v>
      </c>
      <c r="H492" s="378">
        <v>934.93333333333351</v>
      </c>
      <c r="I492" s="378">
        <v>954.01666666666677</v>
      </c>
      <c r="J492" s="378">
        <v>971.43333333333351</v>
      </c>
      <c r="K492" s="377">
        <v>936.6</v>
      </c>
      <c r="L492" s="377">
        <v>900.1</v>
      </c>
      <c r="M492" s="377">
        <v>3.6380499999999998</v>
      </c>
      <c r="N492" s="1"/>
      <c r="O492" s="1"/>
    </row>
    <row r="493" spans="1:15" ht="12.75" customHeight="1">
      <c r="A493" s="30">
        <v>483</v>
      </c>
      <c r="B493" s="431" t="s">
        <v>212</v>
      </c>
      <c r="C493" s="377">
        <v>323.3</v>
      </c>
      <c r="D493" s="378">
        <v>323.36666666666667</v>
      </c>
      <c r="E493" s="378">
        <v>318.53333333333336</v>
      </c>
      <c r="F493" s="378">
        <v>313.76666666666671</v>
      </c>
      <c r="G493" s="378">
        <v>308.93333333333339</v>
      </c>
      <c r="H493" s="378">
        <v>328.13333333333333</v>
      </c>
      <c r="I493" s="378">
        <v>332.96666666666658</v>
      </c>
      <c r="J493" s="378">
        <v>337.73333333333329</v>
      </c>
      <c r="K493" s="377">
        <v>328.2</v>
      </c>
      <c r="L493" s="377">
        <v>318.60000000000002</v>
      </c>
      <c r="M493" s="377">
        <v>105.63621000000001</v>
      </c>
      <c r="N493" s="1"/>
      <c r="O493" s="1"/>
    </row>
    <row r="494" spans="1:15" ht="12.75" customHeight="1">
      <c r="A494" s="30">
        <v>484</v>
      </c>
      <c r="B494" s="431" t="s">
        <v>556</v>
      </c>
      <c r="C494" s="377">
        <v>2586.9499999999998</v>
      </c>
      <c r="D494" s="378">
        <v>2600.65</v>
      </c>
      <c r="E494" s="378">
        <v>2549.3000000000002</v>
      </c>
      <c r="F494" s="378">
        <v>2511.65</v>
      </c>
      <c r="G494" s="378">
        <v>2460.3000000000002</v>
      </c>
      <c r="H494" s="378">
        <v>2638.3</v>
      </c>
      <c r="I494" s="378">
        <v>2689.6499999999996</v>
      </c>
      <c r="J494" s="378">
        <v>2727.3</v>
      </c>
      <c r="K494" s="377">
        <v>2652</v>
      </c>
      <c r="L494" s="377">
        <v>2563</v>
      </c>
      <c r="M494" s="377">
        <v>0.41382000000000002</v>
      </c>
      <c r="N494" s="1"/>
      <c r="O494" s="1"/>
    </row>
    <row r="495" spans="1:15" ht="12.75" customHeight="1">
      <c r="A495" s="30">
        <v>485</v>
      </c>
      <c r="B495" s="431" t="s">
        <v>280</v>
      </c>
      <c r="C495" s="377">
        <v>221.45</v>
      </c>
      <c r="D495" s="378">
        <v>221.88333333333333</v>
      </c>
      <c r="E495" s="378">
        <v>219.56666666666666</v>
      </c>
      <c r="F495" s="378">
        <v>217.68333333333334</v>
      </c>
      <c r="G495" s="378">
        <v>215.36666666666667</v>
      </c>
      <c r="H495" s="378">
        <v>223.76666666666665</v>
      </c>
      <c r="I495" s="378">
        <v>226.08333333333331</v>
      </c>
      <c r="J495" s="378">
        <v>227.96666666666664</v>
      </c>
      <c r="K495" s="377">
        <v>224.2</v>
      </c>
      <c r="L495" s="377">
        <v>220</v>
      </c>
      <c r="M495" s="377">
        <v>3.0686599999999999</v>
      </c>
      <c r="N495" s="1"/>
      <c r="O495" s="1"/>
    </row>
    <row r="496" spans="1:15" ht="12.75" customHeight="1">
      <c r="A496" s="30">
        <v>486</v>
      </c>
      <c r="B496" s="431" t="s">
        <v>557</v>
      </c>
      <c r="C496" s="377">
        <v>2125.6</v>
      </c>
      <c r="D496" s="378">
        <v>2128.2000000000003</v>
      </c>
      <c r="E496" s="378">
        <v>2105.4000000000005</v>
      </c>
      <c r="F496" s="378">
        <v>2085.2000000000003</v>
      </c>
      <c r="G496" s="378">
        <v>2062.4000000000005</v>
      </c>
      <c r="H496" s="378">
        <v>2148.4000000000005</v>
      </c>
      <c r="I496" s="378">
        <v>2171.2000000000007</v>
      </c>
      <c r="J496" s="378">
        <v>2191.4000000000005</v>
      </c>
      <c r="K496" s="377">
        <v>2151</v>
      </c>
      <c r="L496" s="377">
        <v>2108</v>
      </c>
      <c r="M496" s="377">
        <v>0.55286000000000002</v>
      </c>
      <c r="N496" s="1"/>
      <c r="O496" s="1"/>
    </row>
    <row r="497" spans="1:15" ht="12.75" customHeight="1">
      <c r="A497" s="30">
        <v>487</v>
      </c>
      <c r="B497" s="431" t="s">
        <v>550</v>
      </c>
      <c r="C497" s="377">
        <v>577.79999999999995</v>
      </c>
      <c r="D497" s="378">
        <v>582.83333333333337</v>
      </c>
      <c r="E497" s="378">
        <v>556.06666666666672</v>
      </c>
      <c r="F497" s="378">
        <v>534.33333333333337</v>
      </c>
      <c r="G497" s="378">
        <v>507.56666666666672</v>
      </c>
      <c r="H497" s="378">
        <v>604.56666666666672</v>
      </c>
      <c r="I497" s="378">
        <v>631.33333333333337</v>
      </c>
      <c r="J497" s="378">
        <v>653.06666666666672</v>
      </c>
      <c r="K497" s="377">
        <v>609.6</v>
      </c>
      <c r="L497" s="377">
        <v>561.1</v>
      </c>
      <c r="M497" s="377">
        <v>8.1532800000000005</v>
      </c>
      <c r="N497" s="1"/>
      <c r="O497" s="1"/>
    </row>
    <row r="498" spans="1:15" ht="12.75" customHeight="1">
      <c r="A498" s="30">
        <v>488</v>
      </c>
      <c r="B498" s="431" t="s">
        <v>549</v>
      </c>
      <c r="C498" s="377">
        <v>3964.05</v>
      </c>
      <c r="D498" s="378">
        <v>3961.3666666666668</v>
      </c>
      <c r="E498" s="378">
        <v>3822.7333333333336</v>
      </c>
      <c r="F498" s="378">
        <v>3681.416666666667</v>
      </c>
      <c r="G498" s="378">
        <v>3542.7833333333338</v>
      </c>
      <c r="H498" s="378">
        <v>4102.6833333333334</v>
      </c>
      <c r="I498" s="378">
        <v>4241.3166666666666</v>
      </c>
      <c r="J498" s="378">
        <v>4382.6333333333332</v>
      </c>
      <c r="K498" s="377">
        <v>4100</v>
      </c>
      <c r="L498" s="377">
        <v>3820.05</v>
      </c>
      <c r="M498" s="377">
        <v>0.13678000000000001</v>
      </c>
      <c r="N498" s="1"/>
      <c r="O498" s="1"/>
    </row>
    <row r="499" spans="1:15" ht="12.75" customHeight="1">
      <c r="A499" s="30">
        <v>489</v>
      </c>
      <c r="B499" s="431" t="s">
        <v>213</v>
      </c>
      <c r="C499" s="377">
        <v>1192.25</v>
      </c>
      <c r="D499" s="378">
        <v>1204.8500000000001</v>
      </c>
      <c r="E499" s="378">
        <v>1172.4000000000003</v>
      </c>
      <c r="F499" s="378">
        <v>1152.5500000000002</v>
      </c>
      <c r="G499" s="378">
        <v>1120.1000000000004</v>
      </c>
      <c r="H499" s="378">
        <v>1224.7000000000003</v>
      </c>
      <c r="I499" s="378">
        <v>1257.1500000000001</v>
      </c>
      <c r="J499" s="378">
        <v>1277.0000000000002</v>
      </c>
      <c r="K499" s="377">
        <v>1237.3</v>
      </c>
      <c r="L499" s="377">
        <v>1185</v>
      </c>
      <c r="M499" s="377">
        <v>17.562850000000001</v>
      </c>
      <c r="N499" s="1"/>
      <c r="O499" s="1"/>
    </row>
    <row r="500" spans="1:15" ht="12.75" customHeight="1">
      <c r="A500" s="30">
        <v>490</v>
      </c>
      <c r="B500" s="431" t="s">
        <v>554</v>
      </c>
      <c r="C500" s="377">
        <v>2717.6</v>
      </c>
      <c r="D500" s="378">
        <v>2765.8666666666668</v>
      </c>
      <c r="E500" s="378">
        <v>2651.7333333333336</v>
      </c>
      <c r="F500" s="378">
        <v>2585.8666666666668</v>
      </c>
      <c r="G500" s="378">
        <v>2471.7333333333336</v>
      </c>
      <c r="H500" s="378">
        <v>2831.7333333333336</v>
      </c>
      <c r="I500" s="378">
        <v>2945.8666666666668</v>
      </c>
      <c r="J500" s="378">
        <v>3011.7333333333336</v>
      </c>
      <c r="K500" s="377">
        <v>2880</v>
      </c>
      <c r="L500" s="377">
        <v>2700</v>
      </c>
      <c r="M500" s="377">
        <v>1.8412999999999999</v>
      </c>
      <c r="N500" s="1"/>
      <c r="O500" s="1"/>
    </row>
    <row r="501" spans="1:15" ht="12.75" customHeight="1">
      <c r="A501" s="30">
        <v>491</v>
      </c>
      <c r="B501" s="431" t="s">
        <v>558</v>
      </c>
      <c r="C501" s="377">
        <v>8502.9</v>
      </c>
      <c r="D501" s="378">
        <v>8575.6166666666668</v>
      </c>
      <c r="E501" s="378">
        <v>8393.2833333333328</v>
      </c>
      <c r="F501" s="378">
        <v>8283.6666666666661</v>
      </c>
      <c r="G501" s="378">
        <v>8101.3333333333321</v>
      </c>
      <c r="H501" s="378">
        <v>8685.2333333333336</v>
      </c>
      <c r="I501" s="378">
        <v>8867.5666666666657</v>
      </c>
      <c r="J501" s="378">
        <v>8977.1833333333343</v>
      </c>
      <c r="K501" s="377">
        <v>8757.9500000000007</v>
      </c>
      <c r="L501" s="377">
        <v>8466</v>
      </c>
      <c r="M501" s="377">
        <v>2.5440000000000001E-2</v>
      </c>
      <c r="N501" s="1"/>
      <c r="O501" s="1"/>
    </row>
    <row r="502" spans="1:15" ht="12.75" customHeight="1">
      <c r="A502" s="30">
        <v>492</v>
      </c>
      <c r="B502" s="431" t="s">
        <v>559</v>
      </c>
      <c r="C502" s="377">
        <v>178.25</v>
      </c>
      <c r="D502" s="378">
        <v>179.5</v>
      </c>
      <c r="E502" s="378">
        <v>173.6</v>
      </c>
      <c r="F502" s="378">
        <v>168.95</v>
      </c>
      <c r="G502" s="378">
        <v>163.04999999999998</v>
      </c>
      <c r="H502" s="378">
        <v>184.15</v>
      </c>
      <c r="I502" s="378">
        <v>190.04999999999998</v>
      </c>
      <c r="J502" s="378">
        <v>194.70000000000002</v>
      </c>
      <c r="K502" s="377">
        <v>185.4</v>
      </c>
      <c r="L502" s="377">
        <v>174.85</v>
      </c>
      <c r="M502" s="377">
        <v>13.233180000000001</v>
      </c>
      <c r="N502" s="1"/>
      <c r="O502" s="1"/>
    </row>
    <row r="503" spans="1:15" ht="12.75" customHeight="1">
      <c r="A503" s="30">
        <v>493</v>
      </c>
      <c r="B503" s="431" t="s">
        <v>560</v>
      </c>
      <c r="C503" s="377">
        <v>146.5</v>
      </c>
      <c r="D503" s="378">
        <v>146.9</v>
      </c>
      <c r="E503" s="378">
        <v>142.70000000000002</v>
      </c>
      <c r="F503" s="378">
        <v>138.9</v>
      </c>
      <c r="G503" s="378">
        <v>134.70000000000002</v>
      </c>
      <c r="H503" s="378">
        <v>150.70000000000002</v>
      </c>
      <c r="I503" s="378">
        <v>154.9</v>
      </c>
      <c r="J503" s="378">
        <v>158.70000000000002</v>
      </c>
      <c r="K503" s="377">
        <v>151.1</v>
      </c>
      <c r="L503" s="377">
        <v>143.1</v>
      </c>
      <c r="M503" s="377">
        <v>17.803509999999999</v>
      </c>
      <c r="N503" s="1"/>
      <c r="O503" s="1"/>
    </row>
    <row r="504" spans="1:15" ht="12.75" customHeight="1">
      <c r="A504" s="30">
        <v>494</v>
      </c>
      <c r="B504" s="431" t="s">
        <v>561</v>
      </c>
      <c r="C504" s="377">
        <v>504.55</v>
      </c>
      <c r="D504" s="378">
        <v>509.43333333333334</v>
      </c>
      <c r="E504" s="378">
        <v>498.11666666666667</v>
      </c>
      <c r="F504" s="378">
        <v>491.68333333333334</v>
      </c>
      <c r="G504" s="378">
        <v>480.36666666666667</v>
      </c>
      <c r="H504" s="378">
        <v>515.86666666666667</v>
      </c>
      <c r="I504" s="378">
        <v>527.18333333333339</v>
      </c>
      <c r="J504" s="378">
        <v>533.61666666666667</v>
      </c>
      <c r="K504" s="377">
        <v>520.75</v>
      </c>
      <c r="L504" s="377">
        <v>503</v>
      </c>
      <c r="M504" s="377">
        <v>0.23003999999999999</v>
      </c>
      <c r="N504" s="1"/>
      <c r="O504" s="1"/>
    </row>
    <row r="505" spans="1:15" ht="12.75" customHeight="1">
      <c r="A505" s="30">
        <v>495</v>
      </c>
      <c r="B505" s="431" t="s">
        <v>282</v>
      </c>
      <c r="C505" s="377">
        <v>1832.5</v>
      </c>
      <c r="D505" s="378">
        <v>1836.5</v>
      </c>
      <c r="E505" s="378">
        <v>1809</v>
      </c>
      <c r="F505" s="378">
        <v>1785.5</v>
      </c>
      <c r="G505" s="378">
        <v>1758</v>
      </c>
      <c r="H505" s="378">
        <v>1860</v>
      </c>
      <c r="I505" s="378">
        <v>1887.5</v>
      </c>
      <c r="J505" s="378">
        <v>1911</v>
      </c>
      <c r="K505" s="377">
        <v>1864</v>
      </c>
      <c r="L505" s="377">
        <v>1813</v>
      </c>
      <c r="M505" s="377">
        <v>2.2312500000000002</v>
      </c>
      <c r="N505" s="1"/>
      <c r="O505" s="1"/>
    </row>
    <row r="506" spans="1:15" ht="12.75" customHeight="1">
      <c r="A506" s="30">
        <v>496</v>
      </c>
      <c r="B506" s="431" t="s">
        <v>214</v>
      </c>
      <c r="C506" s="377">
        <v>605.04999999999995</v>
      </c>
      <c r="D506" s="378">
        <v>605.61666666666667</v>
      </c>
      <c r="E506" s="378">
        <v>600.23333333333335</v>
      </c>
      <c r="F506" s="378">
        <v>595.41666666666663</v>
      </c>
      <c r="G506" s="378">
        <v>590.0333333333333</v>
      </c>
      <c r="H506" s="378">
        <v>610.43333333333339</v>
      </c>
      <c r="I506" s="378">
        <v>615.81666666666683</v>
      </c>
      <c r="J506" s="378">
        <v>620.63333333333344</v>
      </c>
      <c r="K506" s="377">
        <v>611</v>
      </c>
      <c r="L506" s="377">
        <v>600.79999999999995</v>
      </c>
      <c r="M506" s="377">
        <v>98.233469999999997</v>
      </c>
      <c r="N506" s="1"/>
      <c r="O506" s="1"/>
    </row>
    <row r="507" spans="1:15" ht="12.75" customHeight="1">
      <c r="A507" s="30">
        <v>497</v>
      </c>
      <c r="B507" s="431" t="s">
        <v>562</v>
      </c>
      <c r="C507" s="377">
        <v>409.7</v>
      </c>
      <c r="D507" s="378">
        <v>412.81666666666666</v>
      </c>
      <c r="E507" s="378">
        <v>404.08333333333331</v>
      </c>
      <c r="F507" s="378">
        <v>398.46666666666664</v>
      </c>
      <c r="G507" s="378">
        <v>389.73333333333329</v>
      </c>
      <c r="H507" s="378">
        <v>418.43333333333334</v>
      </c>
      <c r="I507" s="378">
        <v>427.16666666666669</v>
      </c>
      <c r="J507" s="378">
        <v>432.78333333333336</v>
      </c>
      <c r="K507" s="377">
        <v>421.55</v>
      </c>
      <c r="L507" s="377">
        <v>407.2</v>
      </c>
      <c r="M507" s="377">
        <v>2.8334700000000002</v>
      </c>
      <c r="N507" s="1"/>
      <c r="O507" s="1"/>
    </row>
    <row r="508" spans="1:15" ht="12.75" customHeight="1">
      <c r="A508" s="30">
        <v>498</v>
      </c>
      <c r="B508" s="431" t="s">
        <v>283</v>
      </c>
      <c r="C508" s="377">
        <v>13.75</v>
      </c>
      <c r="D508" s="378">
        <v>13.733333333333334</v>
      </c>
      <c r="E508" s="378">
        <v>13.616666666666669</v>
      </c>
      <c r="F508" s="378">
        <v>13.483333333333334</v>
      </c>
      <c r="G508" s="378">
        <v>13.366666666666669</v>
      </c>
      <c r="H508" s="378">
        <v>13.866666666666669</v>
      </c>
      <c r="I508" s="378">
        <v>13.983333333333336</v>
      </c>
      <c r="J508" s="378">
        <v>14.116666666666669</v>
      </c>
      <c r="K508" s="377">
        <v>13.85</v>
      </c>
      <c r="L508" s="377">
        <v>13.6</v>
      </c>
      <c r="M508" s="377">
        <v>670.86949000000004</v>
      </c>
      <c r="N508" s="1"/>
      <c r="O508" s="1"/>
    </row>
    <row r="509" spans="1:15" ht="12.75" customHeight="1">
      <c r="A509" s="30">
        <v>499</v>
      </c>
      <c r="B509" s="431" t="s">
        <v>215</v>
      </c>
      <c r="C509" s="377">
        <v>289.35000000000002</v>
      </c>
      <c r="D509" s="378">
        <v>294.65000000000003</v>
      </c>
      <c r="E509" s="378">
        <v>280.80000000000007</v>
      </c>
      <c r="F509" s="378">
        <v>272.25000000000006</v>
      </c>
      <c r="G509" s="378">
        <v>258.40000000000009</v>
      </c>
      <c r="H509" s="378">
        <v>303.20000000000005</v>
      </c>
      <c r="I509" s="378">
        <v>317.05000000000007</v>
      </c>
      <c r="J509" s="378">
        <v>325.60000000000002</v>
      </c>
      <c r="K509" s="377">
        <v>308.5</v>
      </c>
      <c r="L509" s="377">
        <v>286.10000000000002</v>
      </c>
      <c r="M509" s="377">
        <v>141.11046999999999</v>
      </c>
      <c r="N509" s="1"/>
      <c r="O509" s="1"/>
    </row>
    <row r="510" spans="1:15" ht="12.75" customHeight="1">
      <c r="A510" s="30">
        <v>500</v>
      </c>
      <c r="B510" s="431" t="s">
        <v>563</v>
      </c>
      <c r="C510" s="377">
        <v>444.15</v>
      </c>
      <c r="D510" s="378">
        <v>448.08333333333331</v>
      </c>
      <c r="E510" s="378">
        <v>436.26666666666665</v>
      </c>
      <c r="F510" s="378">
        <v>428.38333333333333</v>
      </c>
      <c r="G510" s="378">
        <v>416.56666666666666</v>
      </c>
      <c r="H510" s="378">
        <v>455.96666666666664</v>
      </c>
      <c r="I510" s="378">
        <v>467.78333333333336</v>
      </c>
      <c r="J510" s="378">
        <v>475.66666666666663</v>
      </c>
      <c r="K510" s="377">
        <v>459.9</v>
      </c>
      <c r="L510" s="377">
        <v>440.2</v>
      </c>
      <c r="M510" s="377">
        <v>15.61375</v>
      </c>
      <c r="N510" s="1"/>
      <c r="O510" s="1"/>
    </row>
    <row r="511" spans="1:15" ht="12.75" customHeight="1">
      <c r="A511" s="30">
        <v>501</v>
      </c>
      <c r="B511" s="431" t="s">
        <v>564</v>
      </c>
      <c r="C511" s="377">
        <v>1704</v>
      </c>
      <c r="D511" s="378">
        <v>1720.3833333333332</v>
      </c>
      <c r="E511" s="378">
        <v>1684.7166666666665</v>
      </c>
      <c r="F511" s="378">
        <v>1665.4333333333332</v>
      </c>
      <c r="G511" s="378">
        <v>1629.7666666666664</v>
      </c>
      <c r="H511" s="378">
        <v>1739.6666666666665</v>
      </c>
      <c r="I511" s="378">
        <v>1775.3333333333335</v>
      </c>
      <c r="J511" s="378">
        <v>1794.6166666666666</v>
      </c>
      <c r="K511" s="377">
        <v>1756.05</v>
      </c>
      <c r="L511" s="377">
        <v>1701.1</v>
      </c>
      <c r="M511" s="377">
        <v>0.32005</v>
      </c>
      <c r="N511" s="1"/>
      <c r="O511" s="1"/>
    </row>
    <row r="512" spans="1:15" ht="12.75" customHeight="1">
      <c r="A512" s="314"/>
      <c r="B512" s="314"/>
      <c r="C512" s="315"/>
      <c r="D512" s="315"/>
      <c r="E512" s="315"/>
      <c r="F512" s="315"/>
      <c r="G512" s="315"/>
      <c r="H512" s="315"/>
      <c r="I512" s="315"/>
      <c r="J512" s="314"/>
      <c r="K512" s="314"/>
      <c r="L512" s="314"/>
      <c r="M512" s="316"/>
      <c r="N512" s="1"/>
      <c r="O512" s="1"/>
    </row>
    <row r="513" spans="1:15" ht="12.75" customHeight="1">
      <c r="A513" s="314"/>
      <c r="B513" s="314"/>
      <c r="C513" s="315"/>
      <c r="D513" s="315"/>
      <c r="E513" s="315"/>
      <c r="F513" s="315"/>
      <c r="G513" s="315"/>
      <c r="H513" s="315"/>
      <c r="I513" s="315"/>
      <c r="J513" s="314"/>
      <c r="K513" s="314"/>
      <c r="L513" s="314"/>
      <c r="M513" s="316"/>
      <c r="N513" s="1"/>
      <c r="O513" s="1"/>
    </row>
    <row r="514" spans="1:15" ht="12.75" customHeight="1">
      <c r="A514" s="314"/>
      <c r="B514" s="314"/>
      <c r="C514" s="315"/>
      <c r="D514" s="315"/>
      <c r="E514" s="315"/>
      <c r="F514" s="315"/>
      <c r="G514" s="315"/>
      <c r="H514" s="315"/>
      <c r="I514" s="315"/>
      <c r="J514" s="314"/>
      <c r="K514" s="314"/>
      <c r="L514" s="314"/>
      <c r="M514" s="316"/>
      <c r="N514" s="1"/>
      <c r="O514" s="1"/>
    </row>
    <row r="515" spans="1:15" ht="12.75" customHeight="1">
      <c r="A515" s="314"/>
      <c r="B515" s="314"/>
      <c r="C515" s="315"/>
      <c r="D515" s="315"/>
      <c r="E515" s="315"/>
      <c r="F515" s="315"/>
      <c r="G515" s="315"/>
      <c r="H515" s="315"/>
      <c r="I515" s="315"/>
      <c r="J515" s="314"/>
      <c r="K515" s="314"/>
      <c r="L515" s="314"/>
      <c r="M515" s="3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7"/>
      <c r="B5" s="478"/>
      <c r="C5" s="477"/>
      <c r="D5" s="47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53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9" t="s">
        <v>567</v>
      </c>
      <c r="C7" s="478"/>
      <c r="D7" s="7">
        <f>Main!B10</f>
        <v>44585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44582</v>
      </c>
      <c r="B10" s="29">
        <v>541303</v>
      </c>
      <c r="C10" s="28" t="s">
        <v>1087</v>
      </c>
      <c r="D10" s="28" t="s">
        <v>1088</v>
      </c>
      <c r="E10" s="28" t="s">
        <v>577</v>
      </c>
      <c r="F10" s="87">
        <v>531000</v>
      </c>
      <c r="G10" s="29">
        <v>36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44582</v>
      </c>
      <c r="B11" s="29">
        <v>541303</v>
      </c>
      <c r="C11" s="28" t="s">
        <v>1087</v>
      </c>
      <c r="D11" s="28" t="s">
        <v>1089</v>
      </c>
      <c r="E11" s="28" t="s">
        <v>576</v>
      </c>
      <c r="F11" s="87">
        <v>165000</v>
      </c>
      <c r="G11" s="29">
        <v>36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44582</v>
      </c>
      <c r="B12" s="29">
        <v>540135</v>
      </c>
      <c r="C12" s="28" t="s">
        <v>1042</v>
      </c>
      <c r="D12" s="28" t="s">
        <v>1090</v>
      </c>
      <c r="E12" s="28" t="s">
        <v>576</v>
      </c>
      <c r="F12" s="87">
        <v>500000</v>
      </c>
      <c r="G12" s="29">
        <v>22.12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44582</v>
      </c>
      <c r="B13" s="29">
        <v>540135</v>
      </c>
      <c r="C13" s="28" t="s">
        <v>1042</v>
      </c>
      <c r="D13" s="28" t="s">
        <v>1043</v>
      </c>
      <c r="E13" s="28" t="s">
        <v>577</v>
      </c>
      <c r="F13" s="87">
        <v>650000</v>
      </c>
      <c r="G13" s="29">
        <v>22.12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44582</v>
      </c>
      <c r="B14" s="29">
        <v>540135</v>
      </c>
      <c r="C14" s="28" t="s">
        <v>1042</v>
      </c>
      <c r="D14" s="28" t="s">
        <v>1091</v>
      </c>
      <c r="E14" s="28" t="s">
        <v>577</v>
      </c>
      <c r="F14" s="87">
        <v>307500</v>
      </c>
      <c r="G14" s="29">
        <v>22.11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44582</v>
      </c>
      <c r="B15" s="29">
        <v>540135</v>
      </c>
      <c r="C15" s="28" t="s">
        <v>1042</v>
      </c>
      <c r="D15" s="28" t="s">
        <v>1092</v>
      </c>
      <c r="E15" s="28" t="s">
        <v>577</v>
      </c>
      <c r="F15" s="87">
        <v>500000</v>
      </c>
      <c r="G15" s="29">
        <v>22.12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44582</v>
      </c>
      <c r="B16" s="29">
        <v>540135</v>
      </c>
      <c r="C16" s="28" t="s">
        <v>1042</v>
      </c>
      <c r="D16" s="28" t="s">
        <v>1044</v>
      </c>
      <c r="E16" s="28" t="s">
        <v>576</v>
      </c>
      <c r="F16" s="87">
        <v>351583</v>
      </c>
      <c r="G16" s="29">
        <v>22.12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44582</v>
      </c>
      <c r="B17" s="29">
        <v>530245</v>
      </c>
      <c r="C17" s="28" t="s">
        <v>1093</v>
      </c>
      <c r="D17" s="28" t="s">
        <v>1038</v>
      </c>
      <c r="E17" s="28" t="s">
        <v>576</v>
      </c>
      <c r="F17" s="87">
        <v>88500</v>
      </c>
      <c r="G17" s="29">
        <v>52.75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44582</v>
      </c>
      <c r="B18" s="29">
        <v>530245</v>
      </c>
      <c r="C18" s="28" t="s">
        <v>1093</v>
      </c>
      <c r="D18" s="28" t="s">
        <v>1048</v>
      </c>
      <c r="E18" s="28" t="s">
        <v>577</v>
      </c>
      <c r="F18" s="87">
        <v>151550</v>
      </c>
      <c r="G18" s="29">
        <v>52.75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44582</v>
      </c>
      <c r="B19" s="29">
        <v>530723</v>
      </c>
      <c r="C19" s="28" t="s">
        <v>1094</v>
      </c>
      <c r="D19" s="28" t="s">
        <v>1095</v>
      </c>
      <c r="E19" s="28" t="s">
        <v>577</v>
      </c>
      <c r="F19" s="87">
        <v>30080</v>
      </c>
      <c r="G19" s="29">
        <v>215.78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44582</v>
      </c>
      <c r="B20" s="29">
        <v>539621</v>
      </c>
      <c r="C20" s="28" t="s">
        <v>1024</v>
      </c>
      <c r="D20" s="28" t="s">
        <v>1096</v>
      </c>
      <c r="E20" s="28" t="s">
        <v>577</v>
      </c>
      <c r="F20" s="87">
        <v>80000</v>
      </c>
      <c r="G20" s="29">
        <v>36.15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44582</v>
      </c>
      <c r="B21" s="29">
        <v>532645</v>
      </c>
      <c r="C21" s="28" t="s">
        <v>1097</v>
      </c>
      <c r="D21" s="28" t="s">
        <v>859</v>
      </c>
      <c r="E21" s="28" t="s">
        <v>576</v>
      </c>
      <c r="F21" s="87">
        <v>100000</v>
      </c>
      <c r="G21" s="29">
        <v>4.12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44582</v>
      </c>
      <c r="B22" s="29">
        <v>532645</v>
      </c>
      <c r="C22" s="28" t="s">
        <v>1097</v>
      </c>
      <c r="D22" s="28" t="s">
        <v>859</v>
      </c>
      <c r="E22" s="28" t="s">
        <v>577</v>
      </c>
      <c r="F22" s="87">
        <v>973</v>
      </c>
      <c r="G22" s="29">
        <v>4.12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44582</v>
      </c>
      <c r="B23" s="29">
        <v>532645</v>
      </c>
      <c r="C23" s="28" t="s">
        <v>1097</v>
      </c>
      <c r="D23" s="28" t="s">
        <v>1098</v>
      </c>
      <c r="E23" s="28" t="s">
        <v>577</v>
      </c>
      <c r="F23" s="87">
        <v>125722</v>
      </c>
      <c r="G23" s="29">
        <v>4.12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44582</v>
      </c>
      <c r="B24" s="29">
        <v>540545</v>
      </c>
      <c r="C24" s="28" t="s">
        <v>1045</v>
      </c>
      <c r="D24" s="28" t="s">
        <v>1046</v>
      </c>
      <c r="E24" s="28" t="s">
        <v>576</v>
      </c>
      <c r="F24" s="87">
        <v>130448</v>
      </c>
      <c r="G24" s="29">
        <v>30.71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44582</v>
      </c>
      <c r="B25" s="29">
        <v>540545</v>
      </c>
      <c r="C25" s="28" t="s">
        <v>1045</v>
      </c>
      <c r="D25" s="28" t="s">
        <v>1046</v>
      </c>
      <c r="E25" s="28" t="s">
        <v>577</v>
      </c>
      <c r="F25" s="87">
        <v>127948</v>
      </c>
      <c r="G25" s="29">
        <v>30.62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44582</v>
      </c>
      <c r="B26" s="29">
        <v>540545</v>
      </c>
      <c r="C26" s="28" t="s">
        <v>1045</v>
      </c>
      <c r="D26" s="28" t="s">
        <v>981</v>
      </c>
      <c r="E26" s="28" t="s">
        <v>576</v>
      </c>
      <c r="F26" s="87">
        <v>189161</v>
      </c>
      <c r="G26" s="29">
        <v>30.96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44582</v>
      </c>
      <c r="B27" s="29">
        <v>540545</v>
      </c>
      <c r="C27" s="28" t="s">
        <v>1045</v>
      </c>
      <c r="D27" s="28" t="s">
        <v>981</v>
      </c>
      <c r="E27" s="28" t="s">
        <v>577</v>
      </c>
      <c r="F27" s="87">
        <v>128616</v>
      </c>
      <c r="G27" s="29">
        <v>31.44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44582</v>
      </c>
      <c r="B28" s="29">
        <v>531752</v>
      </c>
      <c r="C28" s="28" t="s">
        <v>1099</v>
      </c>
      <c r="D28" s="28" t="s">
        <v>859</v>
      </c>
      <c r="E28" s="28" t="s">
        <v>576</v>
      </c>
      <c r="F28" s="87">
        <v>4996108</v>
      </c>
      <c r="G28" s="29">
        <v>1.17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44582</v>
      </c>
      <c r="B29" s="29">
        <v>531752</v>
      </c>
      <c r="C29" s="28" t="s">
        <v>1099</v>
      </c>
      <c r="D29" s="28" t="s">
        <v>859</v>
      </c>
      <c r="E29" s="28" t="s">
        <v>577</v>
      </c>
      <c r="F29" s="87">
        <v>221</v>
      </c>
      <c r="G29" s="29">
        <v>1.17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44582</v>
      </c>
      <c r="B30" s="29">
        <v>536965</v>
      </c>
      <c r="C30" s="28" t="s">
        <v>1100</v>
      </c>
      <c r="D30" s="28" t="s">
        <v>1101</v>
      </c>
      <c r="E30" s="28" t="s">
        <v>576</v>
      </c>
      <c r="F30" s="87">
        <v>15300</v>
      </c>
      <c r="G30" s="29">
        <v>8.1300000000000008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44582</v>
      </c>
      <c r="B31" s="29">
        <v>543439</v>
      </c>
      <c r="C31" s="28" t="s">
        <v>883</v>
      </c>
      <c r="D31" s="28" t="s">
        <v>1047</v>
      </c>
      <c r="E31" s="28" t="s">
        <v>576</v>
      </c>
      <c r="F31" s="87">
        <v>24000</v>
      </c>
      <c r="G31" s="29">
        <v>39.99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44582</v>
      </c>
      <c r="B32" s="29">
        <v>543439</v>
      </c>
      <c r="C32" s="28" t="s">
        <v>883</v>
      </c>
      <c r="D32" s="28" t="s">
        <v>1047</v>
      </c>
      <c r="E32" s="28" t="s">
        <v>577</v>
      </c>
      <c r="F32" s="87">
        <v>70000</v>
      </c>
      <c r="G32" s="29">
        <v>35.450000000000003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44582</v>
      </c>
      <c r="B33" s="29">
        <v>543439</v>
      </c>
      <c r="C33" s="28" t="s">
        <v>883</v>
      </c>
      <c r="D33" s="28" t="s">
        <v>1102</v>
      </c>
      <c r="E33" s="28" t="s">
        <v>577</v>
      </c>
      <c r="F33" s="87">
        <v>24000</v>
      </c>
      <c r="G33" s="29">
        <v>40.1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44582</v>
      </c>
      <c r="B34" s="29">
        <v>540811</v>
      </c>
      <c r="C34" s="28" t="s">
        <v>1103</v>
      </c>
      <c r="D34" s="28" t="s">
        <v>1104</v>
      </c>
      <c r="E34" s="28" t="s">
        <v>576</v>
      </c>
      <c r="F34" s="87">
        <v>50000</v>
      </c>
      <c r="G34" s="29">
        <v>17.54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44582</v>
      </c>
      <c r="B35" s="29">
        <v>542724</v>
      </c>
      <c r="C35" s="28" t="s">
        <v>957</v>
      </c>
      <c r="D35" s="28" t="s">
        <v>1049</v>
      </c>
      <c r="E35" s="28" t="s">
        <v>577</v>
      </c>
      <c r="F35" s="87">
        <v>500000</v>
      </c>
      <c r="G35" s="29">
        <v>8.83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44582</v>
      </c>
      <c r="B36" s="29">
        <v>542724</v>
      </c>
      <c r="C36" s="28" t="s">
        <v>957</v>
      </c>
      <c r="D36" s="28" t="s">
        <v>1025</v>
      </c>
      <c r="E36" s="28" t="s">
        <v>576</v>
      </c>
      <c r="F36" s="87">
        <v>549287</v>
      </c>
      <c r="G36" s="29">
        <v>8.9700000000000006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44582</v>
      </c>
      <c r="B37" s="29">
        <v>542724</v>
      </c>
      <c r="C37" s="28" t="s">
        <v>957</v>
      </c>
      <c r="D37" s="28" t="s">
        <v>1025</v>
      </c>
      <c r="E37" s="28" t="s">
        <v>577</v>
      </c>
      <c r="F37" s="87">
        <v>549287</v>
      </c>
      <c r="G37" s="29">
        <v>9.01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44582</v>
      </c>
      <c r="B38" s="29">
        <v>533149</v>
      </c>
      <c r="C38" s="28" t="s">
        <v>982</v>
      </c>
      <c r="D38" s="28" t="s">
        <v>1026</v>
      </c>
      <c r="E38" s="28" t="s">
        <v>577</v>
      </c>
      <c r="F38" s="87">
        <v>200000</v>
      </c>
      <c r="G38" s="29">
        <v>6.3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44582</v>
      </c>
      <c r="B39" s="29">
        <v>539032</v>
      </c>
      <c r="C39" s="28" t="s">
        <v>1050</v>
      </c>
      <c r="D39" s="28" t="s">
        <v>1105</v>
      </c>
      <c r="E39" s="28" t="s">
        <v>577</v>
      </c>
      <c r="F39" s="87">
        <v>50000</v>
      </c>
      <c r="G39" s="29">
        <v>9.93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44582</v>
      </c>
      <c r="B40" s="29">
        <v>540654</v>
      </c>
      <c r="C40" s="28" t="s">
        <v>1106</v>
      </c>
      <c r="D40" s="28" t="s">
        <v>1107</v>
      </c>
      <c r="E40" s="28" t="s">
        <v>576</v>
      </c>
      <c r="F40" s="87">
        <v>78635</v>
      </c>
      <c r="G40" s="29">
        <v>92.43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44582</v>
      </c>
      <c r="B41" s="29">
        <v>540654</v>
      </c>
      <c r="C41" s="28" t="s">
        <v>1106</v>
      </c>
      <c r="D41" s="28" t="s">
        <v>1107</v>
      </c>
      <c r="E41" s="28" t="s">
        <v>577</v>
      </c>
      <c r="F41" s="87">
        <v>78635</v>
      </c>
      <c r="G41" s="29">
        <v>94.52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44582</v>
      </c>
      <c r="B42" s="29">
        <v>523277</v>
      </c>
      <c r="C42" s="28" t="s">
        <v>1108</v>
      </c>
      <c r="D42" s="28" t="s">
        <v>1109</v>
      </c>
      <c r="E42" s="28" t="s">
        <v>576</v>
      </c>
      <c r="F42" s="87">
        <v>7500000</v>
      </c>
      <c r="G42" s="29">
        <v>1.9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44582</v>
      </c>
      <c r="B43" s="29">
        <v>523277</v>
      </c>
      <c r="C43" s="28" t="s">
        <v>1108</v>
      </c>
      <c r="D43" s="28" t="s">
        <v>1110</v>
      </c>
      <c r="E43" s="28" t="s">
        <v>577</v>
      </c>
      <c r="F43" s="87">
        <v>51449619</v>
      </c>
      <c r="G43" s="29">
        <v>1.9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44582</v>
      </c>
      <c r="B44" s="29">
        <v>523277</v>
      </c>
      <c r="C44" s="28" t="s">
        <v>1108</v>
      </c>
      <c r="D44" s="28" t="s">
        <v>1111</v>
      </c>
      <c r="E44" s="28" t="s">
        <v>576</v>
      </c>
      <c r="F44" s="87">
        <v>10000000</v>
      </c>
      <c r="G44" s="29">
        <v>1.86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44582</v>
      </c>
      <c r="B45" s="29">
        <v>540377</v>
      </c>
      <c r="C45" s="28" t="s">
        <v>1005</v>
      </c>
      <c r="D45" s="28" t="s">
        <v>1112</v>
      </c>
      <c r="E45" s="28" t="s">
        <v>576</v>
      </c>
      <c r="F45" s="87">
        <v>30000</v>
      </c>
      <c r="G45" s="29">
        <v>38.200000000000003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44582</v>
      </c>
      <c r="B46" s="29">
        <v>540377</v>
      </c>
      <c r="C46" s="28" t="s">
        <v>1005</v>
      </c>
      <c r="D46" s="28" t="s">
        <v>1051</v>
      </c>
      <c r="E46" s="28" t="s">
        <v>577</v>
      </c>
      <c r="F46" s="87">
        <v>18000</v>
      </c>
      <c r="G46" s="29">
        <v>38.200000000000003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44582</v>
      </c>
      <c r="B47" s="29">
        <v>540377</v>
      </c>
      <c r="C47" s="28" t="s">
        <v>1005</v>
      </c>
      <c r="D47" s="28" t="s">
        <v>1113</v>
      </c>
      <c r="E47" s="28" t="s">
        <v>577</v>
      </c>
      <c r="F47" s="87">
        <v>18000</v>
      </c>
      <c r="G47" s="29">
        <v>38.200000000000003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44582</v>
      </c>
      <c r="B48" s="29">
        <v>540377</v>
      </c>
      <c r="C48" s="28" t="s">
        <v>1005</v>
      </c>
      <c r="D48" s="28" t="s">
        <v>1114</v>
      </c>
      <c r="E48" s="28" t="s">
        <v>576</v>
      </c>
      <c r="F48" s="87">
        <v>18000</v>
      </c>
      <c r="G48" s="29">
        <v>38.200000000000003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44582</v>
      </c>
      <c r="B49" s="29">
        <v>540134</v>
      </c>
      <c r="C49" s="28" t="s">
        <v>1115</v>
      </c>
      <c r="D49" s="28" t="s">
        <v>1116</v>
      </c>
      <c r="E49" s="28" t="s">
        <v>576</v>
      </c>
      <c r="F49" s="87">
        <v>60000</v>
      </c>
      <c r="G49" s="29">
        <v>4.05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44582</v>
      </c>
      <c r="B50" s="29">
        <v>540134</v>
      </c>
      <c r="C50" s="28" t="s">
        <v>1115</v>
      </c>
      <c r="D50" s="28" t="s">
        <v>1117</v>
      </c>
      <c r="E50" s="28" t="s">
        <v>577</v>
      </c>
      <c r="F50" s="87">
        <v>37353</v>
      </c>
      <c r="G50" s="29">
        <v>4.05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44582</v>
      </c>
      <c r="B51" s="29">
        <v>522165</v>
      </c>
      <c r="C51" s="28" t="s">
        <v>1118</v>
      </c>
      <c r="D51" s="28" t="s">
        <v>859</v>
      </c>
      <c r="E51" s="28" t="s">
        <v>576</v>
      </c>
      <c r="F51" s="87">
        <v>121822</v>
      </c>
      <c r="G51" s="29">
        <v>104.45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44582</v>
      </c>
      <c r="B52" s="29">
        <v>522165</v>
      </c>
      <c r="C52" s="28" t="s">
        <v>1118</v>
      </c>
      <c r="D52" s="28" t="s">
        <v>859</v>
      </c>
      <c r="E52" s="28" t="s">
        <v>577</v>
      </c>
      <c r="F52" s="87">
        <v>141822</v>
      </c>
      <c r="G52" s="29">
        <v>109.25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44582</v>
      </c>
      <c r="B53" s="29">
        <v>541983</v>
      </c>
      <c r="C53" s="28" t="s">
        <v>1006</v>
      </c>
      <c r="D53" s="28" t="s">
        <v>1119</v>
      </c>
      <c r="E53" s="28" t="s">
        <v>577</v>
      </c>
      <c r="F53" s="87">
        <v>139000</v>
      </c>
      <c r="G53" s="29">
        <v>7.23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44582</v>
      </c>
      <c r="B54" s="29">
        <v>541983</v>
      </c>
      <c r="C54" s="28" t="s">
        <v>1006</v>
      </c>
      <c r="D54" s="28" t="s">
        <v>1046</v>
      </c>
      <c r="E54" s="28" t="s">
        <v>576</v>
      </c>
      <c r="F54" s="87">
        <v>54000</v>
      </c>
      <c r="G54" s="29">
        <v>7.29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44582</v>
      </c>
      <c r="B55" s="29">
        <v>541983</v>
      </c>
      <c r="C55" s="28" t="s">
        <v>1006</v>
      </c>
      <c r="D55" s="28" t="s">
        <v>1046</v>
      </c>
      <c r="E55" s="28" t="s">
        <v>577</v>
      </c>
      <c r="F55" s="87">
        <v>59000</v>
      </c>
      <c r="G55" s="29">
        <v>7.45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44582</v>
      </c>
      <c r="B56" s="29">
        <v>532154</v>
      </c>
      <c r="C56" s="28" t="s">
        <v>1120</v>
      </c>
      <c r="D56" s="28" t="s">
        <v>933</v>
      </c>
      <c r="E56" s="28" t="s">
        <v>576</v>
      </c>
      <c r="F56" s="87">
        <v>5000000</v>
      </c>
      <c r="G56" s="29">
        <v>1.26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44582</v>
      </c>
      <c r="B57" s="29">
        <v>532154</v>
      </c>
      <c r="C57" s="28" t="s">
        <v>1120</v>
      </c>
      <c r="D57" s="28" t="s">
        <v>1121</v>
      </c>
      <c r="E57" s="28" t="s">
        <v>576</v>
      </c>
      <c r="F57" s="87">
        <v>5000000</v>
      </c>
      <c r="G57" s="29">
        <v>1.26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44582</v>
      </c>
      <c r="B58" s="29">
        <v>532154</v>
      </c>
      <c r="C58" s="28" t="s">
        <v>1120</v>
      </c>
      <c r="D58" s="28" t="s">
        <v>859</v>
      </c>
      <c r="E58" s="28" t="s">
        <v>576</v>
      </c>
      <c r="F58" s="87">
        <v>6400000</v>
      </c>
      <c r="G58" s="29">
        <v>1.26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44582</v>
      </c>
      <c r="B59" s="29">
        <v>539679</v>
      </c>
      <c r="C59" s="28" t="s">
        <v>1122</v>
      </c>
      <c r="D59" s="28" t="s">
        <v>1123</v>
      </c>
      <c r="E59" s="28" t="s">
        <v>576</v>
      </c>
      <c r="F59" s="87">
        <v>225226</v>
      </c>
      <c r="G59" s="29">
        <v>12.11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44582</v>
      </c>
      <c r="B60" s="29">
        <v>539679</v>
      </c>
      <c r="C60" s="28" t="s">
        <v>1122</v>
      </c>
      <c r="D60" s="28" t="s">
        <v>1124</v>
      </c>
      <c r="E60" s="28" t="s">
        <v>577</v>
      </c>
      <c r="F60" s="87">
        <v>50000</v>
      </c>
      <c r="G60" s="29">
        <v>12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44582</v>
      </c>
      <c r="B61" s="29">
        <v>539679</v>
      </c>
      <c r="C61" s="28" t="s">
        <v>1122</v>
      </c>
      <c r="D61" s="28" t="s">
        <v>1125</v>
      </c>
      <c r="E61" s="28" t="s">
        <v>577</v>
      </c>
      <c r="F61" s="87">
        <v>130000</v>
      </c>
      <c r="G61" s="29">
        <v>12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44582</v>
      </c>
      <c r="B62" s="29">
        <v>530443</v>
      </c>
      <c r="C62" s="18" t="s">
        <v>1126</v>
      </c>
      <c r="D62" s="18" t="s">
        <v>1127</v>
      </c>
      <c r="E62" s="28" t="s">
        <v>577</v>
      </c>
      <c r="F62" s="87">
        <v>23500</v>
      </c>
      <c r="G62" s="29">
        <v>7.87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44582</v>
      </c>
      <c r="B63" s="29">
        <v>539910</v>
      </c>
      <c r="C63" s="28" t="s">
        <v>1128</v>
      </c>
      <c r="D63" s="28" t="s">
        <v>1129</v>
      </c>
      <c r="E63" s="28" t="s">
        <v>576</v>
      </c>
      <c r="F63" s="87">
        <v>84260</v>
      </c>
      <c r="G63" s="29">
        <v>5.33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44582</v>
      </c>
      <c r="B64" s="29">
        <v>539910</v>
      </c>
      <c r="C64" s="28" t="s">
        <v>1128</v>
      </c>
      <c r="D64" s="28" t="s">
        <v>1130</v>
      </c>
      <c r="E64" s="28" t="s">
        <v>577</v>
      </c>
      <c r="F64" s="87">
        <v>125000</v>
      </c>
      <c r="G64" s="29">
        <v>5.33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44582</v>
      </c>
      <c r="B65" s="29">
        <v>539894</v>
      </c>
      <c r="C65" s="28" t="s">
        <v>1131</v>
      </c>
      <c r="D65" s="28" t="s">
        <v>1132</v>
      </c>
      <c r="E65" s="28" t="s">
        <v>577</v>
      </c>
      <c r="F65" s="87">
        <v>2532165</v>
      </c>
      <c r="G65" s="29">
        <v>6.12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44582</v>
      </c>
      <c r="B66" s="29">
        <v>505850</v>
      </c>
      <c r="C66" s="28" t="s">
        <v>1133</v>
      </c>
      <c r="D66" s="28" t="s">
        <v>1134</v>
      </c>
      <c r="E66" s="28" t="s">
        <v>577</v>
      </c>
      <c r="F66" s="87">
        <v>135000</v>
      </c>
      <c r="G66" s="29">
        <v>102.7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44582</v>
      </c>
      <c r="B67" s="29">
        <v>505850</v>
      </c>
      <c r="C67" s="28" t="s">
        <v>1133</v>
      </c>
      <c r="D67" s="28" t="s">
        <v>1135</v>
      </c>
      <c r="E67" s="28" t="s">
        <v>576</v>
      </c>
      <c r="F67" s="87">
        <v>300000</v>
      </c>
      <c r="G67" s="29">
        <v>102.9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44582</v>
      </c>
      <c r="B68" s="29">
        <v>505850</v>
      </c>
      <c r="C68" s="28" t="s">
        <v>1133</v>
      </c>
      <c r="D68" s="28" t="s">
        <v>1136</v>
      </c>
      <c r="E68" s="28" t="s">
        <v>577</v>
      </c>
      <c r="F68" s="87">
        <v>108000</v>
      </c>
      <c r="G68" s="29">
        <v>104.06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44582</v>
      </c>
      <c r="B69" s="29">
        <v>539519</v>
      </c>
      <c r="C69" s="28" t="s">
        <v>1137</v>
      </c>
      <c r="D69" s="28" t="s">
        <v>859</v>
      </c>
      <c r="E69" s="28" t="s">
        <v>576</v>
      </c>
      <c r="F69" s="87">
        <v>144018</v>
      </c>
      <c r="G69" s="29">
        <v>20.25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44582</v>
      </c>
      <c r="B70" s="29">
        <v>539519</v>
      </c>
      <c r="C70" s="28" t="s">
        <v>1137</v>
      </c>
      <c r="D70" s="28" t="s">
        <v>859</v>
      </c>
      <c r="E70" s="28" t="s">
        <v>577</v>
      </c>
      <c r="F70" s="87">
        <v>13537</v>
      </c>
      <c r="G70" s="29">
        <v>21.5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44582</v>
      </c>
      <c r="B71" s="29">
        <v>526622</v>
      </c>
      <c r="C71" s="28" t="s">
        <v>1138</v>
      </c>
      <c r="D71" s="28" t="s">
        <v>859</v>
      </c>
      <c r="E71" s="28" t="s">
        <v>576</v>
      </c>
      <c r="F71" s="87">
        <v>4150000</v>
      </c>
      <c r="G71" s="29">
        <v>2.79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44582</v>
      </c>
      <c r="B72" s="29">
        <v>526622</v>
      </c>
      <c r="C72" s="28" t="s">
        <v>1138</v>
      </c>
      <c r="D72" s="28" t="s">
        <v>859</v>
      </c>
      <c r="E72" s="28" t="s">
        <v>577</v>
      </c>
      <c r="F72" s="87">
        <v>71873</v>
      </c>
      <c r="G72" s="29">
        <v>2.79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44582</v>
      </c>
      <c r="B73" s="29">
        <v>526622</v>
      </c>
      <c r="C73" s="28" t="s">
        <v>1138</v>
      </c>
      <c r="D73" s="28" t="s">
        <v>1121</v>
      </c>
      <c r="E73" s="28" t="s">
        <v>576</v>
      </c>
      <c r="F73" s="87">
        <v>2500000</v>
      </c>
      <c r="G73" s="29">
        <v>2.79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44582</v>
      </c>
      <c r="B74" s="29">
        <v>543364</v>
      </c>
      <c r="C74" s="28" t="s">
        <v>1139</v>
      </c>
      <c r="D74" s="28" t="s">
        <v>1140</v>
      </c>
      <c r="E74" s="28" t="s">
        <v>577</v>
      </c>
      <c r="F74" s="87">
        <v>99200</v>
      </c>
      <c r="G74" s="29">
        <v>78.010000000000005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44582</v>
      </c>
      <c r="B75" s="29">
        <v>543207</v>
      </c>
      <c r="C75" s="28" t="s">
        <v>1141</v>
      </c>
      <c r="D75" s="28" t="s">
        <v>1142</v>
      </c>
      <c r="E75" s="28" t="s">
        <v>576</v>
      </c>
      <c r="F75" s="87">
        <v>18327</v>
      </c>
      <c r="G75" s="29">
        <v>15.16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44582</v>
      </c>
      <c r="B76" s="29">
        <v>543207</v>
      </c>
      <c r="C76" s="28" t="s">
        <v>1141</v>
      </c>
      <c r="D76" s="28" t="s">
        <v>1143</v>
      </c>
      <c r="E76" s="28" t="s">
        <v>576</v>
      </c>
      <c r="F76" s="87">
        <v>134582</v>
      </c>
      <c r="G76" s="29">
        <v>15.15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44582</v>
      </c>
      <c r="B77" s="29">
        <v>543207</v>
      </c>
      <c r="C77" s="28" t="s">
        <v>1141</v>
      </c>
      <c r="D77" s="28" t="s">
        <v>1143</v>
      </c>
      <c r="E77" s="28" t="s">
        <v>577</v>
      </c>
      <c r="F77" s="87">
        <v>34677</v>
      </c>
      <c r="G77" s="29">
        <v>15.09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44582</v>
      </c>
      <c r="B78" s="29">
        <v>543207</v>
      </c>
      <c r="C78" s="28" t="s">
        <v>1141</v>
      </c>
      <c r="D78" s="28" t="s">
        <v>1142</v>
      </c>
      <c r="E78" s="28" t="s">
        <v>577</v>
      </c>
      <c r="F78" s="87">
        <v>157588</v>
      </c>
      <c r="G78" s="29">
        <v>15.04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44582</v>
      </c>
      <c r="B79" s="29">
        <v>538537</v>
      </c>
      <c r="C79" s="28" t="s">
        <v>1052</v>
      </c>
      <c r="D79" s="28" t="s">
        <v>1053</v>
      </c>
      <c r="E79" s="28" t="s">
        <v>577</v>
      </c>
      <c r="F79" s="87">
        <v>222000</v>
      </c>
      <c r="G79" s="29">
        <v>3.41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44582</v>
      </c>
      <c r="B80" s="29">
        <v>532271</v>
      </c>
      <c r="C80" s="28" t="s">
        <v>1054</v>
      </c>
      <c r="D80" s="28" t="s">
        <v>859</v>
      </c>
      <c r="E80" s="28" t="s">
        <v>577</v>
      </c>
      <c r="F80" s="87">
        <v>582721</v>
      </c>
      <c r="G80" s="29">
        <v>9.2100000000000009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44582</v>
      </c>
      <c r="B81" s="29">
        <v>540198</v>
      </c>
      <c r="C81" s="28" t="s">
        <v>1055</v>
      </c>
      <c r="D81" s="28" t="s">
        <v>1144</v>
      </c>
      <c r="E81" s="28" t="s">
        <v>576</v>
      </c>
      <c r="F81" s="87">
        <v>14950</v>
      </c>
      <c r="G81" s="29">
        <v>45.65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44582</v>
      </c>
      <c r="B82" s="29">
        <v>540198</v>
      </c>
      <c r="C82" s="28" t="s">
        <v>1055</v>
      </c>
      <c r="D82" s="28" t="s">
        <v>1056</v>
      </c>
      <c r="E82" s="28" t="s">
        <v>576</v>
      </c>
      <c r="F82" s="87">
        <v>33694</v>
      </c>
      <c r="G82" s="29">
        <v>45.7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44582</v>
      </c>
      <c r="B83" s="29">
        <v>540198</v>
      </c>
      <c r="C83" s="28" t="s">
        <v>1055</v>
      </c>
      <c r="D83" s="28" t="s">
        <v>1056</v>
      </c>
      <c r="E83" s="28" t="s">
        <v>577</v>
      </c>
      <c r="F83" s="87">
        <v>2036</v>
      </c>
      <c r="G83" s="29">
        <v>48.55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44582</v>
      </c>
      <c r="B84" s="29">
        <v>540198</v>
      </c>
      <c r="C84" s="28" t="s">
        <v>1055</v>
      </c>
      <c r="D84" s="28" t="s">
        <v>1144</v>
      </c>
      <c r="E84" s="28" t="s">
        <v>577</v>
      </c>
      <c r="F84" s="87">
        <v>38188</v>
      </c>
      <c r="G84" s="29">
        <v>47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44582</v>
      </c>
      <c r="B85" s="29">
        <v>538742</v>
      </c>
      <c r="C85" s="28" t="s">
        <v>1145</v>
      </c>
      <c r="D85" s="28" t="s">
        <v>1146</v>
      </c>
      <c r="E85" s="28" t="s">
        <v>576</v>
      </c>
      <c r="F85" s="87">
        <v>21999</v>
      </c>
      <c r="G85" s="29">
        <v>28.35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44582</v>
      </c>
      <c r="B86" s="29">
        <v>526345</v>
      </c>
      <c r="C86" s="28" t="s">
        <v>1147</v>
      </c>
      <c r="D86" s="28" t="s">
        <v>1148</v>
      </c>
      <c r="E86" s="28" t="s">
        <v>577</v>
      </c>
      <c r="F86" s="87">
        <v>92000</v>
      </c>
      <c r="G86" s="29">
        <v>35.950000000000003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44582</v>
      </c>
      <c r="B87" s="29">
        <v>539273</v>
      </c>
      <c r="C87" s="28" t="s">
        <v>1149</v>
      </c>
      <c r="D87" s="28" t="s">
        <v>1150</v>
      </c>
      <c r="E87" s="28" t="s">
        <v>576</v>
      </c>
      <c r="F87" s="87">
        <v>7000</v>
      </c>
      <c r="G87" s="29">
        <v>31.95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44582</v>
      </c>
      <c r="B88" s="29">
        <v>539273</v>
      </c>
      <c r="C88" s="28" t="s">
        <v>1149</v>
      </c>
      <c r="D88" s="28" t="s">
        <v>1151</v>
      </c>
      <c r="E88" s="28" t="s">
        <v>577</v>
      </c>
      <c r="F88" s="87">
        <v>7000</v>
      </c>
      <c r="G88" s="29">
        <v>31.95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44582</v>
      </c>
      <c r="B89" s="29">
        <v>540727</v>
      </c>
      <c r="C89" s="28" t="s">
        <v>1152</v>
      </c>
      <c r="D89" s="28" t="s">
        <v>1153</v>
      </c>
      <c r="E89" s="28" t="s">
        <v>576</v>
      </c>
      <c r="F89" s="87">
        <v>84687</v>
      </c>
      <c r="G89" s="29">
        <v>65.569999999999993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44582</v>
      </c>
      <c r="B90" s="29">
        <v>540727</v>
      </c>
      <c r="C90" s="28" t="s">
        <v>1152</v>
      </c>
      <c r="D90" s="28" t="s">
        <v>1153</v>
      </c>
      <c r="E90" s="28" t="s">
        <v>577</v>
      </c>
      <c r="F90" s="87">
        <v>84687</v>
      </c>
      <c r="G90" s="29">
        <v>65.849999999999994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44582</v>
      </c>
      <c r="B91" s="29">
        <v>540727</v>
      </c>
      <c r="C91" s="28" t="s">
        <v>1152</v>
      </c>
      <c r="D91" s="28" t="s">
        <v>859</v>
      </c>
      <c r="E91" s="28" t="s">
        <v>576</v>
      </c>
      <c r="F91" s="87">
        <v>83541</v>
      </c>
      <c r="G91" s="29">
        <v>65.849999999999994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44582</v>
      </c>
      <c r="B92" s="29">
        <v>540727</v>
      </c>
      <c r="C92" s="28" t="s">
        <v>1152</v>
      </c>
      <c r="D92" s="28" t="s">
        <v>859</v>
      </c>
      <c r="E92" s="28" t="s">
        <v>577</v>
      </c>
      <c r="F92" s="87">
        <v>73541</v>
      </c>
      <c r="G92" s="29">
        <v>65.349999999999994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44582</v>
      </c>
      <c r="B93" s="29">
        <v>531552</v>
      </c>
      <c r="C93" s="28" t="s">
        <v>1154</v>
      </c>
      <c r="D93" s="28" t="s">
        <v>859</v>
      </c>
      <c r="E93" s="28" t="s">
        <v>576</v>
      </c>
      <c r="F93" s="87">
        <v>49444</v>
      </c>
      <c r="G93" s="29">
        <v>26.64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44582</v>
      </c>
      <c r="B94" s="29">
        <v>531552</v>
      </c>
      <c r="C94" s="28" t="s">
        <v>1154</v>
      </c>
      <c r="D94" s="28" t="s">
        <v>859</v>
      </c>
      <c r="E94" s="28" t="s">
        <v>577</v>
      </c>
      <c r="F94" s="87">
        <v>70000</v>
      </c>
      <c r="G94" s="29">
        <v>27.91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44582</v>
      </c>
      <c r="B95" s="29">
        <v>541601</v>
      </c>
      <c r="C95" s="28" t="s">
        <v>1155</v>
      </c>
      <c r="D95" s="28" t="s">
        <v>1156</v>
      </c>
      <c r="E95" s="28" t="s">
        <v>577</v>
      </c>
      <c r="F95" s="87">
        <v>64800</v>
      </c>
      <c r="G95" s="29">
        <v>35.56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44582</v>
      </c>
      <c r="B96" s="29">
        <v>531893</v>
      </c>
      <c r="C96" s="28" t="s">
        <v>1157</v>
      </c>
      <c r="D96" s="28" t="s">
        <v>1158</v>
      </c>
      <c r="E96" s="28" t="s">
        <v>576</v>
      </c>
      <c r="F96" s="87">
        <v>62722</v>
      </c>
      <c r="G96" s="29">
        <v>20.7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44582</v>
      </c>
      <c r="B97" s="29">
        <v>540786</v>
      </c>
      <c r="C97" s="28" t="s">
        <v>1159</v>
      </c>
      <c r="D97" s="28" t="s">
        <v>859</v>
      </c>
      <c r="E97" s="28" t="s">
        <v>576</v>
      </c>
      <c r="F97" s="87">
        <v>290000</v>
      </c>
      <c r="G97" s="29">
        <v>21.91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44582</v>
      </c>
      <c r="B98" s="29">
        <v>538212</v>
      </c>
      <c r="C98" s="28" t="s">
        <v>1160</v>
      </c>
      <c r="D98" s="28" t="s">
        <v>859</v>
      </c>
      <c r="E98" s="28" t="s">
        <v>576</v>
      </c>
      <c r="F98" s="87">
        <v>3548506</v>
      </c>
      <c r="G98" s="29">
        <v>5.7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44582</v>
      </c>
      <c r="B99" s="29">
        <v>538212</v>
      </c>
      <c r="C99" s="28" t="s">
        <v>1160</v>
      </c>
      <c r="D99" s="28" t="s">
        <v>859</v>
      </c>
      <c r="E99" s="28" t="s">
        <v>577</v>
      </c>
      <c r="F99" s="87">
        <v>256673</v>
      </c>
      <c r="G99" s="29">
        <v>5.7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44582</v>
      </c>
      <c r="B100" s="29">
        <v>539026</v>
      </c>
      <c r="C100" s="28" t="s">
        <v>989</v>
      </c>
      <c r="D100" s="28" t="s">
        <v>990</v>
      </c>
      <c r="E100" s="28" t="s">
        <v>576</v>
      </c>
      <c r="F100" s="87">
        <v>12000</v>
      </c>
      <c r="G100" s="29">
        <v>7.81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44582</v>
      </c>
      <c r="B101" s="29">
        <v>539026</v>
      </c>
      <c r="C101" s="28" t="s">
        <v>989</v>
      </c>
      <c r="D101" s="28" t="s">
        <v>990</v>
      </c>
      <c r="E101" s="28" t="s">
        <v>577</v>
      </c>
      <c r="F101" s="87">
        <v>20000</v>
      </c>
      <c r="G101" s="29">
        <v>8.6199999999999992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44582</v>
      </c>
      <c r="B102" s="29">
        <v>539026</v>
      </c>
      <c r="C102" s="28" t="s">
        <v>989</v>
      </c>
      <c r="D102" s="28" t="s">
        <v>1161</v>
      </c>
      <c r="E102" s="28" t="s">
        <v>576</v>
      </c>
      <c r="F102" s="87">
        <v>20000</v>
      </c>
      <c r="G102" s="29">
        <v>8.6199999999999992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44582</v>
      </c>
      <c r="B103" s="29">
        <v>539026</v>
      </c>
      <c r="C103" s="28" t="s">
        <v>989</v>
      </c>
      <c r="D103" s="28" t="s">
        <v>1162</v>
      </c>
      <c r="E103" s="28" t="s">
        <v>577</v>
      </c>
      <c r="F103" s="87">
        <v>20000</v>
      </c>
      <c r="G103" s="29">
        <v>7.82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44582</v>
      </c>
      <c r="B104" s="29">
        <v>530419</v>
      </c>
      <c r="C104" s="28" t="s">
        <v>1028</v>
      </c>
      <c r="D104" s="28" t="s">
        <v>1163</v>
      </c>
      <c r="E104" s="28" t="s">
        <v>576</v>
      </c>
      <c r="F104" s="87">
        <v>78850</v>
      </c>
      <c r="G104" s="29">
        <v>52.19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44582</v>
      </c>
      <c r="B105" s="29">
        <v>542025</v>
      </c>
      <c r="C105" s="28" t="s">
        <v>1164</v>
      </c>
      <c r="D105" s="28" t="s">
        <v>1121</v>
      </c>
      <c r="E105" s="28" t="s">
        <v>576</v>
      </c>
      <c r="F105" s="87">
        <v>960000</v>
      </c>
      <c r="G105" s="29">
        <v>1.91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44582</v>
      </c>
      <c r="B106" s="29">
        <v>539835</v>
      </c>
      <c r="C106" s="28" t="s">
        <v>1165</v>
      </c>
      <c r="D106" s="28" t="s">
        <v>1166</v>
      </c>
      <c r="E106" s="28" t="s">
        <v>577</v>
      </c>
      <c r="F106" s="87">
        <v>16813</v>
      </c>
      <c r="G106" s="29">
        <v>50.55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44582</v>
      </c>
      <c r="B107" s="29">
        <v>532070</v>
      </c>
      <c r="C107" s="28" t="s">
        <v>1029</v>
      </c>
      <c r="D107" s="28" t="s">
        <v>1167</v>
      </c>
      <c r="E107" s="28" t="s">
        <v>577</v>
      </c>
      <c r="F107" s="87">
        <v>200000</v>
      </c>
      <c r="G107" s="29">
        <v>20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44582</v>
      </c>
      <c r="B108" s="29">
        <v>532070</v>
      </c>
      <c r="C108" s="28" t="s">
        <v>1029</v>
      </c>
      <c r="D108" s="28" t="s">
        <v>1030</v>
      </c>
      <c r="E108" s="28" t="s">
        <v>576</v>
      </c>
      <c r="F108" s="87">
        <v>172101</v>
      </c>
      <c r="G108" s="29">
        <v>20.079999999999998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44582</v>
      </c>
      <c r="B109" s="29">
        <v>532070</v>
      </c>
      <c r="C109" s="28" t="s">
        <v>1029</v>
      </c>
      <c r="D109" s="28" t="s">
        <v>1030</v>
      </c>
      <c r="E109" s="28" t="s">
        <v>577</v>
      </c>
      <c r="F109" s="87">
        <v>172101</v>
      </c>
      <c r="G109" s="29">
        <v>20.3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44582</v>
      </c>
      <c r="B110" s="29">
        <v>532070</v>
      </c>
      <c r="C110" s="28" t="s">
        <v>1029</v>
      </c>
      <c r="D110" s="28" t="s">
        <v>1168</v>
      </c>
      <c r="E110" s="28" t="s">
        <v>576</v>
      </c>
      <c r="F110" s="87">
        <v>100000</v>
      </c>
      <c r="G110" s="29">
        <v>20.149999999999999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44582</v>
      </c>
      <c r="B111" s="29">
        <v>532070</v>
      </c>
      <c r="C111" s="28" t="s">
        <v>1029</v>
      </c>
      <c r="D111" s="28" t="s">
        <v>1169</v>
      </c>
      <c r="E111" s="28" t="s">
        <v>576</v>
      </c>
      <c r="F111" s="87">
        <v>40000</v>
      </c>
      <c r="G111" s="29">
        <v>20.149999999999999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44582</v>
      </c>
      <c r="B112" s="29">
        <v>532070</v>
      </c>
      <c r="C112" s="28" t="s">
        <v>1029</v>
      </c>
      <c r="D112" s="28" t="s">
        <v>1170</v>
      </c>
      <c r="E112" s="28" t="s">
        <v>576</v>
      </c>
      <c r="F112" s="87">
        <v>30046</v>
      </c>
      <c r="G112" s="29">
        <v>19.96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44582</v>
      </c>
      <c r="B113" s="29">
        <v>513305</v>
      </c>
      <c r="C113" s="28" t="s">
        <v>1171</v>
      </c>
      <c r="D113" s="28" t="s">
        <v>859</v>
      </c>
      <c r="E113" s="28" t="s">
        <v>576</v>
      </c>
      <c r="F113" s="87">
        <v>100000</v>
      </c>
      <c r="G113" s="29">
        <v>6.48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44582</v>
      </c>
      <c r="B114" s="29">
        <v>543310</v>
      </c>
      <c r="C114" s="28" t="s">
        <v>1172</v>
      </c>
      <c r="D114" s="28" t="s">
        <v>1027</v>
      </c>
      <c r="E114" s="28" t="s">
        <v>576</v>
      </c>
      <c r="F114" s="87">
        <v>2000</v>
      </c>
      <c r="G114" s="29">
        <v>79.5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44582</v>
      </c>
      <c r="B115" s="29">
        <v>543310</v>
      </c>
      <c r="C115" s="28" t="s">
        <v>1172</v>
      </c>
      <c r="D115" s="28" t="s">
        <v>1027</v>
      </c>
      <c r="E115" s="28" t="s">
        <v>577</v>
      </c>
      <c r="F115" s="87">
        <v>26000</v>
      </c>
      <c r="G115" s="29">
        <v>83.33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44582</v>
      </c>
      <c r="B116" s="29">
        <v>543310</v>
      </c>
      <c r="C116" s="28" t="s">
        <v>1172</v>
      </c>
      <c r="D116" s="28" t="s">
        <v>1173</v>
      </c>
      <c r="E116" s="28" t="s">
        <v>577</v>
      </c>
      <c r="F116" s="87">
        <v>16000</v>
      </c>
      <c r="G116" s="29">
        <v>86.1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44582</v>
      </c>
      <c r="B117" s="29">
        <v>530475</v>
      </c>
      <c r="C117" s="28" t="s">
        <v>1174</v>
      </c>
      <c r="D117" s="28" t="s">
        <v>859</v>
      </c>
      <c r="E117" s="28" t="s">
        <v>576</v>
      </c>
      <c r="F117" s="87">
        <v>63750</v>
      </c>
      <c r="G117" s="29">
        <v>334.88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44582</v>
      </c>
      <c r="B118" s="29">
        <v>530475</v>
      </c>
      <c r="C118" s="28" t="s">
        <v>1174</v>
      </c>
      <c r="D118" s="28" t="s">
        <v>859</v>
      </c>
      <c r="E118" s="28" t="s">
        <v>577</v>
      </c>
      <c r="F118" s="87">
        <v>78496</v>
      </c>
      <c r="G118" s="29">
        <v>340.45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44582</v>
      </c>
      <c r="B119" s="29">
        <v>519367</v>
      </c>
      <c r="C119" s="28" t="s">
        <v>1175</v>
      </c>
      <c r="D119" s="28" t="s">
        <v>1176</v>
      </c>
      <c r="E119" s="28" t="s">
        <v>577</v>
      </c>
      <c r="F119" s="87">
        <v>777</v>
      </c>
      <c r="G119" s="29">
        <v>131.69999999999999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44582</v>
      </c>
      <c r="B120" s="29">
        <v>533644</v>
      </c>
      <c r="C120" s="28" t="s">
        <v>1177</v>
      </c>
      <c r="D120" s="28" t="s">
        <v>1178</v>
      </c>
      <c r="E120" s="28" t="s">
        <v>576</v>
      </c>
      <c r="F120" s="87">
        <v>1034569</v>
      </c>
      <c r="G120" s="29">
        <v>7.89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44582</v>
      </c>
      <c r="B121" s="29">
        <v>533644</v>
      </c>
      <c r="C121" s="28" t="s">
        <v>1177</v>
      </c>
      <c r="D121" s="28" t="s">
        <v>1178</v>
      </c>
      <c r="E121" s="28" t="s">
        <v>577</v>
      </c>
      <c r="F121" s="87">
        <v>1194282</v>
      </c>
      <c r="G121" s="29">
        <v>7.85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44582</v>
      </c>
      <c r="B122" s="29">
        <v>512175</v>
      </c>
      <c r="C122" s="28" t="s">
        <v>991</v>
      </c>
      <c r="D122" s="28" t="s">
        <v>1179</v>
      </c>
      <c r="E122" s="28" t="s">
        <v>577</v>
      </c>
      <c r="F122" s="87">
        <v>335170</v>
      </c>
      <c r="G122" s="29">
        <v>13.49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44582</v>
      </c>
      <c r="B123" s="29">
        <v>512175</v>
      </c>
      <c r="C123" s="28" t="s">
        <v>991</v>
      </c>
      <c r="D123" s="28" t="s">
        <v>921</v>
      </c>
      <c r="E123" s="28" t="s">
        <v>576</v>
      </c>
      <c r="F123" s="87">
        <v>1460143</v>
      </c>
      <c r="G123" s="29">
        <v>14.36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44582</v>
      </c>
      <c r="B124" s="29">
        <v>512175</v>
      </c>
      <c r="C124" s="28" t="s">
        <v>991</v>
      </c>
      <c r="D124" s="28" t="s">
        <v>921</v>
      </c>
      <c r="E124" s="28" t="s">
        <v>577</v>
      </c>
      <c r="F124" s="87">
        <v>1460143</v>
      </c>
      <c r="G124" s="29">
        <v>14.14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44582</v>
      </c>
      <c r="B125" s="29">
        <v>512175</v>
      </c>
      <c r="C125" s="28" t="s">
        <v>991</v>
      </c>
      <c r="D125" s="28" t="s">
        <v>1031</v>
      </c>
      <c r="E125" s="28" t="s">
        <v>576</v>
      </c>
      <c r="F125" s="87">
        <v>325092</v>
      </c>
      <c r="G125" s="29">
        <v>14.23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44582</v>
      </c>
      <c r="B126" s="29">
        <v>512175</v>
      </c>
      <c r="C126" s="28" t="s">
        <v>991</v>
      </c>
      <c r="D126" s="28" t="s">
        <v>1031</v>
      </c>
      <c r="E126" s="28" t="s">
        <v>577</v>
      </c>
      <c r="F126" s="87">
        <v>325092</v>
      </c>
      <c r="G126" s="29">
        <v>14.21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44582</v>
      </c>
      <c r="B127" s="29">
        <v>512175</v>
      </c>
      <c r="C127" s="28" t="s">
        <v>991</v>
      </c>
      <c r="D127" s="28" t="s">
        <v>1057</v>
      </c>
      <c r="E127" s="28" t="s">
        <v>577</v>
      </c>
      <c r="F127" s="87">
        <v>551854</v>
      </c>
      <c r="G127" s="29">
        <v>13.51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44582</v>
      </c>
      <c r="B128" s="29">
        <v>512175</v>
      </c>
      <c r="C128" s="28" t="s">
        <v>991</v>
      </c>
      <c r="D128" s="28" t="s">
        <v>1180</v>
      </c>
      <c r="E128" s="28" t="s">
        <v>577</v>
      </c>
      <c r="F128" s="87">
        <v>771255</v>
      </c>
      <c r="G128" s="29">
        <v>13.5</v>
      </c>
      <c r="H128" s="29" t="s">
        <v>312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44582</v>
      </c>
      <c r="B129" s="29">
        <v>542852</v>
      </c>
      <c r="C129" s="28" t="s">
        <v>938</v>
      </c>
      <c r="D129" s="28" t="s">
        <v>921</v>
      </c>
      <c r="E129" s="28" t="s">
        <v>576</v>
      </c>
      <c r="F129" s="87">
        <v>1559360</v>
      </c>
      <c r="G129" s="29">
        <v>24.34</v>
      </c>
      <c r="H129" s="29" t="s">
        <v>312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44582</v>
      </c>
      <c r="B130" s="29">
        <v>542852</v>
      </c>
      <c r="C130" s="28" t="s">
        <v>938</v>
      </c>
      <c r="D130" s="28" t="s">
        <v>921</v>
      </c>
      <c r="E130" s="28" t="s">
        <v>577</v>
      </c>
      <c r="F130" s="87">
        <v>1558664</v>
      </c>
      <c r="G130" s="29">
        <v>24.25</v>
      </c>
      <c r="H130" s="29" t="s">
        <v>312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44582</v>
      </c>
      <c r="B131" s="29">
        <v>506146</v>
      </c>
      <c r="C131" s="28" t="s">
        <v>1181</v>
      </c>
      <c r="D131" s="28" t="s">
        <v>859</v>
      </c>
      <c r="E131" s="28" t="s">
        <v>576</v>
      </c>
      <c r="F131" s="87">
        <v>1800001</v>
      </c>
      <c r="G131" s="29">
        <v>3.04</v>
      </c>
      <c r="H131" s="29" t="s">
        <v>312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44582</v>
      </c>
      <c r="B132" s="29">
        <v>506146</v>
      </c>
      <c r="C132" s="28" t="s">
        <v>1181</v>
      </c>
      <c r="D132" s="28" t="s">
        <v>859</v>
      </c>
      <c r="E132" s="28" t="s">
        <v>577</v>
      </c>
      <c r="F132" s="87">
        <v>450777</v>
      </c>
      <c r="G132" s="29">
        <v>3.2</v>
      </c>
      <c r="H132" s="29" t="s">
        <v>312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44582</v>
      </c>
      <c r="B133" s="29">
        <v>513713</v>
      </c>
      <c r="C133" s="28" t="s">
        <v>1182</v>
      </c>
      <c r="D133" s="28" t="s">
        <v>1183</v>
      </c>
      <c r="E133" s="28" t="s">
        <v>576</v>
      </c>
      <c r="F133" s="87">
        <v>210000</v>
      </c>
      <c r="G133" s="29">
        <v>15.62</v>
      </c>
      <c r="H133" s="29" t="s">
        <v>312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44582</v>
      </c>
      <c r="B134" s="29" t="s">
        <v>1184</v>
      </c>
      <c r="C134" s="28" t="s">
        <v>1185</v>
      </c>
      <c r="D134" s="28" t="s">
        <v>1186</v>
      </c>
      <c r="E134" s="28" t="s">
        <v>576</v>
      </c>
      <c r="F134" s="87">
        <v>146978</v>
      </c>
      <c r="G134" s="29">
        <v>35.200000000000003</v>
      </c>
      <c r="H134" s="29" t="s">
        <v>940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44582</v>
      </c>
      <c r="B135" s="29" t="s">
        <v>1184</v>
      </c>
      <c r="C135" s="28" t="s">
        <v>1185</v>
      </c>
      <c r="D135" s="28" t="s">
        <v>1187</v>
      </c>
      <c r="E135" s="28" t="s">
        <v>576</v>
      </c>
      <c r="F135" s="87">
        <v>96711</v>
      </c>
      <c r="G135" s="29">
        <v>35.75</v>
      </c>
      <c r="H135" s="29" t="s">
        <v>940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44582</v>
      </c>
      <c r="B136" s="29" t="s">
        <v>1184</v>
      </c>
      <c r="C136" s="28" t="s">
        <v>1185</v>
      </c>
      <c r="D136" s="28" t="s">
        <v>1188</v>
      </c>
      <c r="E136" s="28" t="s">
        <v>576</v>
      </c>
      <c r="F136" s="87">
        <v>65932</v>
      </c>
      <c r="G136" s="29">
        <v>33.369999999999997</v>
      </c>
      <c r="H136" s="29" t="s">
        <v>940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44582</v>
      </c>
      <c r="B137" s="29" t="s">
        <v>1184</v>
      </c>
      <c r="C137" s="28" t="s">
        <v>1185</v>
      </c>
      <c r="D137" s="28" t="s">
        <v>1189</v>
      </c>
      <c r="E137" s="28" t="s">
        <v>576</v>
      </c>
      <c r="F137" s="87">
        <v>228227</v>
      </c>
      <c r="G137" s="29">
        <v>34.020000000000003</v>
      </c>
      <c r="H137" s="29" t="s">
        <v>940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44582</v>
      </c>
      <c r="B138" s="29" t="s">
        <v>1184</v>
      </c>
      <c r="C138" s="28" t="s">
        <v>1185</v>
      </c>
      <c r="D138" s="28" t="s">
        <v>1190</v>
      </c>
      <c r="E138" s="28" t="s">
        <v>576</v>
      </c>
      <c r="F138" s="87">
        <v>9851</v>
      </c>
      <c r="G138" s="29">
        <v>33.64</v>
      </c>
      <c r="H138" s="29" t="s">
        <v>940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44582</v>
      </c>
      <c r="B139" s="29" t="s">
        <v>1191</v>
      </c>
      <c r="C139" s="28" t="s">
        <v>1192</v>
      </c>
      <c r="D139" s="28" t="s">
        <v>859</v>
      </c>
      <c r="E139" s="28" t="s">
        <v>576</v>
      </c>
      <c r="F139" s="87">
        <v>825000</v>
      </c>
      <c r="G139" s="29">
        <v>2.69</v>
      </c>
      <c r="H139" s="29" t="s">
        <v>940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44582</v>
      </c>
      <c r="B140" s="29" t="s">
        <v>1193</v>
      </c>
      <c r="C140" s="28" t="s">
        <v>1194</v>
      </c>
      <c r="D140" s="28" t="s">
        <v>1195</v>
      </c>
      <c r="E140" s="28" t="s">
        <v>576</v>
      </c>
      <c r="F140" s="87">
        <v>50666</v>
      </c>
      <c r="G140" s="29">
        <v>191.22</v>
      </c>
      <c r="H140" s="29" t="s">
        <v>940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44582</v>
      </c>
      <c r="B141" s="29" t="s">
        <v>1058</v>
      </c>
      <c r="C141" s="28" t="s">
        <v>1059</v>
      </c>
      <c r="D141" s="28" t="s">
        <v>1189</v>
      </c>
      <c r="E141" s="28" t="s">
        <v>576</v>
      </c>
      <c r="F141" s="87">
        <v>1072111</v>
      </c>
      <c r="G141" s="29">
        <v>81.489999999999995</v>
      </c>
      <c r="H141" s="29" t="s">
        <v>940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44582</v>
      </c>
      <c r="B142" s="29" t="s">
        <v>1058</v>
      </c>
      <c r="C142" s="28" t="s">
        <v>1059</v>
      </c>
      <c r="D142" s="28" t="s">
        <v>1196</v>
      </c>
      <c r="E142" s="28" t="s">
        <v>576</v>
      </c>
      <c r="F142" s="87">
        <v>1085358</v>
      </c>
      <c r="G142" s="29">
        <v>80.959999999999994</v>
      </c>
      <c r="H142" s="29" t="s">
        <v>940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44582</v>
      </c>
      <c r="B143" s="29" t="s">
        <v>1197</v>
      </c>
      <c r="C143" s="28" t="s">
        <v>1198</v>
      </c>
      <c r="D143" s="28" t="s">
        <v>936</v>
      </c>
      <c r="E143" s="28" t="s">
        <v>576</v>
      </c>
      <c r="F143" s="87">
        <v>178501</v>
      </c>
      <c r="G143" s="29">
        <v>111.56</v>
      </c>
      <c r="H143" s="29" t="s">
        <v>940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44582</v>
      </c>
      <c r="B144" s="29" t="s">
        <v>1197</v>
      </c>
      <c r="C144" s="28" t="s">
        <v>1198</v>
      </c>
      <c r="D144" s="28" t="s">
        <v>1199</v>
      </c>
      <c r="E144" s="28" t="s">
        <v>576</v>
      </c>
      <c r="F144" s="87">
        <v>148191</v>
      </c>
      <c r="G144" s="29">
        <v>111.1</v>
      </c>
      <c r="H144" s="29" t="s">
        <v>940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44582</v>
      </c>
      <c r="B145" s="29" t="s">
        <v>1197</v>
      </c>
      <c r="C145" s="28" t="s">
        <v>1198</v>
      </c>
      <c r="D145" s="28" t="s">
        <v>992</v>
      </c>
      <c r="E145" s="28" t="s">
        <v>576</v>
      </c>
      <c r="F145" s="87">
        <v>236715</v>
      </c>
      <c r="G145" s="29">
        <v>111.13</v>
      </c>
      <c r="H145" s="29" t="s">
        <v>940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44582</v>
      </c>
      <c r="B146" s="29" t="s">
        <v>1200</v>
      </c>
      <c r="C146" s="28" t="s">
        <v>1201</v>
      </c>
      <c r="D146" s="28" t="s">
        <v>1202</v>
      </c>
      <c r="E146" s="28" t="s">
        <v>576</v>
      </c>
      <c r="F146" s="87">
        <v>1518</v>
      </c>
      <c r="G146" s="29">
        <v>309.33999999999997</v>
      </c>
      <c r="H146" s="29" t="s">
        <v>940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44582</v>
      </c>
      <c r="B147" s="29" t="s">
        <v>1200</v>
      </c>
      <c r="C147" s="28" t="s">
        <v>1201</v>
      </c>
      <c r="D147" s="28" t="s">
        <v>1189</v>
      </c>
      <c r="E147" s="28" t="s">
        <v>576</v>
      </c>
      <c r="F147" s="87">
        <v>15058</v>
      </c>
      <c r="G147" s="29">
        <v>324.10000000000002</v>
      </c>
      <c r="H147" s="29" t="s">
        <v>940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44582</v>
      </c>
      <c r="B148" s="29" t="s">
        <v>1200</v>
      </c>
      <c r="C148" s="28" t="s">
        <v>1201</v>
      </c>
      <c r="D148" s="28" t="s">
        <v>859</v>
      </c>
      <c r="E148" s="28" t="s">
        <v>576</v>
      </c>
      <c r="F148" s="87">
        <v>13053</v>
      </c>
      <c r="G148" s="29">
        <v>314.83</v>
      </c>
      <c r="H148" s="29" t="s">
        <v>940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44582</v>
      </c>
      <c r="B149" s="29" t="s">
        <v>1200</v>
      </c>
      <c r="C149" s="28" t="s">
        <v>1201</v>
      </c>
      <c r="D149" s="28" t="s">
        <v>1203</v>
      </c>
      <c r="E149" s="28" t="s">
        <v>576</v>
      </c>
      <c r="F149" s="87">
        <v>20000</v>
      </c>
      <c r="G149" s="29">
        <v>325.12</v>
      </c>
      <c r="H149" s="29" t="s">
        <v>940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44582</v>
      </c>
      <c r="B150" s="29" t="s">
        <v>1200</v>
      </c>
      <c r="C150" s="28" t="s">
        <v>1201</v>
      </c>
      <c r="D150" s="28" t="s">
        <v>1204</v>
      </c>
      <c r="E150" s="28" t="s">
        <v>576</v>
      </c>
      <c r="F150" s="87">
        <v>10000</v>
      </c>
      <c r="G150" s="29">
        <v>341.65</v>
      </c>
      <c r="H150" s="29" t="s">
        <v>940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44582</v>
      </c>
      <c r="B151" s="29" t="s">
        <v>1200</v>
      </c>
      <c r="C151" s="28" t="s">
        <v>1201</v>
      </c>
      <c r="D151" s="28" t="s">
        <v>1205</v>
      </c>
      <c r="E151" s="28" t="s">
        <v>576</v>
      </c>
      <c r="F151" s="87">
        <v>13405</v>
      </c>
      <c r="G151" s="29">
        <v>332.6</v>
      </c>
      <c r="H151" s="29" t="s">
        <v>940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44582</v>
      </c>
      <c r="B152" s="29" t="s">
        <v>1206</v>
      </c>
      <c r="C152" s="28" t="s">
        <v>1207</v>
      </c>
      <c r="D152" s="28" t="s">
        <v>1208</v>
      </c>
      <c r="E152" s="28" t="s">
        <v>576</v>
      </c>
      <c r="F152" s="87">
        <v>50400</v>
      </c>
      <c r="G152" s="29">
        <v>99</v>
      </c>
      <c r="H152" s="29" t="s">
        <v>940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44582</v>
      </c>
      <c r="B153" s="29" t="s">
        <v>1007</v>
      </c>
      <c r="C153" s="28" t="s">
        <v>1008</v>
      </c>
      <c r="D153" s="28" t="s">
        <v>936</v>
      </c>
      <c r="E153" s="28" t="s">
        <v>576</v>
      </c>
      <c r="F153" s="87">
        <v>3056160</v>
      </c>
      <c r="G153" s="29">
        <v>61.22</v>
      </c>
      <c r="H153" s="29" t="s">
        <v>940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44582</v>
      </c>
      <c r="B154" s="29" t="s">
        <v>1060</v>
      </c>
      <c r="C154" s="28" t="s">
        <v>1061</v>
      </c>
      <c r="D154" s="28" t="s">
        <v>936</v>
      </c>
      <c r="E154" s="28" t="s">
        <v>576</v>
      </c>
      <c r="F154" s="87">
        <v>230577</v>
      </c>
      <c r="G154" s="29">
        <v>107.64</v>
      </c>
      <c r="H154" s="29" t="s">
        <v>940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44582</v>
      </c>
      <c r="B155" s="29" t="s">
        <v>1060</v>
      </c>
      <c r="C155" s="28" t="s">
        <v>1061</v>
      </c>
      <c r="D155" s="28" t="s">
        <v>992</v>
      </c>
      <c r="E155" s="28" t="s">
        <v>576</v>
      </c>
      <c r="F155" s="87">
        <v>150946</v>
      </c>
      <c r="G155" s="29">
        <v>106.56</v>
      </c>
      <c r="H155" s="29" t="s">
        <v>940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44582</v>
      </c>
      <c r="B156" s="29" t="s">
        <v>1060</v>
      </c>
      <c r="C156" s="28" t="s">
        <v>1061</v>
      </c>
      <c r="D156" s="28" t="s">
        <v>1199</v>
      </c>
      <c r="E156" s="28" t="s">
        <v>576</v>
      </c>
      <c r="F156" s="87">
        <v>116982</v>
      </c>
      <c r="G156" s="29">
        <v>108.74</v>
      </c>
      <c r="H156" s="29" t="s">
        <v>940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44582</v>
      </c>
      <c r="B157" s="29" t="s">
        <v>934</v>
      </c>
      <c r="C157" s="28" t="s">
        <v>937</v>
      </c>
      <c r="D157" s="28" t="s">
        <v>935</v>
      </c>
      <c r="E157" s="28" t="s">
        <v>576</v>
      </c>
      <c r="F157" s="87">
        <v>5135602</v>
      </c>
      <c r="G157" s="29">
        <v>6.12</v>
      </c>
      <c r="H157" s="29" t="s">
        <v>940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44582</v>
      </c>
      <c r="B158" s="29" t="s">
        <v>934</v>
      </c>
      <c r="C158" s="28" t="s">
        <v>937</v>
      </c>
      <c r="D158" s="28" t="s">
        <v>983</v>
      </c>
      <c r="E158" s="28" t="s">
        <v>576</v>
      </c>
      <c r="F158" s="87">
        <v>5868000</v>
      </c>
      <c r="G158" s="29">
        <v>6.07</v>
      </c>
      <c r="H158" s="29" t="s">
        <v>940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44582</v>
      </c>
      <c r="B159" s="29" t="s">
        <v>1209</v>
      </c>
      <c r="C159" s="28" t="s">
        <v>1210</v>
      </c>
      <c r="D159" s="28" t="s">
        <v>1211</v>
      </c>
      <c r="E159" s="28" t="s">
        <v>576</v>
      </c>
      <c r="F159" s="87">
        <v>100000</v>
      </c>
      <c r="G159" s="29">
        <v>100.7</v>
      </c>
      <c r="H159" s="29" t="s">
        <v>940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44582</v>
      </c>
      <c r="B160" s="29" t="s">
        <v>426</v>
      </c>
      <c r="C160" s="28" t="s">
        <v>1062</v>
      </c>
      <c r="D160" s="28" t="s">
        <v>992</v>
      </c>
      <c r="E160" s="28" t="s">
        <v>576</v>
      </c>
      <c r="F160" s="87">
        <v>479744</v>
      </c>
      <c r="G160" s="29">
        <v>929.46</v>
      </c>
      <c r="H160" s="29" t="s">
        <v>940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44582</v>
      </c>
      <c r="B161" s="29" t="s">
        <v>1212</v>
      </c>
      <c r="C161" s="28" t="s">
        <v>1213</v>
      </c>
      <c r="D161" s="28" t="s">
        <v>1214</v>
      </c>
      <c r="E161" s="28" t="s">
        <v>576</v>
      </c>
      <c r="F161" s="87">
        <v>188325</v>
      </c>
      <c r="G161" s="29">
        <v>5.53</v>
      </c>
      <c r="H161" s="29" t="s">
        <v>940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44582</v>
      </c>
      <c r="B162" s="29" t="s">
        <v>1215</v>
      </c>
      <c r="C162" s="28" t="s">
        <v>1216</v>
      </c>
      <c r="D162" s="28" t="s">
        <v>1032</v>
      </c>
      <c r="E162" s="28" t="s">
        <v>576</v>
      </c>
      <c r="F162" s="87">
        <v>553437</v>
      </c>
      <c r="G162" s="29">
        <v>130</v>
      </c>
      <c r="H162" s="29" t="s">
        <v>940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44582</v>
      </c>
      <c r="B163" s="29" t="s">
        <v>1217</v>
      </c>
      <c r="C163" s="28" t="s">
        <v>1218</v>
      </c>
      <c r="D163" s="28" t="s">
        <v>859</v>
      </c>
      <c r="E163" s="28" t="s">
        <v>576</v>
      </c>
      <c r="F163" s="87">
        <v>69297</v>
      </c>
      <c r="G163" s="29">
        <v>32.81</v>
      </c>
      <c r="H163" s="29" t="s">
        <v>940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44582</v>
      </c>
      <c r="B164" s="29" t="s">
        <v>1219</v>
      </c>
      <c r="C164" s="28" t="s">
        <v>1220</v>
      </c>
      <c r="D164" s="28" t="s">
        <v>859</v>
      </c>
      <c r="E164" s="28" t="s">
        <v>576</v>
      </c>
      <c r="F164" s="87">
        <v>350000</v>
      </c>
      <c r="G164" s="29">
        <v>39.75</v>
      </c>
      <c r="H164" s="29" t="s">
        <v>940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44582</v>
      </c>
      <c r="B165" s="29" t="s">
        <v>1221</v>
      </c>
      <c r="C165" s="28" t="s">
        <v>1222</v>
      </c>
      <c r="D165" s="28" t="s">
        <v>1223</v>
      </c>
      <c r="E165" s="28" t="s">
        <v>576</v>
      </c>
      <c r="F165" s="87">
        <v>1000000</v>
      </c>
      <c r="G165" s="29">
        <v>34</v>
      </c>
      <c r="H165" s="29" t="s">
        <v>940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44582</v>
      </c>
      <c r="B166" s="29" t="s">
        <v>1221</v>
      </c>
      <c r="C166" s="28" t="s">
        <v>1222</v>
      </c>
      <c r="D166" s="28" t="s">
        <v>1111</v>
      </c>
      <c r="E166" s="28" t="s">
        <v>576</v>
      </c>
      <c r="F166" s="87">
        <v>28079</v>
      </c>
      <c r="G166" s="29">
        <v>33.29</v>
      </c>
      <c r="H166" s="29" t="s">
        <v>940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44582</v>
      </c>
      <c r="B167" s="29" t="s">
        <v>1224</v>
      </c>
      <c r="C167" s="28" t="s">
        <v>1225</v>
      </c>
      <c r="D167" s="28" t="s">
        <v>933</v>
      </c>
      <c r="E167" s="28" t="s">
        <v>576</v>
      </c>
      <c r="F167" s="87">
        <v>370025</v>
      </c>
      <c r="G167" s="29">
        <v>27.39</v>
      </c>
      <c r="H167" s="29" t="s">
        <v>940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44582</v>
      </c>
      <c r="B168" s="29" t="s">
        <v>993</v>
      </c>
      <c r="C168" s="28" t="s">
        <v>994</v>
      </c>
      <c r="D168" s="28" t="s">
        <v>992</v>
      </c>
      <c r="E168" s="28" t="s">
        <v>576</v>
      </c>
      <c r="F168" s="87">
        <v>82552</v>
      </c>
      <c r="G168" s="29">
        <v>933.18</v>
      </c>
      <c r="H168" s="29" t="s">
        <v>940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44582</v>
      </c>
      <c r="B169" s="29" t="s">
        <v>1226</v>
      </c>
      <c r="C169" s="28" t="s">
        <v>1227</v>
      </c>
      <c r="D169" s="28" t="s">
        <v>1228</v>
      </c>
      <c r="E169" s="28" t="s">
        <v>576</v>
      </c>
      <c r="F169" s="87">
        <v>108000</v>
      </c>
      <c r="G169" s="29">
        <v>65</v>
      </c>
      <c r="H169" s="29" t="s">
        <v>940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44582</v>
      </c>
      <c r="B170" s="29" t="s">
        <v>1226</v>
      </c>
      <c r="C170" s="28" t="s">
        <v>1227</v>
      </c>
      <c r="D170" s="28" t="s">
        <v>1229</v>
      </c>
      <c r="E170" s="28" t="s">
        <v>576</v>
      </c>
      <c r="F170" s="87">
        <v>138000</v>
      </c>
      <c r="G170" s="29">
        <v>65</v>
      </c>
      <c r="H170" s="29" t="s">
        <v>940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44582</v>
      </c>
      <c r="B171" s="29" t="s">
        <v>1063</v>
      </c>
      <c r="C171" s="28" t="s">
        <v>1064</v>
      </c>
      <c r="D171" s="28" t="s">
        <v>1186</v>
      </c>
      <c r="E171" s="28" t="s">
        <v>576</v>
      </c>
      <c r="F171" s="87">
        <v>296158</v>
      </c>
      <c r="G171" s="29">
        <v>19.170000000000002</v>
      </c>
      <c r="H171" s="29" t="s">
        <v>940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44582</v>
      </c>
      <c r="B172" s="29" t="s">
        <v>1063</v>
      </c>
      <c r="C172" s="28" t="s">
        <v>1064</v>
      </c>
      <c r="D172" s="28" t="s">
        <v>1204</v>
      </c>
      <c r="E172" s="28" t="s">
        <v>576</v>
      </c>
      <c r="F172" s="87">
        <v>965529</v>
      </c>
      <c r="G172" s="29">
        <v>19.420000000000002</v>
      </c>
      <c r="H172" s="29" t="s">
        <v>940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44582</v>
      </c>
      <c r="B173" s="29" t="s">
        <v>1230</v>
      </c>
      <c r="C173" s="28" t="s">
        <v>1231</v>
      </c>
      <c r="D173" s="28" t="s">
        <v>936</v>
      </c>
      <c r="E173" s="28" t="s">
        <v>576</v>
      </c>
      <c r="F173" s="87">
        <v>542220</v>
      </c>
      <c r="G173" s="29">
        <v>526.9</v>
      </c>
      <c r="H173" s="29" t="s">
        <v>940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44582</v>
      </c>
      <c r="B174" s="29" t="s">
        <v>1177</v>
      </c>
      <c r="C174" s="28" t="s">
        <v>1232</v>
      </c>
      <c r="D174" s="28" t="s">
        <v>1233</v>
      </c>
      <c r="E174" s="28" t="s">
        <v>576</v>
      </c>
      <c r="F174" s="87">
        <v>142326</v>
      </c>
      <c r="G174" s="29">
        <v>7.55</v>
      </c>
      <c r="H174" s="29" t="s">
        <v>940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44582</v>
      </c>
      <c r="B175" s="29" t="s">
        <v>1177</v>
      </c>
      <c r="C175" s="28" t="s">
        <v>1232</v>
      </c>
      <c r="D175" s="28" t="s">
        <v>1234</v>
      </c>
      <c r="E175" s="28" t="s">
        <v>576</v>
      </c>
      <c r="F175" s="87">
        <v>1326818</v>
      </c>
      <c r="G175" s="29">
        <v>7.55</v>
      </c>
      <c r="H175" s="29" t="s">
        <v>940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44582</v>
      </c>
      <c r="B176" s="29" t="s">
        <v>1177</v>
      </c>
      <c r="C176" s="28" t="s">
        <v>1232</v>
      </c>
      <c r="D176" s="28" t="s">
        <v>1235</v>
      </c>
      <c r="E176" s="28" t="s">
        <v>576</v>
      </c>
      <c r="F176" s="87">
        <v>1072693</v>
      </c>
      <c r="G176" s="29">
        <v>7.57</v>
      </c>
      <c r="H176" s="29" t="s">
        <v>940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44582</v>
      </c>
      <c r="B177" s="29" t="s">
        <v>1177</v>
      </c>
      <c r="C177" s="28" t="s">
        <v>1232</v>
      </c>
      <c r="D177" s="28" t="s">
        <v>935</v>
      </c>
      <c r="E177" s="28" t="s">
        <v>576</v>
      </c>
      <c r="F177" s="87">
        <v>2345489</v>
      </c>
      <c r="G177" s="29">
        <v>7.8</v>
      </c>
      <c r="H177" s="29" t="s">
        <v>940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44582</v>
      </c>
      <c r="B178" s="29" t="s">
        <v>1177</v>
      </c>
      <c r="C178" s="28" t="s">
        <v>1232</v>
      </c>
      <c r="D178" s="28" t="s">
        <v>859</v>
      </c>
      <c r="E178" s="28" t="s">
        <v>576</v>
      </c>
      <c r="F178" s="87">
        <v>1553053</v>
      </c>
      <c r="G178" s="29">
        <v>8</v>
      </c>
      <c r="H178" s="29" t="s">
        <v>940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44582</v>
      </c>
      <c r="B179" s="29" t="s">
        <v>1177</v>
      </c>
      <c r="C179" s="28" t="s">
        <v>1232</v>
      </c>
      <c r="D179" s="28" t="s">
        <v>1204</v>
      </c>
      <c r="E179" s="28" t="s">
        <v>576</v>
      </c>
      <c r="F179" s="87">
        <v>1040030</v>
      </c>
      <c r="G179" s="29">
        <v>8</v>
      </c>
      <c r="H179" s="29" t="s">
        <v>940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44582</v>
      </c>
      <c r="B180" s="29" t="s">
        <v>1065</v>
      </c>
      <c r="C180" s="28" t="s">
        <v>1066</v>
      </c>
      <c r="D180" s="28" t="s">
        <v>859</v>
      </c>
      <c r="E180" s="28" t="s">
        <v>576</v>
      </c>
      <c r="F180" s="87">
        <v>47077203</v>
      </c>
      <c r="G180" s="29">
        <v>1.35</v>
      </c>
      <c r="H180" s="29" t="s">
        <v>940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44582</v>
      </c>
      <c r="B181" s="29" t="s">
        <v>938</v>
      </c>
      <c r="C181" s="28" t="s">
        <v>939</v>
      </c>
      <c r="D181" s="28" t="s">
        <v>921</v>
      </c>
      <c r="E181" s="28" t="s">
        <v>576</v>
      </c>
      <c r="F181" s="87">
        <v>2409240</v>
      </c>
      <c r="G181" s="29">
        <v>24.25</v>
      </c>
      <c r="H181" s="29" t="s">
        <v>940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44582</v>
      </c>
      <c r="B182" s="29" t="s">
        <v>938</v>
      </c>
      <c r="C182" s="28" t="s">
        <v>939</v>
      </c>
      <c r="D182" s="28" t="s">
        <v>1236</v>
      </c>
      <c r="E182" s="28" t="s">
        <v>576</v>
      </c>
      <c r="F182" s="87">
        <v>1375000</v>
      </c>
      <c r="G182" s="29">
        <v>24.02</v>
      </c>
      <c r="H182" s="29" t="s">
        <v>940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44582</v>
      </c>
      <c r="B183" s="29" t="s">
        <v>938</v>
      </c>
      <c r="C183" s="28" t="s">
        <v>939</v>
      </c>
      <c r="D183" s="28" t="s">
        <v>1237</v>
      </c>
      <c r="E183" s="28" t="s">
        <v>576</v>
      </c>
      <c r="F183" s="87">
        <v>1000000</v>
      </c>
      <c r="G183" s="29">
        <v>24</v>
      </c>
      <c r="H183" s="29" t="s">
        <v>940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44582</v>
      </c>
      <c r="B184" s="29" t="s">
        <v>1184</v>
      </c>
      <c r="C184" s="28" t="s">
        <v>1185</v>
      </c>
      <c r="D184" s="28" t="s">
        <v>1190</v>
      </c>
      <c r="E184" s="28" t="s">
        <v>577</v>
      </c>
      <c r="F184" s="87">
        <v>91073</v>
      </c>
      <c r="G184" s="29">
        <v>34.26</v>
      </c>
      <c r="H184" s="29" t="s">
        <v>940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44582</v>
      </c>
      <c r="B185" s="29" t="s">
        <v>1184</v>
      </c>
      <c r="C185" s="28" t="s">
        <v>1185</v>
      </c>
      <c r="D185" s="28" t="s">
        <v>1189</v>
      </c>
      <c r="E185" s="28" t="s">
        <v>577</v>
      </c>
      <c r="F185" s="87">
        <v>228227</v>
      </c>
      <c r="G185" s="29">
        <v>34.01</v>
      </c>
      <c r="H185" s="29" t="s">
        <v>940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44582</v>
      </c>
      <c r="B186" s="29" t="s">
        <v>1184</v>
      </c>
      <c r="C186" s="28" t="s">
        <v>1185</v>
      </c>
      <c r="D186" s="28" t="s">
        <v>1186</v>
      </c>
      <c r="E186" s="28" t="s">
        <v>577</v>
      </c>
      <c r="F186" s="87">
        <v>71978</v>
      </c>
      <c r="G186" s="29">
        <v>34.72</v>
      </c>
      <c r="H186" s="29" t="s">
        <v>940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44582</v>
      </c>
      <c r="B187" s="29" t="s">
        <v>1184</v>
      </c>
      <c r="C187" s="28" t="s">
        <v>1185</v>
      </c>
      <c r="D187" s="28" t="s">
        <v>1188</v>
      </c>
      <c r="E187" s="28" t="s">
        <v>577</v>
      </c>
      <c r="F187" s="87">
        <v>115932</v>
      </c>
      <c r="G187" s="29">
        <v>32.53</v>
      </c>
      <c r="H187" s="29" t="s">
        <v>940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44582</v>
      </c>
      <c r="B188" s="29" t="s">
        <v>1184</v>
      </c>
      <c r="C188" s="28" t="s">
        <v>1185</v>
      </c>
      <c r="D188" s="28" t="s">
        <v>1187</v>
      </c>
      <c r="E188" s="28" t="s">
        <v>577</v>
      </c>
      <c r="F188" s="87">
        <v>87711</v>
      </c>
      <c r="G188" s="29">
        <v>35.71</v>
      </c>
      <c r="H188" s="29" t="s">
        <v>940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44582</v>
      </c>
      <c r="B189" s="29" t="s">
        <v>1191</v>
      </c>
      <c r="C189" s="28" t="s">
        <v>1192</v>
      </c>
      <c r="D189" s="28" t="s">
        <v>1238</v>
      </c>
      <c r="E189" s="28" t="s">
        <v>577</v>
      </c>
      <c r="F189" s="87">
        <v>878700</v>
      </c>
      <c r="G189" s="29">
        <v>2.67</v>
      </c>
      <c r="H189" s="29" t="s">
        <v>940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44582</v>
      </c>
      <c r="B190" s="29" t="s">
        <v>1191</v>
      </c>
      <c r="C190" s="28" t="s">
        <v>1192</v>
      </c>
      <c r="D190" s="28" t="s">
        <v>859</v>
      </c>
      <c r="E190" s="28" t="s">
        <v>577</v>
      </c>
      <c r="F190" s="87">
        <v>1450000</v>
      </c>
      <c r="G190" s="29">
        <v>2.7</v>
      </c>
      <c r="H190" s="29" t="s">
        <v>940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44582</v>
      </c>
      <c r="B191" s="29" t="s">
        <v>1191</v>
      </c>
      <c r="C191" s="28" t="s">
        <v>1192</v>
      </c>
      <c r="D191" s="28" t="s">
        <v>1239</v>
      </c>
      <c r="E191" s="28" t="s">
        <v>577</v>
      </c>
      <c r="F191" s="87">
        <v>1451685</v>
      </c>
      <c r="G191" s="29">
        <v>2.7</v>
      </c>
      <c r="H191" s="29" t="s">
        <v>940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44582</v>
      </c>
      <c r="B192" s="29" t="s">
        <v>1193</v>
      </c>
      <c r="C192" s="28" t="s">
        <v>1194</v>
      </c>
      <c r="D192" s="28" t="s">
        <v>1195</v>
      </c>
      <c r="E192" s="28" t="s">
        <v>577</v>
      </c>
      <c r="F192" s="87">
        <v>666</v>
      </c>
      <c r="G192" s="29">
        <v>182.52</v>
      </c>
      <c r="H192" s="29" t="s">
        <v>940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44582</v>
      </c>
      <c r="B193" s="29" t="s">
        <v>1240</v>
      </c>
      <c r="C193" s="28" t="s">
        <v>1241</v>
      </c>
      <c r="D193" s="28" t="s">
        <v>1242</v>
      </c>
      <c r="E193" s="28" t="s">
        <v>577</v>
      </c>
      <c r="F193" s="87">
        <v>102000</v>
      </c>
      <c r="G193" s="29">
        <v>9.0399999999999991</v>
      </c>
      <c r="H193" s="29" t="s">
        <v>940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44582</v>
      </c>
      <c r="B194" s="29" t="s">
        <v>1058</v>
      </c>
      <c r="C194" s="28" t="s">
        <v>1059</v>
      </c>
      <c r="D194" s="28" t="s">
        <v>1189</v>
      </c>
      <c r="E194" s="28" t="s">
        <v>577</v>
      </c>
      <c r="F194" s="87">
        <v>1072111</v>
      </c>
      <c r="G194" s="29">
        <v>81.52</v>
      </c>
      <c r="H194" s="29" t="s">
        <v>940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44582</v>
      </c>
      <c r="B195" s="29" t="s">
        <v>1058</v>
      </c>
      <c r="C195" s="28" t="s">
        <v>1059</v>
      </c>
      <c r="D195" s="28" t="s">
        <v>1196</v>
      </c>
      <c r="E195" s="28" t="s">
        <v>577</v>
      </c>
      <c r="F195" s="87">
        <v>1085358</v>
      </c>
      <c r="G195" s="29">
        <v>81</v>
      </c>
      <c r="H195" s="29" t="s">
        <v>940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44582</v>
      </c>
      <c r="B196" s="29" t="s">
        <v>1197</v>
      </c>
      <c r="C196" s="28" t="s">
        <v>1198</v>
      </c>
      <c r="D196" s="28" t="s">
        <v>936</v>
      </c>
      <c r="E196" s="28" t="s">
        <v>577</v>
      </c>
      <c r="F196" s="87">
        <v>178501</v>
      </c>
      <c r="G196" s="29">
        <v>111.7</v>
      </c>
      <c r="H196" s="29" t="s">
        <v>940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44582</v>
      </c>
      <c r="B197" s="29" t="s">
        <v>1197</v>
      </c>
      <c r="C197" s="28" t="s">
        <v>1198</v>
      </c>
      <c r="D197" s="28" t="s">
        <v>992</v>
      </c>
      <c r="E197" s="28" t="s">
        <v>577</v>
      </c>
      <c r="F197" s="87">
        <v>235483</v>
      </c>
      <c r="G197" s="29">
        <v>111.57</v>
      </c>
      <c r="H197" s="29" t="s">
        <v>940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44582</v>
      </c>
      <c r="B198" s="29" t="s">
        <v>1197</v>
      </c>
      <c r="C198" s="28" t="s">
        <v>1198</v>
      </c>
      <c r="D198" s="28" t="s">
        <v>1199</v>
      </c>
      <c r="E198" s="28" t="s">
        <v>577</v>
      </c>
      <c r="F198" s="87">
        <v>148191</v>
      </c>
      <c r="G198" s="29">
        <v>111.11</v>
      </c>
      <c r="H198" s="29" t="s">
        <v>940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44582</v>
      </c>
      <c r="B199" s="29" t="s">
        <v>1200</v>
      </c>
      <c r="C199" s="28" t="s">
        <v>1201</v>
      </c>
      <c r="D199" s="28" t="s">
        <v>1205</v>
      </c>
      <c r="E199" s="28" t="s">
        <v>577</v>
      </c>
      <c r="F199" s="87">
        <v>13526</v>
      </c>
      <c r="G199" s="29">
        <v>323.3</v>
      </c>
      <c r="H199" s="29" t="s">
        <v>940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44582</v>
      </c>
      <c r="B200" s="29" t="s">
        <v>1200</v>
      </c>
      <c r="C200" s="28" t="s">
        <v>1201</v>
      </c>
      <c r="D200" s="28" t="s">
        <v>1189</v>
      </c>
      <c r="E200" s="28" t="s">
        <v>577</v>
      </c>
      <c r="F200" s="87">
        <v>15058</v>
      </c>
      <c r="G200" s="29">
        <v>324.93</v>
      </c>
      <c r="H200" s="29" t="s">
        <v>940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44582</v>
      </c>
      <c r="B201" s="29" t="s">
        <v>1200</v>
      </c>
      <c r="C201" s="28" t="s">
        <v>1201</v>
      </c>
      <c r="D201" s="28" t="s">
        <v>1204</v>
      </c>
      <c r="E201" s="28" t="s">
        <v>577</v>
      </c>
      <c r="F201" s="87">
        <v>10000</v>
      </c>
      <c r="G201" s="29">
        <v>341.65</v>
      </c>
      <c r="H201" s="29" t="s">
        <v>940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44582</v>
      </c>
      <c r="B202" s="29" t="s">
        <v>1200</v>
      </c>
      <c r="C202" s="28" t="s">
        <v>1201</v>
      </c>
      <c r="D202" s="28" t="s">
        <v>1202</v>
      </c>
      <c r="E202" s="28" t="s">
        <v>577</v>
      </c>
      <c r="F202" s="87">
        <v>12212</v>
      </c>
      <c r="G202" s="29">
        <v>336.24</v>
      </c>
      <c r="H202" s="29" t="s">
        <v>940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44582</v>
      </c>
      <c r="B203" s="29" t="s">
        <v>1200</v>
      </c>
      <c r="C203" s="28" t="s">
        <v>1201</v>
      </c>
      <c r="D203" s="28" t="s">
        <v>859</v>
      </c>
      <c r="E203" s="28" t="s">
        <v>577</v>
      </c>
      <c r="F203" s="87">
        <v>21053</v>
      </c>
      <c r="G203" s="29">
        <v>335.48</v>
      </c>
      <c r="H203" s="29" t="s">
        <v>940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44582</v>
      </c>
      <c r="B204" s="29" t="s">
        <v>1035</v>
      </c>
      <c r="C204" s="28" t="s">
        <v>1036</v>
      </c>
      <c r="D204" s="28" t="s">
        <v>1243</v>
      </c>
      <c r="E204" s="28" t="s">
        <v>577</v>
      </c>
      <c r="F204" s="87">
        <v>158000</v>
      </c>
      <c r="G204" s="29">
        <v>38.11</v>
      </c>
      <c r="H204" s="29" t="s">
        <v>940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44582</v>
      </c>
      <c r="B205" s="29" t="s">
        <v>1035</v>
      </c>
      <c r="C205" s="28" t="s">
        <v>1036</v>
      </c>
      <c r="D205" s="28" t="s">
        <v>1037</v>
      </c>
      <c r="E205" s="28" t="s">
        <v>577</v>
      </c>
      <c r="F205" s="87">
        <v>88000</v>
      </c>
      <c r="G205" s="29">
        <v>40.869999999999997</v>
      </c>
      <c r="H205" s="29" t="s">
        <v>940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44582</v>
      </c>
      <c r="B206" s="29" t="s">
        <v>1206</v>
      </c>
      <c r="C206" s="28" t="s">
        <v>1207</v>
      </c>
      <c r="D206" s="28" t="s">
        <v>1244</v>
      </c>
      <c r="E206" s="28" t="s">
        <v>577</v>
      </c>
      <c r="F206" s="87">
        <v>50400</v>
      </c>
      <c r="G206" s="29">
        <v>99</v>
      </c>
      <c r="H206" s="29" t="s">
        <v>940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44582</v>
      </c>
      <c r="B207" s="29" t="s">
        <v>1007</v>
      </c>
      <c r="C207" s="28" t="s">
        <v>1008</v>
      </c>
      <c r="D207" s="28" t="s">
        <v>936</v>
      </c>
      <c r="E207" s="28" t="s">
        <v>577</v>
      </c>
      <c r="F207" s="87">
        <v>3056160</v>
      </c>
      <c r="G207" s="29">
        <v>61.2</v>
      </c>
      <c r="H207" s="29" t="s">
        <v>940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44582</v>
      </c>
      <c r="B208" s="29" t="s">
        <v>1060</v>
      </c>
      <c r="C208" s="28" t="s">
        <v>1061</v>
      </c>
      <c r="D208" s="28" t="s">
        <v>1199</v>
      </c>
      <c r="E208" s="28" t="s">
        <v>577</v>
      </c>
      <c r="F208" s="87">
        <v>116982</v>
      </c>
      <c r="G208" s="29">
        <v>108.72</v>
      </c>
      <c r="H208" s="29" t="s">
        <v>940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44582</v>
      </c>
      <c r="B209" s="29" t="s">
        <v>1060</v>
      </c>
      <c r="C209" s="28" t="s">
        <v>1061</v>
      </c>
      <c r="D209" s="28" t="s">
        <v>992</v>
      </c>
      <c r="E209" s="28" t="s">
        <v>577</v>
      </c>
      <c r="F209" s="87">
        <v>145062</v>
      </c>
      <c r="G209" s="29">
        <v>107.52</v>
      </c>
      <c r="H209" s="29" t="s">
        <v>940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44582</v>
      </c>
      <c r="B210" s="29" t="s">
        <v>1060</v>
      </c>
      <c r="C210" s="28" t="s">
        <v>1061</v>
      </c>
      <c r="D210" s="28" t="s">
        <v>936</v>
      </c>
      <c r="E210" s="28" t="s">
        <v>577</v>
      </c>
      <c r="F210" s="87">
        <v>230577</v>
      </c>
      <c r="G210" s="29">
        <v>107.23</v>
      </c>
      <c r="H210" s="29" t="s">
        <v>940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44582</v>
      </c>
      <c r="B211" s="29" t="s">
        <v>934</v>
      </c>
      <c r="C211" s="28" t="s">
        <v>937</v>
      </c>
      <c r="D211" s="28" t="s">
        <v>935</v>
      </c>
      <c r="E211" s="28" t="s">
        <v>577</v>
      </c>
      <c r="F211" s="87">
        <v>4558188</v>
      </c>
      <c r="G211" s="29">
        <v>6.09</v>
      </c>
      <c r="H211" s="29" t="s">
        <v>940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44582</v>
      </c>
      <c r="B212" s="29" t="s">
        <v>934</v>
      </c>
      <c r="C212" s="28" t="s">
        <v>937</v>
      </c>
      <c r="D212" s="28" t="s">
        <v>983</v>
      </c>
      <c r="E212" s="28" t="s">
        <v>577</v>
      </c>
      <c r="F212" s="87">
        <v>6498000</v>
      </c>
      <c r="G212" s="29">
        <v>6.08</v>
      </c>
      <c r="H212" s="29" t="s">
        <v>940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44582</v>
      </c>
      <c r="B213" s="29" t="s">
        <v>426</v>
      </c>
      <c r="C213" s="28" t="s">
        <v>1062</v>
      </c>
      <c r="D213" s="28" t="s">
        <v>992</v>
      </c>
      <c r="E213" s="28" t="s">
        <v>577</v>
      </c>
      <c r="F213" s="87">
        <v>476992</v>
      </c>
      <c r="G213" s="29">
        <v>931.22</v>
      </c>
      <c r="H213" s="29" t="s">
        <v>940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44582</v>
      </c>
      <c r="B214" s="29" t="s">
        <v>1212</v>
      </c>
      <c r="C214" s="28" t="s">
        <v>1213</v>
      </c>
      <c r="D214" s="28" t="s">
        <v>1245</v>
      </c>
      <c r="E214" s="28" t="s">
        <v>577</v>
      </c>
      <c r="F214" s="87">
        <v>400000</v>
      </c>
      <c r="G214" s="29">
        <v>5.55</v>
      </c>
      <c r="H214" s="29" t="s">
        <v>940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44582</v>
      </c>
      <c r="B215" s="29" t="s">
        <v>1212</v>
      </c>
      <c r="C215" s="28" t="s">
        <v>1213</v>
      </c>
      <c r="D215" s="28" t="s">
        <v>1214</v>
      </c>
      <c r="E215" s="28" t="s">
        <v>577</v>
      </c>
      <c r="F215" s="87">
        <v>192358</v>
      </c>
      <c r="G215" s="29">
        <v>5.55</v>
      </c>
      <c r="H215" s="29" t="s">
        <v>940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44582</v>
      </c>
      <c r="B216" s="29" t="s">
        <v>1215</v>
      </c>
      <c r="C216" s="28" t="s">
        <v>1216</v>
      </c>
      <c r="D216" s="28" t="s">
        <v>1032</v>
      </c>
      <c r="E216" s="28" t="s">
        <v>577</v>
      </c>
      <c r="F216" s="87">
        <v>538549</v>
      </c>
      <c r="G216" s="29">
        <v>129.44</v>
      </c>
      <c r="H216" s="29" t="s">
        <v>940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44582</v>
      </c>
      <c r="B217" s="29" t="s">
        <v>1217</v>
      </c>
      <c r="C217" s="28" t="s">
        <v>1218</v>
      </c>
      <c r="D217" s="28" t="s">
        <v>859</v>
      </c>
      <c r="E217" s="28" t="s">
        <v>577</v>
      </c>
      <c r="F217" s="87">
        <v>54297</v>
      </c>
      <c r="G217" s="29">
        <v>33.65</v>
      </c>
      <c r="H217" s="29" t="s">
        <v>940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44582</v>
      </c>
      <c r="B218" s="29" t="s">
        <v>1221</v>
      </c>
      <c r="C218" s="28" t="s">
        <v>1222</v>
      </c>
      <c r="D218" s="28" t="s">
        <v>1111</v>
      </c>
      <c r="E218" s="28" t="s">
        <v>577</v>
      </c>
      <c r="F218" s="87">
        <v>813872</v>
      </c>
      <c r="G218" s="29">
        <v>33.979999999999997</v>
      </c>
      <c r="H218" s="29" t="s">
        <v>940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>
        <v>44582</v>
      </c>
      <c r="B219" s="29" t="s">
        <v>1033</v>
      </c>
      <c r="C219" s="28" t="s">
        <v>1034</v>
      </c>
      <c r="D219" s="28" t="s">
        <v>859</v>
      </c>
      <c r="E219" s="28" t="s">
        <v>577</v>
      </c>
      <c r="F219" s="87">
        <v>409144</v>
      </c>
      <c r="G219" s="29">
        <v>34.1</v>
      </c>
      <c r="H219" s="29" t="s">
        <v>940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>
        <v>44582</v>
      </c>
      <c r="B220" s="29" t="s">
        <v>993</v>
      </c>
      <c r="C220" s="28" t="s">
        <v>994</v>
      </c>
      <c r="D220" s="28" t="s">
        <v>992</v>
      </c>
      <c r="E220" s="28" t="s">
        <v>577</v>
      </c>
      <c r="F220" s="87">
        <v>75961</v>
      </c>
      <c r="G220" s="29">
        <v>936.06</v>
      </c>
      <c r="H220" s="29" t="s">
        <v>940</v>
      </c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>
        <v>44582</v>
      </c>
      <c r="B221" s="29" t="s">
        <v>1226</v>
      </c>
      <c r="C221" s="28" t="s">
        <v>1227</v>
      </c>
      <c r="D221" s="28" t="s">
        <v>1048</v>
      </c>
      <c r="E221" s="28" t="s">
        <v>577</v>
      </c>
      <c r="F221" s="87">
        <v>246000</v>
      </c>
      <c r="G221" s="29">
        <v>65</v>
      </c>
      <c r="H221" s="29" t="s">
        <v>940</v>
      </c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>
        <v>44582</v>
      </c>
      <c r="B222" s="29" t="s">
        <v>1063</v>
      </c>
      <c r="C222" s="28" t="s">
        <v>1064</v>
      </c>
      <c r="D222" s="28" t="s">
        <v>1204</v>
      </c>
      <c r="E222" s="28" t="s">
        <v>577</v>
      </c>
      <c r="F222" s="87">
        <v>965529</v>
      </c>
      <c r="G222" s="29">
        <v>19.43</v>
      </c>
      <c r="H222" s="29" t="s">
        <v>940</v>
      </c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>
        <v>44582</v>
      </c>
      <c r="B223" s="29" t="s">
        <v>1063</v>
      </c>
      <c r="C223" s="28" t="s">
        <v>1064</v>
      </c>
      <c r="D223" s="28" t="s">
        <v>1234</v>
      </c>
      <c r="E223" s="28" t="s">
        <v>577</v>
      </c>
      <c r="F223" s="87">
        <v>350000</v>
      </c>
      <c r="G223" s="29">
        <v>19.440000000000001</v>
      </c>
      <c r="H223" s="29" t="s">
        <v>940</v>
      </c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>
        <v>44582</v>
      </c>
      <c r="B224" s="29" t="s">
        <v>1063</v>
      </c>
      <c r="C224" s="28" t="s">
        <v>1064</v>
      </c>
      <c r="D224" s="28" t="s">
        <v>1186</v>
      </c>
      <c r="E224" s="28" t="s">
        <v>577</v>
      </c>
      <c r="F224" s="87">
        <v>196158</v>
      </c>
      <c r="G224" s="29">
        <v>19.23</v>
      </c>
      <c r="H224" s="29" t="s">
        <v>940</v>
      </c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>
        <v>44582</v>
      </c>
      <c r="B225" s="29" t="s">
        <v>1230</v>
      </c>
      <c r="C225" s="28" t="s">
        <v>1231</v>
      </c>
      <c r="D225" s="28" t="s">
        <v>936</v>
      </c>
      <c r="E225" s="28" t="s">
        <v>577</v>
      </c>
      <c r="F225" s="87">
        <v>542220</v>
      </c>
      <c r="G225" s="29">
        <v>526.42999999999995</v>
      </c>
      <c r="H225" s="29" t="s">
        <v>940</v>
      </c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>
        <v>44582</v>
      </c>
      <c r="B226" s="29" t="s">
        <v>1177</v>
      </c>
      <c r="C226" s="28" t="s">
        <v>1232</v>
      </c>
      <c r="D226" s="28" t="s">
        <v>935</v>
      </c>
      <c r="E226" s="28" t="s">
        <v>577</v>
      </c>
      <c r="F226" s="87">
        <v>2182737</v>
      </c>
      <c r="G226" s="29">
        <v>7.84</v>
      </c>
      <c r="H226" s="29" t="s">
        <v>940</v>
      </c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>
        <v>44582</v>
      </c>
      <c r="B227" s="29" t="s">
        <v>1177</v>
      </c>
      <c r="C227" s="28" t="s">
        <v>1232</v>
      </c>
      <c r="D227" s="28" t="s">
        <v>1235</v>
      </c>
      <c r="E227" s="28" t="s">
        <v>577</v>
      </c>
      <c r="F227" s="87">
        <v>1069239</v>
      </c>
      <c r="G227" s="29">
        <v>7.57</v>
      </c>
      <c r="H227" s="29" t="s">
        <v>940</v>
      </c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>
        <v>44582</v>
      </c>
      <c r="B228" s="29" t="s">
        <v>1177</v>
      </c>
      <c r="C228" s="28" t="s">
        <v>1232</v>
      </c>
      <c r="D228" s="28" t="s">
        <v>1234</v>
      </c>
      <c r="E228" s="28" t="s">
        <v>577</v>
      </c>
      <c r="F228" s="87">
        <v>1326798</v>
      </c>
      <c r="G228" s="29">
        <v>7.56</v>
      </c>
      <c r="H228" s="29" t="s">
        <v>940</v>
      </c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>
        <v>44582</v>
      </c>
      <c r="B229" s="29" t="s">
        <v>1177</v>
      </c>
      <c r="C229" s="28" t="s">
        <v>1232</v>
      </c>
      <c r="D229" s="28" t="s">
        <v>859</v>
      </c>
      <c r="E229" s="28" t="s">
        <v>577</v>
      </c>
      <c r="F229" s="87">
        <v>1104538</v>
      </c>
      <c r="G229" s="29">
        <v>8.19</v>
      </c>
      <c r="H229" s="29" t="s">
        <v>940</v>
      </c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>
        <v>44582</v>
      </c>
      <c r="B230" s="29" t="s">
        <v>1177</v>
      </c>
      <c r="C230" s="28" t="s">
        <v>1232</v>
      </c>
      <c r="D230" s="28" t="s">
        <v>1204</v>
      </c>
      <c r="E230" s="28" t="s">
        <v>577</v>
      </c>
      <c r="F230" s="87">
        <v>1019500</v>
      </c>
      <c r="G230" s="29">
        <v>7.55</v>
      </c>
      <c r="H230" s="29" t="s">
        <v>940</v>
      </c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>
        <v>44582</v>
      </c>
      <c r="B231" s="29" t="s">
        <v>1177</v>
      </c>
      <c r="C231" s="28" t="s">
        <v>1232</v>
      </c>
      <c r="D231" s="28" t="s">
        <v>1233</v>
      </c>
      <c r="E231" s="28" t="s">
        <v>577</v>
      </c>
      <c r="F231" s="87">
        <v>1200000</v>
      </c>
      <c r="G231" s="29">
        <v>7.55</v>
      </c>
      <c r="H231" s="29" t="s">
        <v>940</v>
      </c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>
        <v>44582</v>
      </c>
      <c r="B232" s="29" t="s">
        <v>1065</v>
      </c>
      <c r="C232" s="28" t="s">
        <v>1066</v>
      </c>
      <c r="D232" s="28" t="s">
        <v>859</v>
      </c>
      <c r="E232" s="28" t="s">
        <v>577</v>
      </c>
      <c r="F232" s="87">
        <v>22500001</v>
      </c>
      <c r="G232" s="29">
        <v>1.42</v>
      </c>
      <c r="H232" s="29" t="s">
        <v>940</v>
      </c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>
        <v>44582</v>
      </c>
      <c r="B233" s="29" t="s">
        <v>1065</v>
      </c>
      <c r="C233" s="28" t="s">
        <v>1066</v>
      </c>
      <c r="D233" s="28" t="s">
        <v>1009</v>
      </c>
      <c r="E233" s="28" t="s">
        <v>577</v>
      </c>
      <c r="F233" s="87">
        <v>24886906</v>
      </c>
      <c r="G233" s="29">
        <v>1.35</v>
      </c>
      <c r="H233" s="29" t="s">
        <v>940</v>
      </c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>
        <v>44582</v>
      </c>
      <c r="B234" s="29" t="s">
        <v>938</v>
      </c>
      <c r="C234" s="28" t="s">
        <v>939</v>
      </c>
      <c r="D234" s="28" t="s">
        <v>921</v>
      </c>
      <c r="E234" s="28" t="s">
        <v>577</v>
      </c>
      <c r="F234" s="87">
        <v>2426859</v>
      </c>
      <c r="G234" s="29">
        <v>24.06</v>
      </c>
      <c r="H234" s="29" t="s">
        <v>940</v>
      </c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>
        <v>44582</v>
      </c>
      <c r="B235" s="29" t="s">
        <v>938</v>
      </c>
      <c r="C235" s="28" t="s">
        <v>939</v>
      </c>
      <c r="D235" s="28" t="s">
        <v>1236</v>
      </c>
      <c r="E235" s="28" t="s">
        <v>577</v>
      </c>
      <c r="F235" s="87">
        <v>1375000</v>
      </c>
      <c r="G235" s="29">
        <v>24.04</v>
      </c>
      <c r="H235" s="29" t="s">
        <v>940</v>
      </c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>
        <v>44582</v>
      </c>
      <c r="B236" s="29" t="s">
        <v>1067</v>
      </c>
      <c r="C236" s="28" t="s">
        <v>1068</v>
      </c>
      <c r="D236" s="28" t="s">
        <v>1069</v>
      </c>
      <c r="E236" s="28" t="s">
        <v>577</v>
      </c>
      <c r="F236" s="87">
        <v>600000</v>
      </c>
      <c r="G236" s="29">
        <v>20.93</v>
      </c>
      <c r="H236" s="29" t="s">
        <v>940</v>
      </c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8"/>
  <sheetViews>
    <sheetView topLeftCell="A82" zoomScale="85" zoomScaleNormal="85" workbookViewId="0">
      <selection activeCell="I22" sqref="I22:J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52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44585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826</v>
      </c>
      <c r="Q9" s="1"/>
      <c r="R9" s="6"/>
      <c r="S9" s="1"/>
      <c r="T9" s="1"/>
      <c r="U9" s="1"/>
      <c r="V9" s="1"/>
      <c r="W9" s="1"/>
      <c r="X9" s="1"/>
    </row>
    <row r="10" spans="1:38" s="258" customFormat="1" ht="12.75" customHeight="1">
      <c r="A10" s="317">
        <v>1</v>
      </c>
      <c r="B10" s="259">
        <v>44532</v>
      </c>
      <c r="C10" s="319"/>
      <c r="D10" s="320" t="s">
        <v>251</v>
      </c>
      <c r="E10" s="321" t="s">
        <v>593</v>
      </c>
      <c r="F10" s="322" t="s">
        <v>863</v>
      </c>
      <c r="G10" s="322">
        <v>414</v>
      </c>
      <c r="H10" s="321"/>
      <c r="I10" s="323" t="s">
        <v>864</v>
      </c>
      <c r="J10" s="295" t="s">
        <v>594</v>
      </c>
      <c r="K10" s="295"/>
      <c r="L10" s="296"/>
      <c r="M10" s="297"/>
      <c r="N10" s="295"/>
      <c r="O10" s="298"/>
      <c r="P10" s="103">
        <f>VLOOKUP(D10,'MidCap Intra'!B42:C535,2,0)</f>
        <v>420.05</v>
      </c>
      <c r="Q10" s="257"/>
      <c r="R10" s="257" t="s">
        <v>592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</row>
    <row r="11" spans="1:38" s="258" customFormat="1" ht="12.75" customHeight="1">
      <c r="A11" s="387">
        <v>2</v>
      </c>
      <c r="B11" s="388">
        <v>44532</v>
      </c>
      <c r="C11" s="389"/>
      <c r="D11" s="390" t="s">
        <v>136</v>
      </c>
      <c r="E11" s="391" t="s">
        <v>593</v>
      </c>
      <c r="F11" s="392">
        <v>119</v>
      </c>
      <c r="G11" s="392">
        <v>109</v>
      </c>
      <c r="H11" s="391">
        <v>125.5</v>
      </c>
      <c r="I11" s="393" t="s">
        <v>865</v>
      </c>
      <c r="J11" s="99" t="s">
        <v>1039</v>
      </c>
      <c r="K11" s="99">
        <f t="shared" ref="K11" si="0">H11-F11</f>
        <v>6.5</v>
      </c>
      <c r="L11" s="100">
        <f t="shared" ref="L11" si="1">(F11*-0.7)/100</f>
        <v>-0.83299999999999996</v>
      </c>
      <c r="M11" s="101">
        <f t="shared" ref="M11" si="2">(K11+L11)/F11</f>
        <v>4.7621848739495799E-2</v>
      </c>
      <c r="N11" s="99" t="s">
        <v>591</v>
      </c>
      <c r="O11" s="102">
        <v>44580</v>
      </c>
      <c r="P11" s="394"/>
      <c r="Q11" s="257"/>
      <c r="R11" s="257" t="s">
        <v>592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</row>
    <row r="12" spans="1:38" s="258" customFormat="1" ht="12.75" customHeight="1">
      <c r="A12" s="317">
        <v>3</v>
      </c>
      <c r="B12" s="318">
        <v>44544</v>
      </c>
      <c r="C12" s="319"/>
      <c r="D12" s="320" t="s">
        <v>118</v>
      </c>
      <c r="E12" s="321" t="s">
        <v>593</v>
      </c>
      <c r="F12" s="322" t="s">
        <v>866</v>
      </c>
      <c r="G12" s="322">
        <v>635</v>
      </c>
      <c r="H12" s="321"/>
      <c r="I12" s="323" t="s">
        <v>867</v>
      </c>
      <c r="J12" s="295" t="s">
        <v>594</v>
      </c>
      <c r="K12" s="295"/>
      <c r="L12" s="296"/>
      <c r="M12" s="297"/>
      <c r="N12" s="295"/>
      <c r="O12" s="298"/>
      <c r="P12" s="103">
        <f>VLOOKUP(D12,'MidCap Intra'!B45:C538,2,0)</f>
        <v>641.45000000000005</v>
      </c>
      <c r="Q12" s="257"/>
      <c r="R12" s="257" t="s">
        <v>592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</row>
    <row r="13" spans="1:38" s="258" customFormat="1" ht="12.75" customHeight="1">
      <c r="A13" s="387">
        <v>4</v>
      </c>
      <c r="B13" s="388">
        <v>44547</v>
      </c>
      <c r="C13" s="389"/>
      <c r="D13" s="390" t="s">
        <v>71</v>
      </c>
      <c r="E13" s="391" t="s">
        <v>593</v>
      </c>
      <c r="F13" s="392">
        <v>201.5</v>
      </c>
      <c r="G13" s="392">
        <v>188</v>
      </c>
      <c r="H13" s="391">
        <v>214.5</v>
      </c>
      <c r="I13" s="393" t="s">
        <v>868</v>
      </c>
      <c r="J13" s="99" t="s">
        <v>887</v>
      </c>
      <c r="K13" s="99">
        <f t="shared" ref="K13:K14" si="3">H13-F13</f>
        <v>13</v>
      </c>
      <c r="L13" s="100">
        <f t="shared" ref="L13:L14" si="4">(F13*-0.7)/100</f>
        <v>-1.4104999999999999</v>
      </c>
      <c r="M13" s="101">
        <f t="shared" ref="M13:M14" si="5">(K13+L13)/F13</f>
        <v>5.751612903225807E-2</v>
      </c>
      <c r="N13" s="99" t="s">
        <v>591</v>
      </c>
      <c r="O13" s="102">
        <v>44200</v>
      </c>
      <c r="P13" s="394">
        <f>VLOOKUP(D13,'MidCap Intra'!B46:C539,2,0)</f>
        <v>206.95</v>
      </c>
      <c r="Q13" s="257"/>
      <c r="R13" s="257" t="s">
        <v>592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</row>
    <row r="14" spans="1:38" s="258" customFormat="1" ht="12.75" customHeight="1">
      <c r="A14" s="387">
        <v>5</v>
      </c>
      <c r="B14" s="388">
        <v>44547</v>
      </c>
      <c r="C14" s="389"/>
      <c r="D14" s="390" t="s">
        <v>125</v>
      </c>
      <c r="E14" s="391" t="s">
        <v>593</v>
      </c>
      <c r="F14" s="392">
        <v>730</v>
      </c>
      <c r="G14" s="392">
        <v>687</v>
      </c>
      <c r="H14" s="391">
        <v>774</v>
      </c>
      <c r="I14" s="393" t="s">
        <v>869</v>
      </c>
      <c r="J14" s="99" t="s">
        <v>890</v>
      </c>
      <c r="K14" s="99">
        <f t="shared" si="3"/>
        <v>44</v>
      </c>
      <c r="L14" s="100">
        <f t="shared" si="4"/>
        <v>-5.1099999999999994</v>
      </c>
      <c r="M14" s="101">
        <f t="shared" si="5"/>
        <v>5.3273972602739729E-2</v>
      </c>
      <c r="N14" s="99" t="s">
        <v>591</v>
      </c>
      <c r="O14" s="102">
        <v>44200</v>
      </c>
      <c r="P14" s="394">
        <f>VLOOKUP(D14,'MidCap Intra'!B47:C540,2,0)</f>
        <v>804.5</v>
      </c>
      <c r="Q14" s="257"/>
      <c r="R14" s="257" t="s">
        <v>592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</row>
    <row r="15" spans="1:38" s="258" customFormat="1" ht="12.75" customHeight="1">
      <c r="A15" s="387">
        <v>6</v>
      </c>
      <c r="B15" s="388">
        <v>44552</v>
      </c>
      <c r="C15" s="389"/>
      <c r="D15" s="390" t="s">
        <v>43</v>
      </c>
      <c r="E15" s="391" t="s">
        <v>593</v>
      </c>
      <c r="F15" s="392">
        <v>2140</v>
      </c>
      <c r="G15" s="392">
        <v>1995</v>
      </c>
      <c r="H15" s="391">
        <v>2280</v>
      </c>
      <c r="I15" s="393" t="s">
        <v>872</v>
      </c>
      <c r="J15" s="99" t="s">
        <v>743</v>
      </c>
      <c r="K15" s="99">
        <f t="shared" ref="K15:K16" si="6">H15-F15</f>
        <v>140</v>
      </c>
      <c r="L15" s="100">
        <f t="shared" ref="L15:L16" si="7">(F15*-0.7)/100</f>
        <v>-14.98</v>
      </c>
      <c r="M15" s="101">
        <f t="shared" ref="M15:M16" si="8">(K15+L15)/F15</f>
        <v>5.8420560747663552E-2</v>
      </c>
      <c r="N15" s="99" t="s">
        <v>591</v>
      </c>
      <c r="O15" s="102">
        <v>44203</v>
      </c>
      <c r="P15" s="394">
        <f>VLOOKUP(D15,'MidCap Intra'!B2:C541,2,0)</f>
        <v>2215.75</v>
      </c>
      <c r="Q15" s="257"/>
      <c r="R15" s="257" t="s">
        <v>592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</row>
    <row r="16" spans="1:38" s="258" customFormat="1" ht="12.75" customHeight="1">
      <c r="A16" s="337">
        <v>7</v>
      </c>
      <c r="B16" s="338">
        <v>44557</v>
      </c>
      <c r="C16" s="339"/>
      <c r="D16" s="340" t="s">
        <v>522</v>
      </c>
      <c r="E16" s="341" t="s">
        <v>593</v>
      </c>
      <c r="F16" s="342">
        <v>2215</v>
      </c>
      <c r="G16" s="342">
        <v>2035</v>
      </c>
      <c r="H16" s="341">
        <v>2310</v>
      </c>
      <c r="I16" s="343" t="s">
        <v>824</v>
      </c>
      <c r="J16" s="265" t="s">
        <v>984</v>
      </c>
      <c r="K16" s="265">
        <f t="shared" si="6"/>
        <v>95</v>
      </c>
      <c r="L16" s="266">
        <f t="shared" si="7"/>
        <v>-15.505000000000001</v>
      </c>
      <c r="M16" s="267">
        <f t="shared" si="8"/>
        <v>3.588939051918736E-2</v>
      </c>
      <c r="N16" s="265" t="s">
        <v>591</v>
      </c>
      <c r="O16" s="268">
        <v>44578</v>
      </c>
      <c r="P16" s="264">
        <f>VLOOKUP(D16,'MidCap Intra'!B49:C542,2,0)</f>
        <v>2237.6</v>
      </c>
      <c r="Q16" s="257"/>
      <c r="R16" s="257" t="s">
        <v>592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</row>
    <row r="17" spans="1:38" s="258" customFormat="1" ht="12.75" customHeight="1">
      <c r="A17" s="387">
        <v>8</v>
      </c>
      <c r="B17" s="388">
        <v>44559</v>
      </c>
      <c r="C17" s="389"/>
      <c r="D17" s="390" t="s">
        <v>493</v>
      </c>
      <c r="E17" s="391" t="s">
        <v>593</v>
      </c>
      <c r="F17" s="392">
        <v>1730</v>
      </c>
      <c r="G17" s="392">
        <v>1640</v>
      </c>
      <c r="H17" s="391">
        <v>1870</v>
      </c>
      <c r="I17" s="393" t="s">
        <v>875</v>
      </c>
      <c r="J17" s="99" t="s">
        <v>743</v>
      </c>
      <c r="K17" s="99">
        <f t="shared" ref="K17" si="9">H17-F17</f>
        <v>140</v>
      </c>
      <c r="L17" s="100">
        <f t="shared" ref="L17" si="10">(F17*-0.7)/100</f>
        <v>-12.11</v>
      </c>
      <c r="M17" s="101">
        <f t="shared" ref="M17" si="11">(K17+L17)/F17</f>
        <v>7.3924855491329475E-2</v>
      </c>
      <c r="N17" s="99" t="s">
        <v>591</v>
      </c>
      <c r="O17" s="102">
        <v>44572</v>
      </c>
      <c r="P17" s="394">
        <f>VLOOKUP(D17,'MidCap Intra'!B50:C543,2,0)</f>
        <v>1788.95</v>
      </c>
      <c r="Q17" s="257"/>
      <c r="R17" s="257" t="s">
        <v>592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</row>
    <row r="18" spans="1:38" s="258" customFormat="1" ht="12.75" customHeight="1">
      <c r="A18" s="454">
        <v>9</v>
      </c>
      <c r="B18" s="455">
        <v>44561</v>
      </c>
      <c r="C18" s="456"/>
      <c r="D18" s="457" t="s">
        <v>179</v>
      </c>
      <c r="E18" s="458" t="s">
        <v>593</v>
      </c>
      <c r="F18" s="459">
        <v>2980</v>
      </c>
      <c r="G18" s="459">
        <v>2790</v>
      </c>
      <c r="H18" s="458">
        <v>2947.5</v>
      </c>
      <c r="I18" s="460" t="s">
        <v>876</v>
      </c>
      <c r="J18" s="444" t="s">
        <v>1246</v>
      </c>
      <c r="K18" s="444">
        <f t="shared" ref="K18" si="12">H18-F18</f>
        <v>-32.5</v>
      </c>
      <c r="L18" s="445">
        <f t="shared" ref="L18" si="13">(F18*-0.7)/100</f>
        <v>-20.86</v>
      </c>
      <c r="M18" s="446">
        <f t="shared" ref="M18" si="14">(K18+L18)/F18</f>
        <v>-1.7906040268456377E-2</v>
      </c>
      <c r="N18" s="444" t="s">
        <v>604</v>
      </c>
      <c r="O18" s="447">
        <v>44579</v>
      </c>
      <c r="P18" s="461"/>
      <c r="Q18" s="257"/>
      <c r="R18" s="257" t="s">
        <v>592</v>
      </c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</row>
    <row r="19" spans="1:38" s="258" customFormat="1" ht="12.75" customHeight="1">
      <c r="A19" s="454">
        <v>10</v>
      </c>
      <c r="B19" s="455">
        <v>44571</v>
      </c>
      <c r="C19" s="456"/>
      <c r="D19" s="457" t="s">
        <v>405</v>
      </c>
      <c r="E19" s="458" t="s">
        <v>593</v>
      </c>
      <c r="F19" s="459">
        <v>170</v>
      </c>
      <c r="G19" s="459">
        <v>160</v>
      </c>
      <c r="H19" s="458">
        <v>168.75</v>
      </c>
      <c r="I19" s="460" t="s">
        <v>927</v>
      </c>
      <c r="J19" s="444" t="s">
        <v>1247</v>
      </c>
      <c r="K19" s="444">
        <f t="shared" ref="K19" si="15">H19-F19</f>
        <v>-1.25</v>
      </c>
      <c r="L19" s="445">
        <f t="shared" ref="L19" si="16">(F19*-0.7)/100</f>
        <v>-1.19</v>
      </c>
      <c r="M19" s="446">
        <f t="shared" ref="M19" si="17">(K19+L19)/F19</f>
        <v>-1.4352941176470587E-2</v>
      </c>
      <c r="N19" s="444" t="s">
        <v>604</v>
      </c>
      <c r="O19" s="447">
        <v>44582</v>
      </c>
      <c r="P19" s="461"/>
      <c r="Q19" s="257"/>
      <c r="R19" s="257" t="s">
        <v>595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</row>
    <row r="20" spans="1:38" s="258" customFormat="1" ht="12.75" customHeight="1">
      <c r="A20" s="317">
        <v>11</v>
      </c>
      <c r="B20" s="318">
        <v>44572</v>
      </c>
      <c r="C20" s="319"/>
      <c r="D20" s="320" t="s">
        <v>363</v>
      </c>
      <c r="E20" s="321" t="s">
        <v>593</v>
      </c>
      <c r="F20" s="322" t="s">
        <v>716</v>
      </c>
      <c r="G20" s="322">
        <v>187</v>
      </c>
      <c r="H20" s="321"/>
      <c r="I20" s="323" t="s">
        <v>931</v>
      </c>
      <c r="J20" s="295" t="s">
        <v>594</v>
      </c>
      <c r="K20" s="295"/>
      <c r="L20" s="296"/>
      <c r="M20" s="297"/>
      <c r="N20" s="295"/>
      <c r="O20" s="298"/>
      <c r="P20" s="293"/>
      <c r="Q20" s="257"/>
      <c r="R20" s="257" t="s">
        <v>592</v>
      </c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</row>
    <row r="21" spans="1:38" s="258" customFormat="1" ht="12.75" customHeight="1">
      <c r="A21" s="454">
        <v>12</v>
      </c>
      <c r="B21" s="455">
        <v>44578</v>
      </c>
      <c r="C21" s="456"/>
      <c r="D21" s="457" t="s">
        <v>110</v>
      </c>
      <c r="E21" s="458" t="s">
        <v>593</v>
      </c>
      <c r="F21" s="459">
        <v>345</v>
      </c>
      <c r="G21" s="459">
        <v>320</v>
      </c>
      <c r="H21" s="458">
        <v>320</v>
      </c>
      <c r="I21" s="460" t="s">
        <v>985</v>
      </c>
      <c r="J21" s="444" t="s">
        <v>1248</v>
      </c>
      <c r="K21" s="444">
        <f t="shared" ref="K21" si="18">H21-F21</f>
        <v>-25</v>
      </c>
      <c r="L21" s="445">
        <f t="shared" ref="L21" si="19">(F21*-0.7)/100</f>
        <v>-2.4149999999999996</v>
      </c>
      <c r="M21" s="446">
        <f t="shared" ref="M21" si="20">(K21+L21)/F21</f>
        <v>-7.9463768115942024E-2</v>
      </c>
      <c r="N21" s="444" t="s">
        <v>604</v>
      </c>
      <c r="O21" s="447">
        <v>44580</v>
      </c>
      <c r="P21" s="461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</row>
    <row r="22" spans="1:38" s="258" customFormat="1" ht="12.75" customHeight="1">
      <c r="A22" s="317">
        <v>13</v>
      </c>
      <c r="B22" s="318">
        <v>44582</v>
      </c>
      <c r="C22" s="319"/>
      <c r="D22" s="320" t="s">
        <v>114</v>
      </c>
      <c r="E22" s="321" t="s">
        <v>593</v>
      </c>
      <c r="F22" s="322" t="s">
        <v>1070</v>
      </c>
      <c r="G22" s="322">
        <v>1090</v>
      </c>
      <c r="H22" s="321"/>
      <c r="I22" s="323" t="s">
        <v>1071</v>
      </c>
      <c r="J22" s="295" t="s">
        <v>594</v>
      </c>
      <c r="K22" s="295"/>
      <c r="L22" s="296"/>
      <c r="M22" s="297"/>
      <c r="N22" s="295"/>
      <c r="O22" s="298"/>
      <c r="P22" s="293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</row>
    <row r="23" spans="1:38" s="258" customFormat="1" ht="12.75" customHeight="1">
      <c r="A23" s="317">
        <v>14</v>
      </c>
      <c r="B23" s="318">
        <v>44582</v>
      </c>
      <c r="C23" s="319"/>
      <c r="D23" s="320" t="s">
        <v>202</v>
      </c>
      <c r="E23" s="321" t="s">
        <v>593</v>
      </c>
      <c r="F23" s="322" t="s">
        <v>1072</v>
      </c>
      <c r="G23" s="322">
        <v>3590</v>
      </c>
      <c r="H23" s="321"/>
      <c r="I23" s="323" t="s">
        <v>1073</v>
      </c>
      <c r="J23" s="295" t="s">
        <v>594</v>
      </c>
      <c r="K23" s="295"/>
      <c r="L23" s="296"/>
      <c r="M23" s="297"/>
      <c r="N23" s="295"/>
      <c r="O23" s="298"/>
      <c r="P23" s="293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</row>
    <row r="24" spans="1:38" s="258" customFormat="1" ht="12.75" customHeight="1">
      <c r="A24" s="317"/>
      <c r="B24" s="318"/>
      <c r="C24" s="319"/>
      <c r="D24" s="320"/>
      <c r="E24" s="321"/>
      <c r="F24" s="322"/>
      <c r="G24" s="322"/>
      <c r="H24" s="321"/>
      <c r="I24" s="323"/>
      <c r="J24" s="295"/>
      <c r="K24" s="295"/>
      <c r="L24" s="296"/>
      <c r="M24" s="297"/>
      <c r="N24" s="295"/>
      <c r="O24" s="298"/>
      <c r="P24" s="293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</row>
    <row r="25" spans="1:38" ht="13.9" customHeight="1">
      <c r="A25" s="109"/>
      <c r="B25" s="104"/>
      <c r="C25" s="110"/>
      <c r="D25" s="105"/>
      <c r="E25" s="106"/>
      <c r="F25" s="103"/>
      <c r="G25" s="103"/>
      <c r="H25" s="106"/>
      <c r="I25" s="107"/>
      <c r="J25" s="108"/>
      <c r="K25" s="109"/>
      <c r="L25" s="104"/>
      <c r="M25" s="110"/>
      <c r="N25" s="105"/>
      <c r="O25" s="106"/>
      <c r="P25" s="10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6"/>
      <c r="B26" s="117"/>
      <c r="C26" s="118"/>
      <c r="D26" s="119"/>
      <c r="E26" s="120"/>
      <c r="F26" s="120"/>
      <c r="H26" s="120"/>
      <c r="I26" s="121"/>
      <c r="J26" s="122"/>
      <c r="K26" s="122"/>
      <c r="L26" s="123"/>
      <c r="M26" s="124"/>
      <c r="N26" s="125"/>
      <c r="O26" s="126"/>
      <c r="P26" s="127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16"/>
      <c r="B27" s="117"/>
      <c r="C27" s="118"/>
      <c r="D27" s="119"/>
      <c r="E27" s="120"/>
      <c r="F27" s="120"/>
      <c r="G27" s="116"/>
      <c r="H27" s="120"/>
      <c r="I27" s="121"/>
      <c r="J27" s="122"/>
      <c r="K27" s="122"/>
      <c r="L27" s="123"/>
      <c r="M27" s="124"/>
      <c r="N27" s="125"/>
      <c r="O27" s="126"/>
      <c r="P27" s="127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8" t="s">
        <v>596</v>
      </c>
      <c r="B28" s="129"/>
      <c r="C28" s="130"/>
      <c r="D28" s="131"/>
      <c r="E28" s="132"/>
      <c r="F28" s="132"/>
      <c r="G28" s="132"/>
      <c r="H28" s="132"/>
      <c r="I28" s="132"/>
      <c r="J28" s="133"/>
      <c r="K28" s="132"/>
      <c r="L28" s="134"/>
      <c r="M28" s="56"/>
      <c r="N28" s="133"/>
      <c r="O28" s="13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35" t="s">
        <v>597</v>
      </c>
      <c r="B29" s="128"/>
      <c r="C29" s="128"/>
      <c r="D29" s="128"/>
      <c r="E29" s="41"/>
      <c r="F29" s="136" t="s">
        <v>598</v>
      </c>
      <c r="G29" s="6"/>
      <c r="H29" s="6"/>
      <c r="I29" s="6"/>
      <c r="J29" s="137"/>
      <c r="K29" s="138"/>
      <c r="L29" s="138"/>
      <c r="M29" s="139"/>
      <c r="N29" s="1"/>
      <c r="O29" s="14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8" t="s">
        <v>599</v>
      </c>
      <c r="B30" s="128"/>
      <c r="C30" s="128"/>
      <c r="D30" s="128" t="s">
        <v>920</v>
      </c>
      <c r="E30" s="6"/>
      <c r="F30" s="136" t="s">
        <v>600</v>
      </c>
      <c r="G30" s="6"/>
      <c r="H30" s="6"/>
      <c r="I30" s="6"/>
      <c r="J30" s="137"/>
      <c r="K30" s="138"/>
      <c r="L30" s="138"/>
      <c r="M30" s="139"/>
      <c r="N30" s="1"/>
      <c r="O30" s="14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28"/>
      <c r="B31" s="128"/>
      <c r="C31" s="128"/>
      <c r="D31" s="128"/>
      <c r="E31" s="6"/>
      <c r="F31" s="6"/>
      <c r="G31" s="6"/>
      <c r="H31" s="6"/>
      <c r="I31" s="6"/>
      <c r="J31" s="141"/>
      <c r="K31" s="138"/>
      <c r="L31" s="138"/>
      <c r="M31" s="6"/>
      <c r="N31" s="142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43" t="s">
        <v>601</v>
      </c>
      <c r="C32" s="143"/>
      <c r="D32" s="143"/>
      <c r="E32" s="143"/>
      <c r="F32" s="144"/>
      <c r="G32" s="6"/>
      <c r="H32" s="6"/>
      <c r="I32" s="145"/>
      <c r="J32" s="146"/>
      <c r="K32" s="147"/>
      <c r="L32" s="146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568</v>
      </c>
      <c r="C33" s="98"/>
      <c r="D33" s="97" t="s">
        <v>579</v>
      </c>
      <c r="E33" s="96" t="s">
        <v>580</v>
      </c>
      <c r="F33" s="96" t="s">
        <v>581</v>
      </c>
      <c r="G33" s="96" t="s">
        <v>602</v>
      </c>
      <c r="H33" s="96" t="s">
        <v>583</v>
      </c>
      <c r="I33" s="96" t="s">
        <v>584</v>
      </c>
      <c r="J33" s="96" t="s">
        <v>585</v>
      </c>
      <c r="K33" s="96" t="s">
        <v>603</v>
      </c>
      <c r="L33" s="149" t="s">
        <v>587</v>
      </c>
      <c r="M33" s="98" t="s">
        <v>588</v>
      </c>
      <c r="N33" s="95" t="s">
        <v>589</v>
      </c>
      <c r="O33" s="354" t="s">
        <v>590</v>
      </c>
      <c r="P33" s="299"/>
      <c r="Q33" s="1"/>
      <c r="R33" s="351"/>
      <c r="S33" s="351"/>
      <c r="T33" s="351"/>
      <c r="U33" s="314"/>
      <c r="V33" s="314"/>
      <c r="W33" s="314"/>
      <c r="X33" s="314"/>
      <c r="Y33" s="314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74" customFormat="1" ht="15" customHeight="1">
      <c r="A34" s="355">
        <v>1</v>
      </c>
      <c r="B34" s="256">
        <v>44559</v>
      </c>
      <c r="C34" s="303"/>
      <c r="D34" s="356" t="s">
        <v>199</v>
      </c>
      <c r="E34" s="302" t="s">
        <v>593</v>
      </c>
      <c r="F34" s="302">
        <v>476</v>
      </c>
      <c r="G34" s="302">
        <v>463</v>
      </c>
      <c r="H34" s="302">
        <v>496</v>
      </c>
      <c r="I34" s="302" t="s">
        <v>811</v>
      </c>
      <c r="J34" s="99" t="s">
        <v>862</v>
      </c>
      <c r="K34" s="99">
        <f t="shared" ref="K34:K35" si="21">H34-F34</f>
        <v>20</v>
      </c>
      <c r="L34" s="100">
        <f t="shared" ref="L34:L35" si="22">(F34*-0.7)/100</f>
        <v>-3.3319999999999999</v>
      </c>
      <c r="M34" s="101">
        <f t="shared" ref="M34:M35" si="23">(K34+L34)/F34</f>
        <v>3.5016806722689073E-2</v>
      </c>
      <c r="N34" s="99" t="s">
        <v>591</v>
      </c>
      <c r="O34" s="102">
        <v>44564</v>
      </c>
      <c r="P34" s="352"/>
      <c r="Q34" s="352"/>
      <c r="R34" s="353" t="s">
        <v>592</v>
      </c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350"/>
      <c r="AJ34" s="313"/>
      <c r="AK34" s="313"/>
      <c r="AL34" s="313"/>
    </row>
    <row r="35" spans="1:38" s="274" customFormat="1" ht="15" customHeight="1">
      <c r="A35" s="355">
        <v>2</v>
      </c>
      <c r="B35" s="256">
        <v>44559</v>
      </c>
      <c r="C35" s="303"/>
      <c r="D35" s="356" t="s">
        <v>850</v>
      </c>
      <c r="E35" s="302" t="s">
        <v>593</v>
      </c>
      <c r="F35" s="302">
        <v>3010</v>
      </c>
      <c r="G35" s="302">
        <v>2930</v>
      </c>
      <c r="H35" s="302">
        <v>3170</v>
      </c>
      <c r="I35" s="302" t="s">
        <v>873</v>
      </c>
      <c r="J35" s="99" t="s">
        <v>948</v>
      </c>
      <c r="K35" s="99">
        <f t="shared" si="21"/>
        <v>160</v>
      </c>
      <c r="L35" s="100">
        <f t="shared" si="22"/>
        <v>-21.07</v>
      </c>
      <c r="M35" s="101">
        <f t="shared" si="23"/>
        <v>4.6156146179401995E-2</v>
      </c>
      <c r="N35" s="99" t="s">
        <v>591</v>
      </c>
      <c r="O35" s="102">
        <v>44573</v>
      </c>
      <c r="P35" s="352"/>
      <c r="Q35" s="352"/>
      <c r="R35" s="353" t="s">
        <v>592</v>
      </c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350"/>
      <c r="AJ35" s="313"/>
      <c r="AK35" s="313"/>
      <c r="AL35" s="313"/>
    </row>
    <row r="36" spans="1:38" s="274" customFormat="1" ht="15" customHeight="1">
      <c r="A36" s="355">
        <v>3</v>
      </c>
      <c r="B36" s="256">
        <v>44559</v>
      </c>
      <c r="C36" s="303"/>
      <c r="D36" s="356" t="s">
        <v>391</v>
      </c>
      <c r="E36" s="302" t="s">
        <v>593</v>
      </c>
      <c r="F36" s="302">
        <v>126</v>
      </c>
      <c r="G36" s="302">
        <v>122</v>
      </c>
      <c r="H36" s="302">
        <v>131.5</v>
      </c>
      <c r="I36" s="302" t="s">
        <v>874</v>
      </c>
      <c r="J36" s="99" t="s">
        <v>888</v>
      </c>
      <c r="K36" s="99">
        <f t="shared" ref="K36" si="24">H36-F36</f>
        <v>5.5</v>
      </c>
      <c r="L36" s="100">
        <f t="shared" ref="L36" si="25">(F36*-0.7)/100</f>
        <v>-0.8819999999999999</v>
      </c>
      <c r="M36" s="101">
        <f t="shared" ref="M36" si="26">(K36+L36)/F36</f>
        <v>3.6650793650793656E-2</v>
      </c>
      <c r="N36" s="99" t="s">
        <v>591</v>
      </c>
      <c r="O36" s="102">
        <v>44565</v>
      </c>
      <c r="P36" s="352"/>
      <c r="Q36" s="352"/>
      <c r="R36" s="353" t="s">
        <v>595</v>
      </c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350"/>
      <c r="AJ36" s="313"/>
      <c r="AK36" s="313"/>
      <c r="AL36" s="313"/>
    </row>
    <row r="37" spans="1:38" s="274" customFormat="1" ht="15" customHeight="1">
      <c r="A37" s="355">
        <v>4</v>
      </c>
      <c r="B37" s="256">
        <v>44561</v>
      </c>
      <c r="C37" s="303"/>
      <c r="D37" s="356" t="s">
        <v>381</v>
      </c>
      <c r="E37" s="302" t="s">
        <v>593</v>
      </c>
      <c r="F37" s="302">
        <v>443.5</v>
      </c>
      <c r="G37" s="302">
        <v>430</v>
      </c>
      <c r="H37" s="302">
        <v>459</v>
      </c>
      <c r="I37" s="302" t="s">
        <v>877</v>
      </c>
      <c r="J37" s="99" t="s">
        <v>889</v>
      </c>
      <c r="K37" s="99">
        <f t="shared" ref="K37" si="27">H37-F37</f>
        <v>15.5</v>
      </c>
      <c r="L37" s="100">
        <f t="shared" ref="L37" si="28">(F37*-0.7)/100</f>
        <v>-3.1044999999999998</v>
      </c>
      <c r="M37" s="101">
        <f t="shared" ref="M37" si="29">(K37+L37)/F37</f>
        <v>2.7949267192784667E-2</v>
      </c>
      <c r="N37" s="99" t="s">
        <v>591</v>
      </c>
      <c r="O37" s="102">
        <v>44565</v>
      </c>
      <c r="P37" s="352"/>
      <c r="Q37" s="352"/>
      <c r="R37" s="353" t="s">
        <v>595</v>
      </c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350"/>
      <c r="AJ37" s="313"/>
      <c r="AK37" s="313"/>
      <c r="AL37" s="313"/>
    </row>
    <row r="38" spans="1:38" s="274" customFormat="1" ht="15" customHeight="1">
      <c r="A38" s="408">
        <v>5</v>
      </c>
      <c r="B38" s="409">
        <v>44561</v>
      </c>
      <c r="C38" s="410"/>
      <c r="D38" s="411" t="s">
        <v>61</v>
      </c>
      <c r="E38" s="412" t="s">
        <v>593</v>
      </c>
      <c r="F38" s="412">
        <v>677.5</v>
      </c>
      <c r="G38" s="412">
        <v>659</v>
      </c>
      <c r="H38" s="412">
        <v>696</v>
      </c>
      <c r="I38" s="412" t="s">
        <v>882</v>
      </c>
      <c r="J38" s="413" t="s">
        <v>885</v>
      </c>
      <c r="K38" s="413">
        <f t="shared" ref="K38" si="30">H38-F38</f>
        <v>18.5</v>
      </c>
      <c r="L38" s="414">
        <f t="shared" ref="L38" si="31">(F38*-0.7)/100</f>
        <v>-4.7424999999999997</v>
      </c>
      <c r="M38" s="415">
        <f t="shared" ref="M38" si="32">(K38+L38)/F38</f>
        <v>2.0306273062730629E-2</v>
      </c>
      <c r="N38" s="413" t="s">
        <v>591</v>
      </c>
      <c r="O38" s="416">
        <v>44564</v>
      </c>
      <c r="P38" s="352"/>
      <c r="Q38" s="352"/>
      <c r="R38" s="353" t="s">
        <v>592</v>
      </c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350"/>
      <c r="AJ38" s="313"/>
      <c r="AK38" s="313"/>
      <c r="AL38" s="313"/>
    </row>
    <row r="39" spans="1:38" s="274" customFormat="1" ht="15" customHeight="1">
      <c r="A39" s="355">
        <v>6</v>
      </c>
      <c r="B39" s="256">
        <v>44567</v>
      </c>
      <c r="C39" s="303"/>
      <c r="D39" s="356" t="s">
        <v>77</v>
      </c>
      <c r="E39" s="302" t="s">
        <v>593</v>
      </c>
      <c r="F39" s="302">
        <v>362</v>
      </c>
      <c r="G39" s="302">
        <v>350</v>
      </c>
      <c r="H39" s="302">
        <v>373</v>
      </c>
      <c r="I39" s="302" t="s">
        <v>910</v>
      </c>
      <c r="J39" s="413" t="s">
        <v>958</v>
      </c>
      <c r="K39" s="413">
        <f t="shared" ref="K39" si="33">H39-F39</f>
        <v>11</v>
      </c>
      <c r="L39" s="414">
        <f t="shared" ref="L39" si="34">(F39*-0.7)/100</f>
        <v>-2.5339999999999998</v>
      </c>
      <c r="M39" s="415">
        <f t="shared" ref="M39" si="35">(K39+L39)/F39</f>
        <v>2.3386740331491716E-2</v>
      </c>
      <c r="N39" s="413" t="s">
        <v>591</v>
      </c>
      <c r="O39" s="416">
        <v>44574</v>
      </c>
      <c r="P39" s="352"/>
      <c r="Q39" s="352"/>
      <c r="R39" s="353" t="s">
        <v>595</v>
      </c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350"/>
      <c r="AJ39" s="313"/>
      <c r="AK39" s="313"/>
      <c r="AL39" s="313"/>
    </row>
    <row r="40" spans="1:38" s="274" customFormat="1" ht="15" customHeight="1">
      <c r="A40" s="408">
        <v>7</v>
      </c>
      <c r="B40" s="409">
        <v>44568</v>
      </c>
      <c r="C40" s="410"/>
      <c r="D40" s="411" t="s">
        <v>415</v>
      </c>
      <c r="E40" s="412" t="s">
        <v>593</v>
      </c>
      <c r="F40" s="412">
        <v>1668</v>
      </c>
      <c r="G40" s="412">
        <v>1618</v>
      </c>
      <c r="H40" s="412">
        <v>1715</v>
      </c>
      <c r="I40" s="412" t="s">
        <v>917</v>
      </c>
      <c r="J40" s="413" t="s">
        <v>926</v>
      </c>
      <c r="K40" s="413">
        <f t="shared" ref="K40" si="36">H40-F40</f>
        <v>47</v>
      </c>
      <c r="L40" s="414">
        <f t="shared" ref="L40" si="37">(F40*-0.7)/100</f>
        <v>-11.675999999999998</v>
      </c>
      <c r="M40" s="415">
        <f t="shared" ref="M40" si="38">(K40+L40)/F40</f>
        <v>2.117745803357314E-2</v>
      </c>
      <c r="N40" s="413" t="s">
        <v>591</v>
      </c>
      <c r="O40" s="416">
        <v>44571</v>
      </c>
      <c r="P40" s="352"/>
      <c r="Q40" s="352"/>
      <c r="R40" s="353" t="s">
        <v>592</v>
      </c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350"/>
      <c r="AJ40" s="313"/>
      <c r="AK40" s="313"/>
      <c r="AL40" s="313"/>
    </row>
    <row r="41" spans="1:38" s="274" customFormat="1" ht="15" customHeight="1">
      <c r="A41" s="355">
        <v>8</v>
      </c>
      <c r="B41" s="256">
        <v>44572</v>
      </c>
      <c r="C41" s="303"/>
      <c r="D41" s="356" t="s">
        <v>207</v>
      </c>
      <c r="E41" s="302" t="s">
        <v>593</v>
      </c>
      <c r="F41" s="302">
        <v>1084</v>
      </c>
      <c r="G41" s="302">
        <v>1050</v>
      </c>
      <c r="H41" s="302">
        <v>1117</v>
      </c>
      <c r="I41" s="302" t="s">
        <v>928</v>
      </c>
      <c r="J41" s="413" t="s">
        <v>929</v>
      </c>
      <c r="K41" s="413">
        <f>H41-F41</f>
        <v>33</v>
      </c>
      <c r="L41" s="414">
        <f>(F41*-0.07)/100</f>
        <v>-0.75880000000000014</v>
      </c>
      <c r="M41" s="415">
        <f t="shared" ref="M41:M42" si="39">(K41+L41)/F41</f>
        <v>2.9742804428044278E-2</v>
      </c>
      <c r="N41" s="413" t="s">
        <v>591</v>
      </c>
      <c r="O41" s="432">
        <v>44572</v>
      </c>
      <c r="P41" s="352"/>
      <c r="Q41" s="352"/>
      <c r="R41" s="353" t="s">
        <v>592</v>
      </c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350"/>
      <c r="AJ41" s="313"/>
      <c r="AK41" s="313"/>
      <c r="AL41" s="313"/>
    </row>
    <row r="42" spans="1:38" s="274" customFormat="1" ht="15" customHeight="1">
      <c r="A42" s="355">
        <v>9</v>
      </c>
      <c r="B42" s="256">
        <v>44572</v>
      </c>
      <c r="C42" s="303"/>
      <c r="D42" s="356" t="s">
        <v>430</v>
      </c>
      <c r="E42" s="302" t="s">
        <v>593</v>
      </c>
      <c r="F42" s="302">
        <v>312</v>
      </c>
      <c r="G42" s="302">
        <v>302</v>
      </c>
      <c r="H42" s="302">
        <v>321</v>
      </c>
      <c r="I42" s="302" t="s">
        <v>930</v>
      </c>
      <c r="J42" s="99" t="s">
        <v>888</v>
      </c>
      <c r="K42" s="99">
        <f t="shared" ref="K42" si="40">H42-F42</f>
        <v>9</v>
      </c>
      <c r="L42" s="100">
        <f t="shared" ref="L42" si="41">(F42*-0.7)/100</f>
        <v>-2.1839999999999997</v>
      </c>
      <c r="M42" s="101">
        <f t="shared" si="39"/>
        <v>2.1846153846153848E-2</v>
      </c>
      <c r="N42" s="99" t="s">
        <v>591</v>
      </c>
      <c r="O42" s="102">
        <v>44573</v>
      </c>
      <c r="P42" s="352"/>
      <c r="Q42" s="352"/>
      <c r="R42" s="353" t="s">
        <v>595</v>
      </c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350"/>
      <c r="AJ42" s="313"/>
      <c r="AK42" s="313"/>
      <c r="AL42" s="313"/>
    </row>
    <row r="43" spans="1:38" s="274" customFormat="1" ht="15" customHeight="1">
      <c r="A43" s="355">
        <v>10</v>
      </c>
      <c r="B43" s="256">
        <v>44573</v>
      </c>
      <c r="C43" s="303"/>
      <c r="D43" s="356" t="s">
        <v>207</v>
      </c>
      <c r="E43" s="302" t="s">
        <v>593</v>
      </c>
      <c r="F43" s="302">
        <v>1117.5</v>
      </c>
      <c r="G43" s="302">
        <v>1080</v>
      </c>
      <c r="H43" s="302">
        <v>1144</v>
      </c>
      <c r="I43" s="302" t="s">
        <v>941</v>
      </c>
      <c r="J43" s="413" t="s">
        <v>942</v>
      </c>
      <c r="K43" s="413">
        <f>H43-F43</f>
        <v>26.5</v>
      </c>
      <c r="L43" s="414">
        <f>(F43*-0.07)/100</f>
        <v>-0.78225000000000011</v>
      </c>
      <c r="M43" s="415">
        <f t="shared" ref="M43" si="42">(K43+L43)/F43</f>
        <v>2.3013646532438477E-2</v>
      </c>
      <c r="N43" s="413" t="s">
        <v>591</v>
      </c>
      <c r="O43" s="432">
        <v>44573</v>
      </c>
      <c r="P43" s="352"/>
      <c r="Q43" s="352"/>
      <c r="R43" s="353" t="s">
        <v>592</v>
      </c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350"/>
      <c r="AJ43" s="313"/>
      <c r="AK43" s="313"/>
      <c r="AL43" s="313"/>
    </row>
    <row r="44" spans="1:38" s="274" customFormat="1" ht="15" customHeight="1">
      <c r="A44" s="344">
        <v>11</v>
      </c>
      <c r="B44" s="259">
        <v>44573</v>
      </c>
      <c r="C44" s="345"/>
      <c r="D44" s="346" t="s">
        <v>309</v>
      </c>
      <c r="E44" s="262" t="s">
        <v>593</v>
      </c>
      <c r="F44" s="262" t="s">
        <v>945</v>
      </c>
      <c r="G44" s="262">
        <v>595</v>
      </c>
      <c r="H44" s="262"/>
      <c r="I44" s="262" t="s">
        <v>946</v>
      </c>
      <c r="J44" s="347" t="s">
        <v>594</v>
      </c>
      <c r="K44" s="347"/>
      <c r="L44" s="348"/>
      <c r="M44" s="349"/>
      <c r="N44" s="347"/>
      <c r="O44" s="417"/>
      <c r="P44" s="352"/>
      <c r="Q44" s="352"/>
      <c r="R44" s="353" t="s">
        <v>592</v>
      </c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350"/>
      <c r="AJ44" s="313"/>
      <c r="AK44" s="313"/>
      <c r="AL44" s="313"/>
    </row>
    <row r="45" spans="1:38" s="274" customFormat="1" ht="15" customHeight="1">
      <c r="A45" s="442">
        <v>12</v>
      </c>
      <c r="B45" s="358">
        <v>44574</v>
      </c>
      <c r="C45" s="359"/>
      <c r="D45" s="443" t="s">
        <v>959</v>
      </c>
      <c r="E45" s="357" t="s">
        <v>593</v>
      </c>
      <c r="F45" s="357">
        <v>134.5</v>
      </c>
      <c r="G45" s="357">
        <v>130.5</v>
      </c>
      <c r="H45" s="357">
        <v>130.5</v>
      </c>
      <c r="I45" s="357" t="s">
        <v>960</v>
      </c>
      <c r="J45" s="444" t="s">
        <v>978</v>
      </c>
      <c r="K45" s="444">
        <f t="shared" ref="K45:K46" si="43">H45-F45</f>
        <v>-4</v>
      </c>
      <c r="L45" s="445">
        <f t="shared" ref="L45:L46" si="44">(F45*-0.7)/100</f>
        <v>-0.94149999999999989</v>
      </c>
      <c r="M45" s="446">
        <f t="shared" ref="M45:M46" si="45">(K45+L45)/F45</f>
        <v>-3.673977695167286E-2</v>
      </c>
      <c r="N45" s="444" t="s">
        <v>604</v>
      </c>
      <c r="O45" s="447">
        <v>44579</v>
      </c>
      <c r="P45" s="352"/>
      <c r="Q45" s="352"/>
      <c r="R45" s="353" t="s">
        <v>595</v>
      </c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350"/>
      <c r="AJ45" s="313"/>
      <c r="AK45" s="313"/>
      <c r="AL45" s="313"/>
    </row>
    <row r="46" spans="1:38" s="274" customFormat="1" ht="15" customHeight="1">
      <c r="A46" s="442">
        <v>13</v>
      </c>
      <c r="B46" s="358">
        <v>44574</v>
      </c>
      <c r="C46" s="359"/>
      <c r="D46" s="443" t="s">
        <v>968</v>
      </c>
      <c r="E46" s="357" t="s">
        <v>593</v>
      </c>
      <c r="F46" s="357">
        <v>1545</v>
      </c>
      <c r="G46" s="357">
        <v>1495</v>
      </c>
      <c r="H46" s="357">
        <v>1495</v>
      </c>
      <c r="I46" s="357" t="s">
        <v>969</v>
      </c>
      <c r="J46" s="444" t="s">
        <v>1004</v>
      </c>
      <c r="K46" s="444">
        <f t="shared" si="43"/>
        <v>-50</v>
      </c>
      <c r="L46" s="445">
        <f t="shared" si="44"/>
        <v>-10.815</v>
      </c>
      <c r="M46" s="446">
        <f t="shared" si="45"/>
        <v>-3.9362459546925563E-2</v>
      </c>
      <c r="N46" s="444" t="s">
        <v>604</v>
      </c>
      <c r="O46" s="447">
        <v>44579</v>
      </c>
      <c r="P46" s="352"/>
      <c r="Q46" s="352"/>
      <c r="R46" s="353" t="s">
        <v>592</v>
      </c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350"/>
      <c r="AJ46" s="313"/>
      <c r="AK46" s="313"/>
      <c r="AL46" s="313"/>
    </row>
    <row r="47" spans="1:38" s="274" customFormat="1" ht="15" customHeight="1">
      <c r="A47" s="344">
        <v>14</v>
      </c>
      <c r="B47" s="259">
        <v>44575</v>
      </c>
      <c r="C47" s="345"/>
      <c r="D47" s="346" t="s">
        <v>201</v>
      </c>
      <c r="E47" s="262" t="s">
        <v>593</v>
      </c>
      <c r="F47" s="262" t="s">
        <v>975</v>
      </c>
      <c r="G47" s="262">
        <v>1170</v>
      </c>
      <c r="H47" s="262"/>
      <c r="I47" s="262" t="s">
        <v>976</v>
      </c>
      <c r="J47" s="347" t="s">
        <v>594</v>
      </c>
      <c r="K47" s="347"/>
      <c r="L47" s="348"/>
      <c r="M47" s="349"/>
      <c r="N47" s="347"/>
      <c r="O47" s="417"/>
      <c r="P47" s="352"/>
      <c r="Q47" s="352"/>
      <c r="R47" s="353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350"/>
      <c r="AJ47" s="313"/>
      <c r="AK47" s="313"/>
      <c r="AL47" s="313"/>
    </row>
    <row r="48" spans="1:38" s="274" customFormat="1" ht="15" customHeight="1">
      <c r="A48" s="355">
        <v>15</v>
      </c>
      <c r="B48" s="256">
        <v>44575</v>
      </c>
      <c r="C48" s="303"/>
      <c r="D48" s="356" t="s">
        <v>545</v>
      </c>
      <c r="E48" s="302" t="s">
        <v>593</v>
      </c>
      <c r="F48" s="302">
        <v>534</v>
      </c>
      <c r="G48" s="302">
        <v>515</v>
      </c>
      <c r="H48" s="302">
        <v>549</v>
      </c>
      <c r="I48" s="302" t="s">
        <v>977</v>
      </c>
      <c r="J48" s="99" t="s">
        <v>986</v>
      </c>
      <c r="K48" s="99">
        <f t="shared" ref="K48" si="46">H48-F48</f>
        <v>15</v>
      </c>
      <c r="L48" s="100">
        <f t="shared" ref="L48" si="47">(F48*-0.7)/100</f>
        <v>-3.7379999999999995</v>
      </c>
      <c r="M48" s="101">
        <f t="shared" ref="M48" si="48">(K48+L48)/F48</f>
        <v>2.1089887640449438E-2</v>
      </c>
      <c r="N48" s="99" t="s">
        <v>591</v>
      </c>
      <c r="O48" s="102">
        <v>44578</v>
      </c>
      <c r="P48" s="352"/>
      <c r="Q48" s="352"/>
      <c r="R48" s="353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350"/>
      <c r="AJ48" s="313"/>
      <c r="AK48" s="313"/>
      <c r="AL48" s="313"/>
    </row>
    <row r="49" spans="1:38" s="274" customFormat="1" ht="15" customHeight="1">
      <c r="A49" s="442">
        <v>16</v>
      </c>
      <c r="B49" s="358">
        <v>44578</v>
      </c>
      <c r="C49" s="359"/>
      <c r="D49" s="443" t="s">
        <v>71</v>
      </c>
      <c r="E49" s="357" t="s">
        <v>593</v>
      </c>
      <c r="F49" s="357">
        <v>218.5</v>
      </c>
      <c r="G49" s="357">
        <v>213</v>
      </c>
      <c r="H49" s="357">
        <v>213</v>
      </c>
      <c r="I49" s="357" t="s">
        <v>988</v>
      </c>
      <c r="J49" s="444" t="s">
        <v>995</v>
      </c>
      <c r="K49" s="444">
        <f t="shared" ref="K49" si="49">H49-F49</f>
        <v>-5.5</v>
      </c>
      <c r="L49" s="445">
        <f t="shared" ref="L49" si="50">(F49*-0.7)/100</f>
        <v>-1.5294999999999999</v>
      </c>
      <c r="M49" s="446">
        <f t="shared" ref="M49" si="51">(K49+L49)/F49</f>
        <v>-3.2171624713958812E-2</v>
      </c>
      <c r="N49" s="444" t="s">
        <v>604</v>
      </c>
      <c r="O49" s="447">
        <v>44579</v>
      </c>
      <c r="P49" s="352"/>
      <c r="Q49" s="352"/>
      <c r="R49" s="353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350"/>
      <c r="AJ49" s="313"/>
      <c r="AK49" s="313"/>
      <c r="AL49" s="313"/>
    </row>
    <row r="50" spans="1:38" s="274" customFormat="1" ht="15" customHeight="1">
      <c r="A50" s="442">
        <v>17</v>
      </c>
      <c r="B50" s="358">
        <v>44579</v>
      </c>
      <c r="C50" s="359"/>
      <c r="D50" s="443" t="s">
        <v>130</v>
      </c>
      <c r="E50" s="357" t="s">
        <v>593</v>
      </c>
      <c r="F50" s="357">
        <v>457</v>
      </c>
      <c r="G50" s="357">
        <v>445</v>
      </c>
      <c r="H50" s="357">
        <v>445</v>
      </c>
      <c r="I50" s="357" t="s">
        <v>988</v>
      </c>
      <c r="J50" s="444" t="s">
        <v>1010</v>
      </c>
      <c r="K50" s="444">
        <f t="shared" ref="K50" si="52">H50-F50</f>
        <v>-12</v>
      </c>
      <c r="L50" s="445">
        <f t="shared" ref="L50" si="53">(F50*-0.7)/100</f>
        <v>-3.1989999999999998</v>
      </c>
      <c r="M50" s="446">
        <f t="shared" ref="M50" si="54">(K50+L50)/F50</f>
        <v>-3.3258205689277898E-2</v>
      </c>
      <c r="N50" s="444" t="s">
        <v>604</v>
      </c>
      <c r="O50" s="447">
        <v>44580</v>
      </c>
      <c r="P50" s="352"/>
      <c r="Q50" s="352"/>
      <c r="R50" s="353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350"/>
      <c r="AJ50" s="313"/>
      <c r="AK50" s="313"/>
      <c r="AL50" s="313"/>
    </row>
    <row r="51" spans="1:38" s="274" customFormat="1" ht="15" customHeight="1">
      <c r="A51" s="344">
        <v>18</v>
      </c>
      <c r="B51" s="259">
        <v>44582</v>
      </c>
      <c r="C51" s="345"/>
      <c r="D51" s="346" t="s">
        <v>51</v>
      </c>
      <c r="E51" s="262" t="s">
        <v>593</v>
      </c>
      <c r="F51" s="262" t="s">
        <v>1085</v>
      </c>
      <c r="G51" s="262">
        <v>358</v>
      </c>
      <c r="H51" s="262"/>
      <c r="I51" s="262" t="s">
        <v>1086</v>
      </c>
      <c r="J51" s="347" t="s">
        <v>594</v>
      </c>
      <c r="K51" s="347"/>
      <c r="L51" s="348"/>
      <c r="M51" s="349"/>
      <c r="N51" s="347"/>
      <c r="O51" s="417"/>
      <c r="P51" s="352"/>
      <c r="Q51" s="352"/>
      <c r="R51" s="353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350"/>
      <c r="AJ51" s="313"/>
      <c r="AK51" s="313"/>
      <c r="AL51" s="313"/>
    </row>
    <row r="52" spans="1:38" s="274" customFormat="1" ht="15" customHeight="1">
      <c r="A52" s="344"/>
      <c r="B52" s="259"/>
      <c r="C52" s="345"/>
      <c r="D52" s="346"/>
      <c r="E52" s="262"/>
      <c r="F52" s="262"/>
      <c r="G52" s="262"/>
      <c r="H52" s="262"/>
      <c r="I52" s="262"/>
      <c r="J52" s="347"/>
      <c r="K52" s="347"/>
      <c r="L52" s="348"/>
      <c r="M52" s="349"/>
      <c r="N52" s="347"/>
      <c r="O52" s="417"/>
      <c r="P52" s="352"/>
      <c r="Q52" s="352"/>
      <c r="R52" s="353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350"/>
      <c r="AJ52" s="313"/>
      <c r="AK52" s="313"/>
      <c r="AL52" s="313"/>
    </row>
    <row r="53" spans="1:38" s="287" customFormat="1" ht="15" customHeight="1">
      <c r="K53" s="263"/>
      <c r="L53" s="300"/>
      <c r="M53" s="379"/>
      <c r="N53" s="263"/>
      <c r="O53" s="311"/>
      <c r="P53" s="1"/>
      <c r="Q53" s="1"/>
      <c r="R53" s="374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81"/>
      <c r="AJ53" s="380"/>
      <c r="AK53" s="380"/>
      <c r="AL53" s="380"/>
    </row>
    <row r="54" spans="1:38" ht="15" customHeight="1">
      <c r="A54" s="365"/>
      <c r="B54" s="366"/>
      <c r="C54" s="367"/>
      <c r="D54" s="368"/>
      <c r="E54" s="369"/>
      <c r="F54" s="369"/>
      <c r="G54" s="369"/>
      <c r="H54" s="369"/>
      <c r="I54" s="369"/>
      <c r="J54" s="370"/>
      <c r="K54" s="370"/>
      <c r="L54" s="371"/>
      <c r="M54" s="372"/>
      <c r="N54" s="370"/>
      <c r="O54" s="373"/>
      <c r="P54" s="1"/>
      <c r="Q54" s="1"/>
      <c r="R54" s="374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28" t="s">
        <v>596</v>
      </c>
      <c r="B55" s="151"/>
      <c r="C55" s="151"/>
      <c r="D55" s="1"/>
      <c r="E55" s="6"/>
      <c r="F55" s="6"/>
      <c r="G55" s="6"/>
      <c r="H55" s="6" t="s">
        <v>608</v>
      </c>
      <c r="I55" s="6"/>
      <c r="J55" s="6"/>
      <c r="K55" s="124"/>
      <c r="L55" s="153"/>
      <c r="M55" s="124"/>
      <c r="N55" s="125"/>
      <c r="O55" s="124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316"/>
      <c r="AD55" s="316"/>
      <c r="AE55" s="316"/>
      <c r="AF55" s="316"/>
      <c r="AG55" s="316"/>
      <c r="AH55" s="316"/>
    </row>
    <row r="56" spans="1:38" ht="12.75" customHeight="1">
      <c r="A56" s="135" t="s">
        <v>597</v>
      </c>
      <c r="B56" s="128"/>
      <c r="C56" s="128"/>
      <c r="D56" s="128"/>
      <c r="E56" s="41"/>
      <c r="F56" s="136" t="s">
        <v>598</v>
      </c>
      <c r="G56" s="56"/>
      <c r="H56" s="41"/>
      <c r="I56" s="56"/>
      <c r="J56" s="6"/>
      <c r="K56" s="154"/>
      <c r="L56" s="155"/>
      <c r="M56" s="6"/>
      <c r="N56" s="118"/>
      <c r="O56" s="15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5"/>
      <c r="B57" s="128"/>
      <c r="C57" s="128"/>
      <c r="D57" s="128"/>
      <c r="E57" s="6"/>
      <c r="F57" s="136" t="s">
        <v>600</v>
      </c>
      <c r="G57" s="56"/>
      <c r="H57" s="41"/>
      <c r="I57" s="56"/>
      <c r="J57" s="6"/>
      <c r="K57" s="154"/>
      <c r="L57" s="155"/>
      <c r="M57" s="6"/>
      <c r="N57" s="118"/>
      <c r="O57" s="156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8"/>
      <c r="B58" s="128"/>
      <c r="C58" s="128"/>
      <c r="D58" s="128"/>
      <c r="E58" s="6"/>
      <c r="F58" s="6"/>
      <c r="G58" s="6"/>
      <c r="H58" s="6"/>
      <c r="I58" s="6"/>
      <c r="J58" s="141"/>
      <c r="K58" s="138"/>
      <c r="L58" s="139"/>
      <c r="M58" s="6"/>
      <c r="N58" s="14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7" t="s">
        <v>609</v>
      </c>
      <c r="B59" s="157"/>
      <c r="C59" s="157"/>
      <c r="D59" s="157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568</v>
      </c>
      <c r="C60" s="96"/>
      <c r="D60" s="97" t="s">
        <v>579</v>
      </c>
      <c r="E60" s="96" t="s">
        <v>580</v>
      </c>
      <c r="F60" s="96" t="s">
        <v>581</v>
      </c>
      <c r="G60" s="96" t="s">
        <v>602</v>
      </c>
      <c r="H60" s="96" t="s">
        <v>583</v>
      </c>
      <c r="I60" s="96" t="s">
        <v>584</v>
      </c>
      <c r="J60" s="95" t="s">
        <v>585</v>
      </c>
      <c r="K60" s="158" t="s">
        <v>610</v>
      </c>
      <c r="L60" s="98" t="s">
        <v>587</v>
      </c>
      <c r="M60" s="158" t="s">
        <v>611</v>
      </c>
      <c r="N60" s="96" t="s">
        <v>612</v>
      </c>
      <c r="O60" s="95" t="s">
        <v>589</v>
      </c>
      <c r="P60" s="97" t="s">
        <v>590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58" customFormat="1" ht="13.5" customHeight="1">
      <c r="A61" s="357">
        <v>1</v>
      </c>
      <c r="B61" s="358">
        <v>44561</v>
      </c>
      <c r="C61" s="399"/>
      <c r="D61" s="399" t="s">
        <v>881</v>
      </c>
      <c r="E61" s="357" t="s">
        <v>593</v>
      </c>
      <c r="F61" s="357">
        <v>2432.5</v>
      </c>
      <c r="G61" s="357">
        <v>2398</v>
      </c>
      <c r="H61" s="361">
        <v>2398</v>
      </c>
      <c r="I61" s="361" t="s">
        <v>880</v>
      </c>
      <c r="J61" s="376" t="s">
        <v>894</v>
      </c>
      <c r="K61" s="361">
        <f t="shared" ref="K61" si="55">H61-F61</f>
        <v>-34.5</v>
      </c>
      <c r="L61" s="395">
        <f t="shared" ref="L61" si="56">(H61*N61)*0.07%</f>
        <v>629.47500000000014</v>
      </c>
      <c r="M61" s="396">
        <f t="shared" ref="M61" si="57">(K61*N61)-L61</f>
        <v>-13566.975</v>
      </c>
      <c r="N61" s="361">
        <v>375</v>
      </c>
      <c r="O61" s="397" t="s">
        <v>604</v>
      </c>
      <c r="P61" s="398">
        <v>44200</v>
      </c>
      <c r="Q61" s="260"/>
      <c r="R61" s="270" t="s">
        <v>595</v>
      </c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69"/>
      <c r="AG61" s="259"/>
      <c r="AH61" s="312"/>
      <c r="AI61" s="312"/>
      <c r="AJ61" s="293"/>
      <c r="AK61" s="293"/>
      <c r="AL61" s="293"/>
    </row>
    <row r="62" spans="1:38" s="258" customFormat="1" ht="13.5" customHeight="1">
      <c r="A62" s="357">
        <v>2</v>
      </c>
      <c r="B62" s="358">
        <v>44565</v>
      </c>
      <c r="C62" s="399"/>
      <c r="D62" s="399" t="s">
        <v>891</v>
      </c>
      <c r="E62" s="357" t="s">
        <v>892</v>
      </c>
      <c r="F62" s="357">
        <v>17770</v>
      </c>
      <c r="G62" s="357">
        <v>17875</v>
      </c>
      <c r="H62" s="361">
        <v>17875</v>
      </c>
      <c r="I62" s="361" t="s">
        <v>893</v>
      </c>
      <c r="J62" s="376" t="s">
        <v>901</v>
      </c>
      <c r="K62" s="361">
        <f>F62-H62</f>
        <v>-105</v>
      </c>
      <c r="L62" s="395">
        <f t="shared" ref="L62:L63" si="58">(H62*N62)*0.07%</f>
        <v>625.62500000000011</v>
      </c>
      <c r="M62" s="396">
        <f t="shared" ref="M62:M63" si="59">(K62*N62)-L62</f>
        <v>-5875.625</v>
      </c>
      <c r="N62" s="361">
        <v>50</v>
      </c>
      <c r="O62" s="397" t="s">
        <v>604</v>
      </c>
      <c r="P62" s="398">
        <v>44201</v>
      </c>
      <c r="Q62" s="260"/>
      <c r="R62" s="270" t="s">
        <v>592</v>
      </c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69"/>
      <c r="AG62" s="259"/>
      <c r="AH62" s="312"/>
      <c r="AI62" s="312"/>
      <c r="AJ62" s="293"/>
      <c r="AK62" s="293"/>
      <c r="AL62" s="293"/>
    </row>
    <row r="63" spans="1:38" s="258" customFormat="1" ht="13.5" customHeight="1">
      <c r="A63" s="302">
        <v>3</v>
      </c>
      <c r="B63" s="256">
        <v>44568</v>
      </c>
      <c r="C63" s="433"/>
      <c r="D63" s="433" t="s">
        <v>918</v>
      </c>
      <c r="E63" s="302" t="s">
        <v>593</v>
      </c>
      <c r="F63" s="302">
        <v>1470</v>
      </c>
      <c r="G63" s="302">
        <v>1432</v>
      </c>
      <c r="H63" s="401">
        <v>1490</v>
      </c>
      <c r="I63" s="401" t="s">
        <v>919</v>
      </c>
      <c r="J63" s="405" t="s">
        <v>862</v>
      </c>
      <c r="K63" s="401">
        <f t="shared" ref="K63" si="60">H63-F63</f>
        <v>20</v>
      </c>
      <c r="L63" s="434">
        <f t="shared" si="58"/>
        <v>365.05000000000007</v>
      </c>
      <c r="M63" s="435">
        <f t="shared" si="59"/>
        <v>6634.95</v>
      </c>
      <c r="N63" s="401">
        <v>350</v>
      </c>
      <c r="O63" s="436" t="s">
        <v>591</v>
      </c>
      <c r="P63" s="437">
        <v>44214</v>
      </c>
      <c r="Q63" s="260"/>
      <c r="R63" s="270" t="s">
        <v>595</v>
      </c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69"/>
      <c r="AG63" s="259"/>
      <c r="AH63" s="312"/>
      <c r="AI63" s="312"/>
      <c r="AJ63" s="293"/>
      <c r="AK63" s="293"/>
      <c r="AL63" s="293"/>
    </row>
    <row r="64" spans="1:38" s="258" customFormat="1" ht="13.5" customHeight="1">
      <c r="A64" s="302">
        <v>4</v>
      </c>
      <c r="B64" s="256">
        <v>44573</v>
      </c>
      <c r="C64" s="433"/>
      <c r="D64" s="433" t="s">
        <v>943</v>
      </c>
      <c r="E64" s="302" t="s">
        <v>593</v>
      </c>
      <c r="F64" s="302">
        <v>131.15</v>
      </c>
      <c r="G64" s="302">
        <v>128</v>
      </c>
      <c r="H64" s="401">
        <v>133.15</v>
      </c>
      <c r="I64" s="401" t="s">
        <v>944</v>
      </c>
      <c r="J64" s="405" t="s">
        <v>953</v>
      </c>
      <c r="K64" s="401">
        <f t="shared" ref="K64:K65" si="61">H64-F64</f>
        <v>2</v>
      </c>
      <c r="L64" s="434">
        <f t="shared" ref="L64:L65" si="62">(H64*N64)*0.07%</f>
        <v>400.78150000000005</v>
      </c>
      <c r="M64" s="435">
        <f t="shared" ref="M64:M65" si="63">(K64*N64)-L64</f>
        <v>8199.218499999999</v>
      </c>
      <c r="N64" s="401">
        <v>4300</v>
      </c>
      <c r="O64" s="436" t="s">
        <v>591</v>
      </c>
      <c r="P64" s="438">
        <v>44208</v>
      </c>
      <c r="Q64" s="260"/>
      <c r="R64" s="270" t="s">
        <v>595</v>
      </c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69"/>
      <c r="AG64" s="259"/>
      <c r="AH64" s="312"/>
      <c r="AI64" s="312"/>
      <c r="AJ64" s="293"/>
      <c r="AK64" s="293"/>
      <c r="AL64" s="293"/>
    </row>
    <row r="65" spans="1:38" s="258" customFormat="1" ht="13.5" customHeight="1">
      <c r="A65" s="302">
        <v>5</v>
      </c>
      <c r="B65" s="256">
        <v>44573</v>
      </c>
      <c r="C65" s="433"/>
      <c r="D65" s="433" t="s">
        <v>954</v>
      </c>
      <c r="E65" s="302" t="s">
        <v>593</v>
      </c>
      <c r="F65" s="302">
        <v>1520</v>
      </c>
      <c r="G65" s="302">
        <v>1490</v>
      </c>
      <c r="H65" s="401">
        <v>1544.5</v>
      </c>
      <c r="I65" s="401" t="s">
        <v>947</v>
      </c>
      <c r="J65" s="405" t="s">
        <v>955</v>
      </c>
      <c r="K65" s="401">
        <f t="shared" si="61"/>
        <v>24.5</v>
      </c>
      <c r="L65" s="434">
        <f t="shared" si="62"/>
        <v>432.46000000000004</v>
      </c>
      <c r="M65" s="435">
        <f t="shared" si="63"/>
        <v>9367.5400000000009</v>
      </c>
      <c r="N65" s="401">
        <v>400</v>
      </c>
      <c r="O65" s="436" t="s">
        <v>591</v>
      </c>
      <c r="P65" s="438">
        <v>44208</v>
      </c>
      <c r="Q65" s="260"/>
      <c r="R65" s="270" t="s">
        <v>592</v>
      </c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69"/>
      <c r="AG65" s="259"/>
      <c r="AH65" s="312"/>
      <c r="AI65" s="312"/>
      <c r="AJ65" s="293"/>
      <c r="AK65" s="293"/>
      <c r="AL65" s="293"/>
    </row>
    <row r="66" spans="1:38" s="258" customFormat="1" ht="13.5" customHeight="1">
      <c r="A66" s="302">
        <v>6</v>
      </c>
      <c r="B66" s="256">
        <v>44573</v>
      </c>
      <c r="C66" s="433"/>
      <c r="D66" s="433" t="s">
        <v>951</v>
      </c>
      <c r="E66" s="302" t="s">
        <v>593</v>
      </c>
      <c r="F66" s="302">
        <v>443.5</v>
      </c>
      <c r="G66" s="302">
        <v>434</v>
      </c>
      <c r="H66" s="401">
        <v>451.5</v>
      </c>
      <c r="I66" s="401" t="s">
        <v>952</v>
      </c>
      <c r="J66" s="405" t="s">
        <v>970</v>
      </c>
      <c r="K66" s="401">
        <f t="shared" ref="K66" si="64">H66-F66</f>
        <v>8</v>
      </c>
      <c r="L66" s="434">
        <f t="shared" ref="L66" si="65">(H66*N66)*0.07%</f>
        <v>347.65500000000003</v>
      </c>
      <c r="M66" s="435">
        <f t="shared" ref="M66" si="66">(K66*N66)-L66</f>
        <v>8452.3449999999993</v>
      </c>
      <c r="N66" s="401">
        <v>1100</v>
      </c>
      <c r="O66" s="436" t="s">
        <v>591</v>
      </c>
      <c r="P66" s="437">
        <v>44209</v>
      </c>
      <c r="Q66" s="260"/>
      <c r="R66" s="270" t="s">
        <v>592</v>
      </c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69"/>
      <c r="AG66" s="259"/>
      <c r="AH66" s="312"/>
      <c r="AI66" s="312"/>
      <c r="AJ66" s="293"/>
      <c r="AK66" s="293"/>
      <c r="AL66" s="293"/>
    </row>
    <row r="67" spans="1:38" s="258" customFormat="1" ht="13.5" customHeight="1">
      <c r="A67" s="440">
        <v>7</v>
      </c>
      <c r="B67" s="256">
        <v>44574</v>
      </c>
      <c r="C67" s="433"/>
      <c r="D67" s="433" t="s">
        <v>971</v>
      </c>
      <c r="E67" s="302" t="s">
        <v>593</v>
      </c>
      <c r="F67" s="302">
        <v>944</v>
      </c>
      <c r="G67" s="302">
        <v>934</v>
      </c>
      <c r="H67" s="401">
        <v>952</v>
      </c>
      <c r="I67" s="401" t="s">
        <v>972</v>
      </c>
      <c r="J67" s="405" t="s">
        <v>970</v>
      </c>
      <c r="K67" s="401">
        <f t="shared" ref="K67" si="67">H67-F67</f>
        <v>8</v>
      </c>
      <c r="L67" s="434">
        <f t="shared" ref="L67" si="68">(H67*N67)*0.07%</f>
        <v>833.00000000000011</v>
      </c>
      <c r="M67" s="435">
        <f t="shared" ref="M67" si="69">(K67*N67)-L67</f>
        <v>9167</v>
      </c>
      <c r="N67" s="401">
        <v>1250</v>
      </c>
      <c r="O67" s="436" t="s">
        <v>591</v>
      </c>
      <c r="P67" s="437">
        <v>44210</v>
      </c>
      <c r="Q67" s="260"/>
      <c r="R67" s="270" t="s">
        <v>595</v>
      </c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69"/>
      <c r="AG67" s="259"/>
      <c r="AH67" s="312"/>
      <c r="AI67" s="312"/>
      <c r="AJ67" s="293"/>
      <c r="AK67" s="293"/>
      <c r="AL67" s="293"/>
    </row>
    <row r="68" spans="1:38" s="258" customFormat="1" ht="13.5" customHeight="1">
      <c r="A68" s="448">
        <v>8</v>
      </c>
      <c r="B68" s="256">
        <v>44575</v>
      </c>
      <c r="C68" s="433"/>
      <c r="D68" s="433" t="s">
        <v>979</v>
      </c>
      <c r="E68" s="302" t="s">
        <v>593</v>
      </c>
      <c r="F68" s="302">
        <v>3270</v>
      </c>
      <c r="G68" s="302">
        <v>3210</v>
      </c>
      <c r="H68" s="401">
        <v>3320</v>
      </c>
      <c r="I68" s="401" t="s">
        <v>980</v>
      </c>
      <c r="J68" s="405" t="s">
        <v>1003</v>
      </c>
      <c r="K68" s="401">
        <f t="shared" ref="K68:K69" si="70">H68-F68</f>
        <v>50</v>
      </c>
      <c r="L68" s="434">
        <f t="shared" ref="L68:L69" si="71">(H68*N68)*0.07%</f>
        <v>406.70000000000005</v>
      </c>
      <c r="M68" s="435">
        <f t="shared" ref="M68:M69" si="72">(K68*N68)-L68</f>
        <v>8343.2999999999993</v>
      </c>
      <c r="N68" s="401">
        <v>175</v>
      </c>
      <c r="O68" s="436" t="s">
        <v>591</v>
      </c>
      <c r="P68" s="437">
        <v>44214</v>
      </c>
      <c r="Q68" s="260"/>
      <c r="R68" s="270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69"/>
      <c r="AG68" s="259"/>
      <c r="AH68" s="312"/>
      <c r="AI68" s="312"/>
      <c r="AJ68" s="293"/>
      <c r="AK68" s="293"/>
      <c r="AL68" s="293"/>
    </row>
    <row r="69" spans="1:38" s="258" customFormat="1" ht="13.5" customHeight="1">
      <c r="A69" s="449">
        <v>9</v>
      </c>
      <c r="B69" s="358">
        <v>44579</v>
      </c>
      <c r="C69" s="399"/>
      <c r="D69" s="399" t="s">
        <v>954</v>
      </c>
      <c r="E69" s="357" t="s">
        <v>593</v>
      </c>
      <c r="F69" s="357">
        <v>1527.5</v>
      </c>
      <c r="G69" s="357">
        <v>1497</v>
      </c>
      <c r="H69" s="361">
        <v>1497</v>
      </c>
      <c r="I69" s="361" t="s">
        <v>1001</v>
      </c>
      <c r="J69" s="376" t="s">
        <v>1002</v>
      </c>
      <c r="K69" s="361">
        <f t="shared" si="70"/>
        <v>-30.5</v>
      </c>
      <c r="L69" s="395">
        <f t="shared" si="71"/>
        <v>419.16000000000008</v>
      </c>
      <c r="M69" s="396">
        <f t="shared" si="72"/>
        <v>-12619.16</v>
      </c>
      <c r="N69" s="361">
        <v>400</v>
      </c>
      <c r="O69" s="397" t="s">
        <v>604</v>
      </c>
      <c r="P69" s="398">
        <v>44214</v>
      </c>
      <c r="Q69" s="260"/>
      <c r="R69" s="270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69"/>
      <c r="AG69" s="259"/>
      <c r="AH69" s="312"/>
      <c r="AI69" s="312"/>
      <c r="AJ69" s="293"/>
      <c r="AK69" s="293"/>
      <c r="AL69" s="293"/>
    </row>
    <row r="70" spans="1:38" s="258" customFormat="1" ht="13.5" customHeight="1">
      <c r="A70" s="448">
        <v>10</v>
      </c>
      <c r="B70" s="256">
        <v>44580</v>
      </c>
      <c r="C70" s="433"/>
      <c r="D70" s="433" t="s">
        <v>1017</v>
      </c>
      <c r="E70" s="302" t="s">
        <v>593</v>
      </c>
      <c r="F70" s="302">
        <v>815.5</v>
      </c>
      <c r="G70" s="302">
        <v>807</v>
      </c>
      <c r="H70" s="401">
        <v>821.5</v>
      </c>
      <c r="I70" s="401" t="s">
        <v>1018</v>
      </c>
      <c r="J70" s="405" t="s">
        <v>1019</v>
      </c>
      <c r="K70" s="401">
        <f t="shared" ref="K70:K71" si="73">H70-F70</f>
        <v>6</v>
      </c>
      <c r="L70" s="434">
        <f t="shared" ref="L70:L71" si="74">(H70*N70)*0.07%</f>
        <v>790.69375000000014</v>
      </c>
      <c r="M70" s="435">
        <f t="shared" ref="M70:M71" si="75">(K70*N70)-L70</f>
        <v>7459.3062499999996</v>
      </c>
      <c r="N70" s="401">
        <v>1375</v>
      </c>
      <c r="O70" s="436" t="s">
        <v>591</v>
      </c>
      <c r="P70" s="437">
        <v>44215</v>
      </c>
      <c r="Q70" s="260"/>
      <c r="R70" s="270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69"/>
      <c r="AG70" s="259"/>
      <c r="AH70" s="312"/>
      <c r="AI70" s="312"/>
      <c r="AJ70" s="293"/>
      <c r="AK70" s="293"/>
      <c r="AL70" s="293"/>
    </row>
    <row r="71" spans="1:38" s="258" customFormat="1" ht="13.5" customHeight="1">
      <c r="A71" s="449">
        <v>11</v>
      </c>
      <c r="B71" s="358">
        <v>44580</v>
      </c>
      <c r="C71" s="399"/>
      <c r="D71" s="399" t="s">
        <v>1022</v>
      </c>
      <c r="E71" s="357" t="s">
        <v>593</v>
      </c>
      <c r="F71" s="357">
        <v>1521</v>
      </c>
      <c r="G71" s="357">
        <v>1499</v>
      </c>
      <c r="H71" s="361">
        <v>1499</v>
      </c>
      <c r="I71" s="361" t="s">
        <v>1023</v>
      </c>
      <c r="J71" s="376" t="s">
        <v>1084</v>
      </c>
      <c r="K71" s="361">
        <f t="shared" si="73"/>
        <v>-22</v>
      </c>
      <c r="L71" s="395">
        <f t="shared" si="74"/>
        <v>577.11500000000012</v>
      </c>
      <c r="M71" s="396">
        <f t="shared" si="75"/>
        <v>-12677.115</v>
      </c>
      <c r="N71" s="361">
        <v>550</v>
      </c>
      <c r="O71" s="397" t="s">
        <v>604</v>
      </c>
      <c r="P71" s="398">
        <v>44217</v>
      </c>
      <c r="Q71" s="260"/>
      <c r="R71" s="270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69"/>
      <c r="AG71" s="259"/>
      <c r="AH71" s="312"/>
      <c r="AI71" s="312"/>
      <c r="AJ71" s="293"/>
      <c r="AK71" s="293"/>
      <c r="AL71" s="293"/>
    </row>
    <row r="72" spans="1:38" s="258" customFormat="1" ht="13.5" customHeight="1">
      <c r="A72" s="439"/>
      <c r="B72" s="259"/>
      <c r="C72" s="418"/>
      <c r="D72" s="418"/>
      <c r="E72" s="262"/>
      <c r="F72" s="262"/>
      <c r="G72" s="262"/>
      <c r="H72" s="263"/>
      <c r="I72" s="263"/>
      <c r="J72" s="347"/>
      <c r="K72" s="263"/>
      <c r="L72" s="300"/>
      <c r="M72" s="301"/>
      <c r="N72" s="263"/>
      <c r="O72" s="310"/>
      <c r="P72" s="311"/>
      <c r="Q72" s="260"/>
      <c r="R72" s="270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69"/>
      <c r="AG72" s="259"/>
      <c r="AH72" s="312"/>
      <c r="AI72" s="312"/>
      <c r="AJ72" s="293"/>
      <c r="AK72" s="293"/>
      <c r="AL72" s="293"/>
    </row>
    <row r="73" spans="1:38" s="258" customFormat="1" ht="13.5" customHeight="1">
      <c r="A73" s="262"/>
      <c r="B73" s="274"/>
      <c r="C73" s="274"/>
      <c r="D73" s="274"/>
      <c r="E73" s="274"/>
      <c r="F73" s="274"/>
      <c r="G73" s="274"/>
      <c r="H73" s="274"/>
      <c r="I73" s="274"/>
      <c r="J73" s="274"/>
      <c r="K73" s="263"/>
      <c r="L73" s="300"/>
      <c r="M73" s="301"/>
      <c r="N73" s="263"/>
      <c r="O73" s="310"/>
      <c r="P73" s="311"/>
      <c r="Q73" s="260"/>
      <c r="R73" s="270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69"/>
      <c r="AG73" s="259"/>
      <c r="AH73" s="312"/>
      <c r="AI73" s="312"/>
      <c r="AJ73" s="293"/>
      <c r="AK73" s="293"/>
      <c r="AL73" s="293"/>
    </row>
    <row r="74" spans="1:38" ht="13.5" customHeight="1">
      <c r="A74" s="116"/>
      <c r="B74" s="117"/>
      <c r="C74" s="151"/>
      <c r="D74" s="159"/>
      <c r="E74" s="160"/>
      <c r="F74" s="116"/>
      <c r="G74" s="116"/>
      <c r="H74" s="116"/>
      <c r="I74" s="152"/>
      <c r="J74" s="152"/>
      <c r="K74" s="152"/>
      <c r="L74" s="152"/>
      <c r="M74" s="152"/>
      <c r="N74" s="152"/>
      <c r="O74" s="152"/>
      <c r="P74" s="152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61"/>
      <c r="B75" s="117"/>
      <c r="C75" s="118"/>
      <c r="D75" s="162"/>
      <c r="E75" s="121"/>
      <c r="F75" s="121"/>
      <c r="G75" s="121"/>
      <c r="H75" s="121"/>
      <c r="I75" s="121"/>
      <c r="J75" s="6"/>
      <c r="K75" s="121"/>
      <c r="L75" s="121"/>
      <c r="M75" s="6"/>
      <c r="N75" s="1"/>
      <c r="O75" s="118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63" t="s">
        <v>614</v>
      </c>
      <c r="B76" s="163"/>
      <c r="C76" s="163"/>
      <c r="D76" s="163"/>
      <c r="E76" s="164"/>
      <c r="F76" s="121"/>
      <c r="G76" s="121"/>
      <c r="H76" s="121"/>
      <c r="I76" s="121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 customHeight="1">
      <c r="A77" s="96" t="s">
        <v>16</v>
      </c>
      <c r="B77" s="96" t="s">
        <v>568</v>
      </c>
      <c r="C77" s="96"/>
      <c r="D77" s="97" t="s">
        <v>579</v>
      </c>
      <c r="E77" s="96" t="s">
        <v>580</v>
      </c>
      <c r="F77" s="96" t="s">
        <v>581</v>
      </c>
      <c r="G77" s="96" t="s">
        <v>602</v>
      </c>
      <c r="H77" s="96" t="s">
        <v>583</v>
      </c>
      <c r="I77" s="96" t="s">
        <v>584</v>
      </c>
      <c r="J77" s="95" t="s">
        <v>585</v>
      </c>
      <c r="K77" s="95" t="s">
        <v>615</v>
      </c>
      <c r="L77" s="98" t="s">
        <v>587</v>
      </c>
      <c r="M77" s="158" t="s">
        <v>611</v>
      </c>
      <c r="N77" s="96" t="s">
        <v>612</v>
      </c>
      <c r="O77" s="96" t="s">
        <v>589</v>
      </c>
      <c r="P77" s="97" t="s">
        <v>590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258" customFormat="1" ht="12.75" customHeight="1">
      <c r="A78" s="357">
        <v>1</v>
      </c>
      <c r="B78" s="358">
        <v>44561</v>
      </c>
      <c r="C78" s="359"/>
      <c r="D78" s="360" t="s">
        <v>878</v>
      </c>
      <c r="E78" s="357" t="s">
        <v>593</v>
      </c>
      <c r="F78" s="357">
        <v>81.5</v>
      </c>
      <c r="G78" s="357">
        <v>40</v>
      </c>
      <c r="H78" s="357">
        <v>40</v>
      </c>
      <c r="I78" s="361" t="s">
        <v>879</v>
      </c>
      <c r="J78" s="362" t="s">
        <v>886</v>
      </c>
      <c r="K78" s="363">
        <f t="shared" ref="K78" si="76">H78-F78</f>
        <v>-41.5</v>
      </c>
      <c r="L78" s="375">
        <v>100</v>
      </c>
      <c r="M78" s="376">
        <f t="shared" ref="M78" si="77">(K78*N78)-100</f>
        <v>-2175</v>
      </c>
      <c r="N78" s="376">
        <v>50</v>
      </c>
      <c r="O78" s="364" t="s">
        <v>604</v>
      </c>
      <c r="P78" s="358">
        <v>44564</v>
      </c>
      <c r="Q78" s="260"/>
      <c r="R78" s="261" t="s">
        <v>595</v>
      </c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</row>
    <row r="79" spans="1:38" s="258" customFormat="1" ht="12.75" customHeight="1">
      <c r="A79" s="357">
        <v>2</v>
      </c>
      <c r="B79" s="358">
        <v>44565</v>
      </c>
      <c r="C79" s="359"/>
      <c r="D79" s="360" t="s">
        <v>895</v>
      </c>
      <c r="E79" s="357" t="s">
        <v>593</v>
      </c>
      <c r="F79" s="357">
        <v>65.5</v>
      </c>
      <c r="G79" s="357">
        <v>20</v>
      </c>
      <c r="H79" s="357">
        <v>24.5</v>
      </c>
      <c r="I79" s="361">
        <v>120</v>
      </c>
      <c r="J79" s="362" t="s">
        <v>903</v>
      </c>
      <c r="K79" s="363">
        <f t="shared" ref="K79" si="78">H79-F79</f>
        <v>-41</v>
      </c>
      <c r="L79" s="375">
        <v>100</v>
      </c>
      <c r="M79" s="376">
        <f t="shared" ref="M79" si="79">(K79*N79)-100</f>
        <v>-2150</v>
      </c>
      <c r="N79" s="376">
        <v>50</v>
      </c>
      <c r="O79" s="364" t="s">
        <v>604</v>
      </c>
      <c r="P79" s="441">
        <v>44565</v>
      </c>
      <c r="Q79" s="260"/>
      <c r="R79" s="261" t="s">
        <v>595</v>
      </c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</row>
    <row r="80" spans="1:38" s="258" customFormat="1" ht="12.75" customHeight="1">
      <c r="A80" s="357">
        <v>3</v>
      </c>
      <c r="B80" s="358">
        <v>44566</v>
      </c>
      <c r="C80" s="359"/>
      <c r="D80" s="360" t="s">
        <v>896</v>
      </c>
      <c r="E80" s="357" t="s">
        <v>593</v>
      </c>
      <c r="F80" s="357">
        <v>3.8</v>
      </c>
      <c r="G80" s="357">
        <v>2.9</v>
      </c>
      <c r="H80" s="357">
        <v>2.9</v>
      </c>
      <c r="I80" s="361" t="s">
        <v>899</v>
      </c>
      <c r="J80" s="362" t="s">
        <v>909</v>
      </c>
      <c r="K80" s="363">
        <f t="shared" ref="K80" si="80">H80-F80</f>
        <v>-0.89999999999999991</v>
      </c>
      <c r="L80" s="375">
        <v>100</v>
      </c>
      <c r="M80" s="376">
        <f t="shared" ref="M80" si="81">(K80*N80)-100</f>
        <v>-4899.7</v>
      </c>
      <c r="N80" s="376">
        <v>5333</v>
      </c>
      <c r="O80" s="364" t="s">
        <v>604</v>
      </c>
      <c r="P80" s="358">
        <v>44565</v>
      </c>
      <c r="Q80" s="260"/>
      <c r="R80" s="261" t="s">
        <v>595</v>
      </c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</row>
    <row r="81" spans="1:38" s="258" customFormat="1" ht="12.75" customHeight="1">
      <c r="A81" s="302">
        <v>4</v>
      </c>
      <c r="B81" s="256">
        <v>44566</v>
      </c>
      <c r="C81" s="303"/>
      <c r="D81" s="400" t="s">
        <v>897</v>
      </c>
      <c r="E81" s="302" t="s">
        <v>593</v>
      </c>
      <c r="F81" s="302">
        <v>9.75</v>
      </c>
      <c r="G81" s="302">
        <v>7</v>
      </c>
      <c r="H81" s="302">
        <v>12</v>
      </c>
      <c r="I81" s="401" t="s">
        <v>898</v>
      </c>
      <c r="J81" s="402" t="s">
        <v>900</v>
      </c>
      <c r="K81" s="403">
        <f t="shared" ref="K81" si="82">H81-F81</f>
        <v>2.25</v>
      </c>
      <c r="L81" s="404">
        <v>100</v>
      </c>
      <c r="M81" s="405">
        <f t="shared" ref="M81" si="83">(K81*N81)-100</f>
        <v>3275</v>
      </c>
      <c r="N81" s="405">
        <v>1500</v>
      </c>
      <c r="O81" s="406" t="s">
        <v>591</v>
      </c>
      <c r="P81" s="407">
        <v>44566</v>
      </c>
      <c r="Q81" s="260"/>
      <c r="R81" s="261" t="s">
        <v>595</v>
      </c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</row>
    <row r="82" spans="1:38" s="258" customFormat="1" ht="12.75" customHeight="1">
      <c r="A82" s="302">
        <v>5</v>
      </c>
      <c r="B82" s="256">
        <v>44567</v>
      </c>
      <c r="C82" s="303"/>
      <c r="D82" s="400" t="s">
        <v>904</v>
      </c>
      <c r="E82" s="302" t="s">
        <v>593</v>
      </c>
      <c r="F82" s="302">
        <v>26.5</v>
      </c>
      <c r="G82" s="302">
        <v>17</v>
      </c>
      <c r="H82" s="302">
        <v>32.25</v>
      </c>
      <c r="I82" s="401" t="s">
        <v>905</v>
      </c>
      <c r="J82" s="402" t="s">
        <v>906</v>
      </c>
      <c r="K82" s="403">
        <f t="shared" ref="K82" si="84">H82-F82</f>
        <v>5.75</v>
      </c>
      <c r="L82" s="404">
        <v>100</v>
      </c>
      <c r="M82" s="405">
        <f t="shared" ref="M82" si="85">(K82*N82)-100</f>
        <v>3062.5</v>
      </c>
      <c r="N82" s="405">
        <v>550</v>
      </c>
      <c r="O82" s="406" t="s">
        <v>591</v>
      </c>
      <c r="P82" s="407">
        <v>44567</v>
      </c>
      <c r="Q82" s="260"/>
      <c r="R82" s="261" t="s">
        <v>595</v>
      </c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</row>
    <row r="83" spans="1:38" s="258" customFormat="1" ht="12.75" customHeight="1">
      <c r="A83" s="302">
        <v>6</v>
      </c>
      <c r="B83" s="256">
        <v>44567</v>
      </c>
      <c r="C83" s="303"/>
      <c r="D83" s="400" t="s">
        <v>907</v>
      </c>
      <c r="E83" s="302" t="s">
        <v>593</v>
      </c>
      <c r="F83" s="302">
        <v>29</v>
      </c>
      <c r="G83" s="302"/>
      <c r="H83" s="302">
        <v>45</v>
      </c>
      <c r="I83" s="401" t="s">
        <v>908</v>
      </c>
      <c r="J83" s="402" t="s">
        <v>902</v>
      </c>
      <c r="K83" s="403">
        <f t="shared" ref="K83" si="86">H83-F83</f>
        <v>16</v>
      </c>
      <c r="L83" s="404">
        <v>100</v>
      </c>
      <c r="M83" s="405">
        <f t="shared" ref="M83" si="87">(K83*N83)-100</f>
        <v>700</v>
      </c>
      <c r="N83" s="405">
        <v>50</v>
      </c>
      <c r="O83" s="406" t="s">
        <v>591</v>
      </c>
      <c r="P83" s="407">
        <v>44567</v>
      </c>
      <c r="Q83" s="260"/>
      <c r="R83" s="261" t="s">
        <v>592</v>
      </c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</row>
    <row r="84" spans="1:38" s="258" customFormat="1" ht="12.75" customHeight="1">
      <c r="A84" s="302">
        <v>7</v>
      </c>
      <c r="B84" s="256">
        <v>44568</v>
      </c>
      <c r="C84" s="303"/>
      <c r="D84" s="400" t="s">
        <v>911</v>
      </c>
      <c r="E84" s="302" t="s">
        <v>593</v>
      </c>
      <c r="F84" s="302">
        <v>98</v>
      </c>
      <c r="G84" s="302">
        <v>60</v>
      </c>
      <c r="H84" s="302">
        <v>113.5</v>
      </c>
      <c r="I84" s="401" t="s">
        <v>912</v>
      </c>
      <c r="J84" s="402" t="s">
        <v>889</v>
      </c>
      <c r="K84" s="403">
        <f t="shared" ref="K84:K86" si="88">H84-F84</f>
        <v>15.5</v>
      </c>
      <c r="L84" s="404">
        <v>100</v>
      </c>
      <c r="M84" s="405">
        <f t="shared" ref="M84:M86" si="89">(K84*N84)-100</f>
        <v>675</v>
      </c>
      <c r="N84" s="405">
        <v>50</v>
      </c>
      <c r="O84" s="406" t="s">
        <v>591</v>
      </c>
      <c r="P84" s="407">
        <v>44568</v>
      </c>
      <c r="Q84" s="260"/>
      <c r="R84" s="261" t="s">
        <v>592</v>
      </c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</row>
    <row r="85" spans="1:38" s="258" customFormat="1" ht="12.75" customHeight="1">
      <c r="A85" s="302">
        <v>8</v>
      </c>
      <c r="B85" s="256">
        <v>44568</v>
      </c>
      <c r="C85" s="303"/>
      <c r="D85" s="400" t="s">
        <v>913</v>
      </c>
      <c r="E85" s="302" t="s">
        <v>593</v>
      </c>
      <c r="F85" s="302">
        <v>94.5</v>
      </c>
      <c r="G85" s="302">
        <v>58</v>
      </c>
      <c r="H85" s="302">
        <v>107.5</v>
      </c>
      <c r="I85" s="401" t="s">
        <v>912</v>
      </c>
      <c r="J85" s="402" t="s">
        <v>887</v>
      </c>
      <c r="K85" s="403">
        <f t="shared" si="88"/>
        <v>13</v>
      </c>
      <c r="L85" s="404">
        <v>100</v>
      </c>
      <c r="M85" s="405">
        <f t="shared" si="89"/>
        <v>550</v>
      </c>
      <c r="N85" s="405">
        <v>50</v>
      </c>
      <c r="O85" s="406" t="s">
        <v>591</v>
      </c>
      <c r="P85" s="407">
        <v>44568</v>
      </c>
      <c r="Q85" s="260"/>
      <c r="R85" s="261" t="s">
        <v>595</v>
      </c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</row>
    <row r="86" spans="1:38" s="258" customFormat="1" ht="12.75" customHeight="1">
      <c r="A86" s="357">
        <v>9</v>
      </c>
      <c r="B86" s="358">
        <v>44568</v>
      </c>
      <c r="C86" s="359"/>
      <c r="D86" s="360" t="s">
        <v>916</v>
      </c>
      <c r="E86" s="357" t="s">
        <v>593</v>
      </c>
      <c r="F86" s="357">
        <v>235</v>
      </c>
      <c r="G86" s="357">
        <v>180</v>
      </c>
      <c r="H86" s="357">
        <v>190</v>
      </c>
      <c r="I86" s="361" t="s">
        <v>914</v>
      </c>
      <c r="J86" s="362" t="s">
        <v>915</v>
      </c>
      <c r="K86" s="363">
        <f t="shared" si="88"/>
        <v>-45</v>
      </c>
      <c r="L86" s="375">
        <v>100</v>
      </c>
      <c r="M86" s="376">
        <f t="shared" si="89"/>
        <v>-1225</v>
      </c>
      <c r="N86" s="376">
        <v>25</v>
      </c>
      <c r="O86" s="364" t="s">
        <v>604</v>
      </c>
      <c r="P86" s="358">
        <v>44568</v>
      </c>
      <c r="Q86" s="260"/>
      <c r="R86" s="261" t="s">
        <v>592</v>
      </c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</row>
    <row r="87" spans="1:38" s="258" customFormat="1" ht="12.75" customHeight="1">
      <c r="A87" s="302">
        <v>10</v>
      </c>
      <c r="B87" s="256">
        <v>44571</v>
      </c>
      <c r="C87" s="303"/>
      <c r="D87" s="400" t="s">
        <v>922</v>
      </c>
      <c r="E87" s="302" t="s">
        <v>593</v>
      </c>
      <c r="F87" s="302">
        <v>59</v>
      </c>
      <c r="G87" s="302">
        <v>25</v>
      </c>
      <c r="H87" s="302">
        <v>69</v>
      </c>
      <c r="I87" s="401" t="s">
        <v>923</v>
      </c>
      <c r="J87" s="402" t="s">
        <v>924</v>
      </c>
      <c r="K87" s="403">
        <f t="shared" ref="K87" si="90">H87-F87</f>
        <v>10</v>
      </c>
      <c r="L87" s="404">
        <v>100</v>
      </c>
      <c r="M87" s="405">
        <f t="shared" ref="M87" si="91">(K87*N87)-100</f>
        <v>400</v>
      </c>
      <c r="N87" s="405">
        <v>50</v>
      </c>
      <c r="O87" s="406" t="s">
        <v>591</v>
      </c>
      <c r="P87" s="407">
        <v>44571</v>
      </c>
      <c r="Q87" s="260"/>
      <c r="R87" s="261" t="s">
        <v>592</v>
      </c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</row>
    <row r="88" spans="1:38" s="258" customFormat="1" ht="12.75" customHeight="1">
      <c r="A88" s="302">
        <v>11</v>
      </c>
      <c r="B88" s="256">
        <v>44571</v>
      </c>
      <c r="C88" s="303"/>
      <c r="D88" s="400" t="s">
        <v>925</v>
      </c>
      <c r="E88" s="302" t="s">
        <v>593</v>
      </c>
      <c r="F88" s="302">
        <v>3.8</v>
      </c>
      <c r="G88" s="302">
        <v>2.9</v>
      </c>
      <c r="H88" s="302">
        <v>4.5999999999999996</v>
      </c>
      <c r="I88" s="437" t="s">
        <v>899</v>
      </c>
      <c r="J88" s="402" t="s">
        <v>961</v>
      </c>
      <c r="K88" s="403">
        <f t="shared" ref="K88" si="92">H88-F88</f>
        <v>0.79999999999999982</v>
      </c>
      <c r="L88" s="404">
        <v>100</v>
      </c>
      <c r="M88" s="405">
        <f t="shared" ref="M88" si="93">(K88*N88)-100</f>
        <v>4166.3999999999987</v>
      </c>
      <c r="N88" s="405">
        <v>5333</v>
      </c>
      <c r="O88" s="406" t="s">
        <v>591</v>
      </c>
      <c r="P88" s="256">
        <v>44574</v>
      </c>
      <c r="Q88" s="260"/>
      <c r="R88" s="261" t="s">
        <v>595</v>
      </c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</row>
    <row r="89" spans="1:38" s="258" customFormat="1" ht="12.75" customHeight="1">
      <c r="A89" s="357">
        <v>12</v>
      </c>
      <c r="B89" s="358">
        <v>44572</v>
      </c>
      <c r="C89" s="359"/>
      <c r="D89" s="360" t="s">
        <v>932</v>
      </c>
      <c r="E89" s="357" t="s">
        <v>593</v>
      </c>
      <c r="F89" s="357">
        <v>61.5</v>
      </c>
      <c r="G89" s="357">
        <v>25</v>
      </c>
      <c r="H89" s="357">
        <v>25</v>
      </c>
      <c r="I89" s="361" t="s">
        <v>923</v>
      </c>
      <c r="J89" s="362" t="s">
        <v>956</v>
      </c>
      <c r="K89" s="363">
        <f t="shared" ref="K89:K90" si="94">H89-F89</f>
        <v>-36.5</v>
      </c>
      <c r="L89" s="375">
        <v>100</v>
      </c>
      <c r="M89" s="376">
        <f t="shared" ref="M89:M90" si="95">(K89*N89)-100</f>
        <v>-1925</v>
      </c>
      <c r="N89" s="376">
        <v>50</v>
      </c>
      <c r="O89" s="364" t="s">
        <v>604</v>
      </c>
      <c r="P89" s="358">
        <v>44573</v>
      </c>
      <c r="Q89" s="260"/>
      <c r="R89" s="261" t="s">
        <v>595</v>
      </c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</row>
    <row r="90" spans="1:38" s="258" customFormat="1" ht="12.75" customHeight="1">
      <c r="A90" s="357">
        <v>13</v>
      </c>
      <c r="B90" s="358">
        <v>44573</v>
      </c>
      <c r="C90" s="359"/>
      <c r="D90" s="360" t="s">
        <v>949</v>
      </c>
      <c r="E90" s="357" t="s">
        <v>593</v>
      </c>
      <c r="F90" s="357">
        <v>14</v>
      </c>
      <c r="G90" s="357">
        <v>10</v>
      </c>
      <c r="H90" s="357">
        <v>10</v>
      </c>
      <c r="I90" s="361" t="s">
        <v>950</v>
      </c>
      <c r="J90" s="362" t="s">
        <v>978</v>
      </c>
      <c r="K90" s="363">
        <f t="shared" si="94"/>
        <v>-4</v>
      </c>
      <c r="L90" s="375">
        <v>100</v>
      </c>
      <c r="M90" s="376">
        <f t="shared" si="95"/>
        <v>-4900</v>
      </c>
      <c r="N90" s="376">
        <v>1200</v>
      </c>
      <c r="O90" s="364" t="s">
        <v>604</v>
      </c>
      <c r="P90" s="358">
        <v>44575</v>
      </c>
      <c r="Q90" s="260"/>
      <c r="R90" s="261" t="s">
        <v>595</v>
      </c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</row>
    <row r="91" spans="1:38" s="258" customFormat="1" ht="12.75" customHeight="1">
      <c r="A91" s="357">
        <v>14</v>
      </c>
      <c r="B91" s="358">
        <v>44574</v>
      </c>
      <c r="C91" s="359"/>
      <c r="D91" s="360" t="s">
        <v>962</v>
      </c>
      <c r="E91" s="357" t="s">
        <v>593</v>
      </c>
      <c r="F91" s="357">
        <v>42.5</v>
      </c>
      <c r="G91" s="357">
        <v>14</v>
      </c>
      <c r="H91" s="357">
        <v>16</v>
      </c>
      <c r="I91" s="361" t="s">
        <v>963</v>
      </c>
      <c r="J91" s="362" t="s">
        <v>974</v>
      </c>
      <c r="K91" s="363">
        <f t="shared" ref="K91" si="96">H91-F91</f>
        <v>-26.5</v>
      </c>
      <c r="L91" s="375">
        <v>100</v>
      </c>
      <c r="M91" s="376">
        <f t="shared" ref="M91" si="97">(K91*N91)-100</f>
        <v>-1425</v>
      </c>
      <c r="N91" s="376">
        <v>50</v>
      </c>
      <c r="O91" s="364" t="s">
        <v>604</v>
      </c>
      <c r="P91" s="441">
        <v>44574</v>
      </c>
      <c r="Q91" s="260"/>
      <c r="R91" s="261" t="s">
        <v>592</v>
      </c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</row>
    <row r="92" spans="1:38" s="258" customFormat="1" ht="12.75" customHeight="1">
      <c r="A92" s="302">
        <v>15</v>
      </c>
      <c r="B92" s="256">
        <v>44574</v>
      </c>
      <c r="C92" s="303"/>
      <c r="D92" s="400" t="s">
        <v>965</v>
      </c>
      <c r="E92" s="302" t="s">
        <v>593</v>
      </c>
      <c r="F92" s="302">
        <v>9.15</v>
      </c>
      <c r="G92" s="302">
        <v>5</v>
      </c>
      <c r="H92" s="302">
        <v>11.25</v>
      </c>
      <c r="I92" s="401" t="s">
        <v>966</v>
      </c>
      <c r="J92" s="402" t="s">
        <v>967</v>
      </c>
      <c r="K92" s="403">
        <f t="shared" ref="K92:K94" si="98">H92-F92</f>
        <v>2.0999999999999996</v>
      </c>
      <c r="L92" s="404">
        <v>100</v>
      </c>
      <c r="M92" s="405">
        <f t="shared" ref="M92:M94" si="99">(K92*N92)-100</f>
        <v>2682.4999999999995</v>
      </c>
      <c r="N92" s="405">
        <v>1325</v>
      </c>
      <c r="O92" s="406" t="s">
        <v>591</v>
      </c>
      <c r="P92" s="407">
        <v>44574</v>
      </c>
      <c r="Q92" s="260"/>
      <c r="R92" s="261" t="s">
        <v>592</v>
      </c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</row>
    <row r="93" spans="1:38" s="258" customFormat="1" ht="12.75" customHeight="1">
      <c r="A93" s="302">
        <v>16</v>
      </c>
      <c r="B93" s="256">
        <v>44574</v>
      </c>
      <c r="C93" s="303"/>
      <c r="D93" s="400" t="s">
        <v>964</v>
      </c>
      <c r="E93" s="302" t="s">
        <v>593</v>
      </c>
      <c r="F93" s="302">
        <v>32.5</v>
      </c>
      <c r="G93" s="302">
        <v>0</v>
      </c>
      <c r="H93" s="302">
        <v>47</v>
      </c>
      <c r="I93" s="401" t="s">
        <v>908</v>
      </c>
      <c r="J93" s="402" t="s">
        <v>973</v>
      </c>
      <c r="K93" s="403">
        <f t="shared" si="98"/>
        <v>14.5</v>
      </c>
      <c r="L93" s="404">
        <v>100</v>
      </c>
      <c r="M93" s="405">
        <f t="shared" si="99"/>
        <v>625</v>
      </c>
      <c r="N93" s="405">
        <v>50</v>
      </c>
      <c r="O93" s="406" t="s">
        <v>591</v>
      </c>
      <c r="P93" s="407">
        <v>44574</v>
      </c>
      <c r="Q93" s="260"/>
      <c r="R93" s="261" t="s">
        <v>592</v>
      </c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</row>
    <row r="94" spans="1:38" s="258" customFormat="1" ht="12.75" customHeight="1">
      <c r="A94" s="357">
        <v>17</v>
      </c>
      <c r="B94" s="358">
        <v>44575</v>
      </c>
      <c r="C94" s="359"/>
      <c r="D94" s="360" t="s">
        <v>965</v>
      </c>
      <c r="E94" s="357" t="s">
        <v>593</v>
      </c>
      <c r="F94" s="357">
        <v>8.8000000000000007</v>
      </c>
      <c r="G94" s="357">
        <v>4.5</v>
      </c>
      <c r="H94" s="357">
        <v>4.5</v>
      </c>
      <c r="I94" s="361" t="s">
        <v>966</v>
      </c>
      <c r="J94" s="362" t="s">
        <v>978</v>
      </c>
      <c r="K94" s="363">
        <f t="shared" si="98"/>
        <v>-4.3000000000000007</v>
      </c>
      <c r="L94" s="375">
        <v>100</v>
      </c>
      <c r="M94" s="376">
        <f t="shared" si="99"/>
        <v>-5797.5000000000009</v>
      </c>
      <c r="N94" s="376">
        <v>1325</v>
      </c>
      <c r="O94" s="364" t="s">
        <v>604</v>
      </c>
      <c r="P94" s="358">
        <v>44579</v>
      </c>
      <c r="Q94" s="260"/>
      <c r="R94" s="261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</row>
    <row r="95" spans="1:38" s="258" customFormat="1" ht="12.75" customHeight="1">
      <c r="A95" s="302">
        <v>18</v>
      </c>
      <c r="B95" s="256">
        <v>44578</v>
      </c>
      <c r="C95" s="303"/>
      <c r="D95" s="400" t="s">
        <v>987</v>
      </c>
      <c r="E95" s="302" t="s">
        <v>593</v>
      </c>
      <c r="F95" s="302">
        <v>8.5</v>
      </c>
      <c r="G95" s="302">
        <v>5</v>
      </c>
      <c r="H95" s="302">
        <v>11</v>
      </c>
      <c r="I95" s="401" t="s">
        <v>966</v>
      </c>
      <c r="J95" s="402" t="s">
        <v>967</v>
      </c>
      <c r="K95" s="403">
        <f t="shared" ref="K95:K96" si="100">H95-F95</f>
        <v>2.5</v>
      </c>
      <c r="L95" s="404">
        <v>100</v>
      </c>
      <c r="M95" s="405">
        <f t="shared" ref="M95:M96" si="101">(K95*N95)-100</f>
        <v>3650</v>
      </c>
      <c r="N95" s="405">
        <v>1500</v>
      </c>
      <c r="O95" s="406" t="s">
        <v>591</v>
      </c>
      <c r="P95" s="407">
        <v>44578</v>
      </c>
      <c r="Q95" s="260"/>
      <c r="R95" s="261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</row>
    <row r="96" spans="1:38" s="258" customFormat="1" ht="12.75" customHeight="1">
      <c r="A96" s="357">
        <v>19</v>
      </c>
      <c r="B96" s="358">
        <v>44579</v>
      </c>
      <c r="C96" s="359"/>
      <c r="D96" s="360" t="s">
        <v>996</v>
      </c>
      <c r="E96" s="357" t="s">
        <v>593</v>
      </c>
      <c r="F96" s="357">
        <v>7.5</v>
      </c>
      <c r="G96" s="357">
        <v>4</v>
      </c>
      <c r="H96" s="357">
        <v>4</v>
      </c>
      <c r="I96" s="361" t="s">
        <v>997</v>
      </c>
      <c r="J96" s="362" t="s">
        <v>998</v>
      </c>
      <c r="K96" s="363">
        <f t="shared" si="100"/>
        <v>-3.5</v>
      </c>
      <c r="L96" s="375">
        <v>100</v>
      </c>
      <c r="M96" s="376">
        <f t="shared" si="101"/>
        <v>-5350</v>
      </c>
      <c r="N96" s="376">
        <v>1500</v>
      </c>
      <c r="O96" s="364" t="s">
        <v>604</v>
      </c>
      <c r="P96" s="358">
        <v>44579</v>
      </c>
      <c r="Q96" s="260"/>
      <c r="R96" s="261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</row>
    <row r="97" spans="1:38" s="258" customFormat="1" ht="12.75" customHeight="1">
      <c r="A97" s="302">
        <v>20</v>
      </c>
      <c r="B97" s="256">
        <v>44579</v>
      </c>
      <c r="C97" s="303"/>
      <c r="D97" s="400" t="s">
        <v>999</v>
      </c>
      <c r="E97" s="302" t="s">
        <v>593</v>
      </c>
      <c r="F97" s="302">
        <v>265</v>
      </c>
      <c r="G97" s="302">
        <v>150</v>
      </c>
      <c r="H97" s="302">
        <v>315</v>
      </c>
      <c r="I97" s="401" t="s">
        <v>1000</v>
      </c>
      <c r="J97" s="402" t="s">
        <v>1003</v>
      </c>
      <c r="K97" s="403">
        <f t="shared" ref="K97" si="102">H97-F97</f>
        <v>50</v>
      </c>
      <c r="L97" s="404">
        <v>100</v>
      </c>
      <c r="M97" s="405">
        <f t="shared" ref="M97" si="103">(K97*N97)-100</f>
        <v>1150</v>
      </c>
      <c r="N97" s="405">
        <v>25</v>
      </c>
      <c r="O97" s="406" t="s">
        <v>591</v>
      </c>
      <c r="P97" s="407">
        <v>44579</v>
      </c>
      <c r="Q97" s="260"/>
      <c r="R97" s="261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</row>
    <row r="98" spans="1:38" s="258" customFormat="1" ht="12.75" customHeight="1">
      <c r="A98" s="302">
        <v>21</v>
      </c>
      <c r="B98" s="256">
        <v>44580</v>
      </c>
      <c r="C98" s="303"/>
      <c r="D98" s="400" t="s">
        <v>1011</v>
      </c>
      <c r="E98" s="302" t="s">
        <v>593</v>
      </c>
      <c r="F98" s="302">
        <v>14</v>
      </c>
      <c r="G98" s="302">
        <v>9</v>
      </c>
      <c r="H98" s="302">
        <v>16.5</v>
      </c>
      <c r="I98" s="401" t="s">
        <v>1012</v>
      </c>
      <c r="J98" s="402" t="s">
        <v>1020</v>
      </c>
      <c r="K98" s="403">
        <f t="shared" ref="K98:K104" si="104">H98-F98</f>
        <v>2.5</v>
      </c>
      <c r="L98" s="404">
        <v>100</v>
      </c>
      <c r="M98" s="405">
        <f t="shared" ref="M98:M104" si="105">(K98*N98)-100</f>
        <v>2900</v>
      </c>
      <c r="N98" s="405">
        <v>1200</v>
      </c>
      <c r="O98" s="406" t="s">
        <v>591</v>
      </c>
      <c r="P98" s="407">
        <v>44580</v>
      </c>
      <c r="Q98" s="260"/>
      <c r="R98" s="261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</row>
    <row r="99" spans="1:38" s="258" customFormat="1" ht="12.75" customHeight="1">
      <c r="A99" s="302">
        <v>22</v>
      </c>
      <c r="B99" s="256">
        <v>44580</v>
      </c>
      <c r="C99" s="303"/>
      <c r="D99" s="400" t="s">
        <v>1013</v>
      </c>
      <c r="E99" s="302" t="s">
        <v>593</v>
      </c>
      <c r="F99" s="302">
        <v>185</v>
      </c>
      <c r="G99" s="302">
        <v>70</v>
      </c>
      <c r="H99" s="302">
        <v>260</v>
      </c>
      <c r="I99" s="401" t="s">
        <v>1014</v>
      </c>
      <c r="J99" s="402" t="s">
        <v>1021</v>
      </c>
      <c r="K99" s="403">
        <f t="shared" si="104"/>
        <v>75</v>
      </c>
      <c r="L99" s="404">
        <v>100</v>
      </c>
      <c r="M99" s="405">
        <f t="shared" si="105"/>
        <v>1775</v>
      </c>
      <c r="N99" s="405">
        <v>25</v>
      </c>
      <c r="O99" s="406" t="s">
        <v>591</v>
      </c>
      <c r="P99" s="407">
        <v>44580</v>
      </c>
      <c r="Q99" s="260"/>
      <c r="R99" s="261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</row>
    <row r="100" spans="1:38" s="258" customFormat="1" ht="12.75" customHeight="1">
      <c r="A100" s="302">
        <v>23</v>
      </c>
      <c r="B100" s="256">
        <v>44580</v>
      </c>
      <c r="C100" s="303"/>
      <c r="D100" s="400" t="s">
        <v>1011</v>
      </c>
      <c r="E100" s="302" t="s">
        <v>593</v>
      </c>
      <c r="F100" s="302">
        <v>13.25</v>
      </c>
      <c r="G100" s="302">
        <v>9</v>
      </c>
      <c r="H100" s="302">
        <v>15.5</v>
      </c>
      <c r="I100" s="401" t="s">
        <v>1012</v>
      </c>
      <c r="J100" s="402" t="s">
        <v>900</v>
      </c>
      <c r="K100" s="403">
        <f t="shared" si="104"/>
        <v>2.25</v>
      </c>
      <c r="L100" s="404">
        <v>100</v>
      </c>
      <c r="M100" s="405">
        <f t="shared" si="105"/>
        <v>2600</v>
      </c>
      <c r="N100" s="405">
        <v>1200</v>
      </c>
      <c r="O100" s="406" t="s">
        <v>591</v>
      </c>
      <c r="P100" s="407">
        <v>44580</v>
      </c>
      <c r="Q100" s="260"/>
      <c r="R100" s="261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</row>
    <row r="101" spans="1:38" s="258" customFormat="1" ht="12.75" customHeight="1">
      <c r="A101" s="302">
        <v>24</v>
      </c>
      <c r="B101" s="256">
        <v>44580</v>
      </c>
      <c r="C101" s="303"/>
      <c r="D101" s="400" t="s">
        <v>1015</v>
      </c>
      <c r="E101" s="302" t="s">
        <v>593</v>
      </c>
      <c r="F101" s="302">
        <v>180</v>
      </c>
      <c r="G101" s="302">
        <v>70</v>
      </c>
      <c r="H101" s="302">
        <v>230</v>
      </c>
      <c r="I101" s="401" t="s">
        <v>1014</v>
      </c>
      <c r="J101" s="402" t="s">
        <v>1003</v>
      </c>
      <c r="K101" s="403">
        <f t="shared" si="104"/>
        <v>50</v>
      </c>
      <c r="L101" s="404">
        <v>100</v>
      </c>
      <c r="M101" s="405">
        <f t="shared" si="105"/>
        <v>1150</v>
      </c>
      <c r="N101" s="405">
        <v>25</v>
      </c>
      <c r="O101" s="406" t="s">
        <v>591</v>
      </c>
      <c r="P101" s="407">
        <v>44580</v>
      </c>
      <c r="Q101" s="260"/>
      <c r="R101" s="261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</row>
    <row r="102" spans="1:38" s="258" customFormat="1" ht="12.75" customHeight="1">
      <c r="A102" s="302">
        <v>25</v>
      </c>
      <c r="B102" s="256">
        <v>44580</v>
      </c>
      <c r="C102" s="303"/>
      <c r="D102" s="400" t="s">
        <v>1016</v>
      </c>
      <c r="E102" s="302" t="s">
        <v>593</v>
      </c>
      <c r="F102" s="302">
        <v>180</v>
      </c>
      <c r="G102" s="302">
        <v>70</v>
      </c>
      <c r="H102" s="302">
        <v>230</v>
      </c>
      <c r="I102" s="401" t="s">
        <v>1014</v>
      </c>
      <c r="J102" s="402" t="s">
        <v>1003</v>
      </c>
      <c r="K102" s="403">
        <f t="shared" si="104"/>
        <v>50</v>
      </c>
      <c r="L102" s="404">
        <v>100</v>
      </c>
      <c r="M102" s="405">
        <f t="shared" si="105"/>
        <v>1150</v>
      </c>
      <c r="N102" s="405">
        <v>25</v>
      </c>
      <c r="O102" s="406" t="s">
        <v>591</v>
      </c>
      <c r="P102" s="407">
        <v>44580</v>
      </c>
      <c r="Q102" s="260"/>
      <c r="R102" s="261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</row>
    <row r="103" spans="1:38" s="258" customFormat="1" ht="12.75" customHeight="1">
      <c r="A103" s="357">
        <v>26</v>
      </c>
      <c r="B103" s="358">
        <v>44581</v>
      </c>
      <c r="C103" s="359"/>
      <c r="D103" s="360" t="s">
        <v>1015</v>
      </c>
      <c r="E103" s="357" t="s">
        <v>593</v>
      </c>
      <c r="F103" s="357">
        <v>90</v>
      </c>
      <c r="G103" s="357">
        <v>0</v>
      </c>
      <c r="H103" s="357">
        <v>0</v>
      </c>
      <c r="I103" s="361" t="s">
        <v>1040</v>
      </c>
      <c r="J103" s="362" t="s">
        <v>1041</v>
      </c>
      <c r="K103" s="363">
        <f t="shared" si="104"/>
        <v>-90</v>
      </c>
      <c r="L103" s="375">
        <v>100</v>
      </c>
      <c r="M103" s="376">
        <f t="shared" si="105"/>
        <v>-2350</v>
      </c>
      <c r="N103" s="376">
        <v>25</v>
      </c>
      <c r="O103" s="364" t="s">
        <v>604</v>
      </c>
      <c r="P103" s="441">
        <v>44581</v>
      </c>
      <c r="Q103" s="260"/>
      <c r="R103" s="261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</row>
    <row r="104" spans="1:38" s="258" customFormat="1" ht="12.75" customHeight="1">
      <c r="A104" s="357">
        <v>27</v>
      </c>
      <c r="B104" s="358">
        <v>44582</v>
      </c>
      <c r="C104" s="359"/>
      <c r="D104" s="360" t="s">
        <v>1074</v>
      </c>
      <c r="E104" s="357" t="s">
        <v>593</v>
      </c>
      <c r="F104" s="357">
        <v>13</v>
      </c>
      <c r="G104" s="357">
        <v>9</v>
      </c>
      <c r="H104" s="357">
        <v>9</v>
      </c>
      <c r="I104" s="361" t="s">
        <v>1012</v>
      </c>
      <c r="J104" s="362" t="s">
        <v>978</v>
      </c>
      <c r="K104" s="363">
        <f t="shared" si="104"/>
        <v>-4</v>
      </c>
      <c r="L104" s="375">
        <v>100</v>
      </c>
      <c r="M104" s="376">
        <f t="shared" si="105"/>
        <v>-4900</v>
      </c>
      <c r="N104" s="376">
        <v>1200</v>
      </c>
      <c r="O104" s="364" t="s">
        <v>604</v>
      </c>
      <c r="P104" s="441">
        <v>44582</v>
      </c>
      <c r="Q104" s="260"/>
      <c r="R104" s="261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</row>
    <row r="105" spans="1:38" s="258" customFormat="1" ht="12.75" customHeight="1">
      <c r="A105" s="302">
        <v>28</v>
      </c>
      <c r="B105" s="256">
        <v>44582</v>
      </c>
      <c r="C105" s="303"/>
      <c r="D105" s="400" t="s">
        <v>1075</v>
      </c>
      <c r="E105" s="302" t="s">
        <v>593</v>
      </c>
      <c r="F105" s="302">
        <v>210</v>
      </c>
      <c r="G105" s="302">
        <v>90</v>
      </c>
      <c r="H105" s="302">
        <v>250</v>
      </c>
      <c r="I105" s="401" t="s">
        <v>1014</v>
      </c>
      <c r="J105" s="402" t="s">
        <v>636</v>
      </c>
      <c r="K105" s="403">
        <f t="shared" ref="K105:K106" si="106">H105-F105</f>
        <v>40</v>
      </c>
      <c r="L105" s="404">
        <v>100</v>
      </c>
      <c r="M105" s="405">
        <f t="shared" ref="M105:M106" si="107">(K105*N105)-100</f>
        <v>900</v>
      </c>
      <c r="N105" s="405">
        <v>25</v>
      </c>
      <c r="O105" s="406" t="s">
        <v>591</v>
      </c>
      <c r="P105" s="407">
        <v>44582</v>
      </c>
      <c r="Q105" s="260"/>
      <c r="R105" s="261"/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</row>
    <row r="106" spans="1:38" s="258" customFormat="1" ht="12.75" customHeight="1">
      <c r="A106" s="302">
        <v>29</v>
      </c>
      <c r="B106" s="256">
        <v>44582</v>
      </c>
      <c r="C106" s="303"/>
      <c r="D106" s="400" t="s">
        <v>1076</v>
      </c>
      <c r="E106" s="302" t="s">
        <v>593</v>
      </c>
      <c r="F106" s="302">
        <v>104.5</v>
      </c>
      <c r="G106" s="302">
        <v>50</v>
      </c>
      <c r="H106" s="302">
        <v>141</v>
      </c>
      <c r="I106" s="401" t="s">
        <v>1077</v>
      </c>
      <c r="J106" s="402" t="s">
        <v>1083</v>
      </c>
      <c r="K106" s="403">
        <f t="shared" si="106"/>
        <v>36.5</v>
      </c>
      <c r="L106" s="404">
        <v>100</v>
      </c>
      <c r="M106" s="405">
        <f t="shared" si="107"/>
        <v>1725</v>
      </c>
      <c r="N106" s="405">
        <v>50</v>
      </c>
      <c r="O106" s="406" t="s">
        <v>591</v>
      </c>
      <c r="P106" s="407">
        <v>44582</v>
      </c>
      <c r="Q106" s="260"/>
      <c r="R106" s="261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</row>
    <row r="107" spans="1:38" s="258" customFormat="1" ht="12.75" customHeight="1">
      <c r="A107" s="357">
        <v>30</v>
      </c>
      <c r="B107" s="358">
        <v>44582</v>
      </c>
      <c r="C107" s="359"/>
      <c r="D107" s="360" t="s">
        <v>1078</v>
      </c>
      <c r="E107" s="357" t="s">
        <v>593</v>
      </c>
      <c r="F107" s="357">
        <v>20.5</v>
      </c>
      <c r="G107" s="357">
        <v>10</v>
      </c>
      <c r="H107" s="357">
        <v>10</v>
      </c>
      <c r="I107" s="361" t="s">
        <v>1079</v>
      </c>
      <c r="J107" s="362" t="s">
        <v>1082</v>
      </c>
      <c r="K107" s="363">
        <f t="shared" ref="K107:K109" si="108">H107-F107</f>
        <v>-10.5</v>
      </c>
      <c r="L107" s="375">
        <v>100</v>
      </c>
      <c r="M107" s="376">
        <f t="shared" ref="M107:M109" si="109">(K107*N107)-100</f>
        <v>-4825</v>
      </c>
      <c r="N107" s="376">
        <v>450</v>
      </c>
      <c r="O107" s="364" t="s">
        <v>604</v>
      </c>
      <c r="P107" s="441">
        <v>44582</v>
      </c>
      <c r="Q107" s="260"/>
      <c r="R107" s="261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</row>
    <row r="108" spans="1:38" s="258" customFormat="1" ht="12.75" customHeight="1">
      <c r="A108" s="302">
        <v>31</v>
      </c>
      <c r="B108" s="256">
        <v>44582</v>
      </c>
      <c r="C108" s="303"/>
      <c r="D108" s="400" t="s">
        <v>1076</v>
      </c>
      <c r="E108" s="302" t="s">
        <v>593</v>
      </c>
      <c r="F108" s="302">
        <v>106.5</v>
      </c>
      <c r="G108" s="302">
        <v>50</v>
      </c>
      <c r="H108" s="302">
        <v>126.5</v>
      </c>
      <c r="I108" s="401" t="s">
        <v>1077</v>
      </c>
      <c r="J108" s="402" t="s">
        <v>862</v>
      </c>
      <c r="K108" s="403">
        <f t="shared" si="108"/>
        <v>20</v>
      </c>
      <c r="L108" s="404">
        <v>100</v>
      </c>
      <c r="M108" s="405">
        <f t="shared" si="109"/>
        <v>900</v>
      </c>
      <c r="N108" s="405">
        <v>50</v>
      </c>
      <c r="O108" s="406" t="s">
        <v>591</v>
      </c>
      <c r="P108" s="407">
        <v>44582</v>
      </c>
      <c r="Q108" s="260"/>
      <c r="R108" s="261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</row>
    <row r="109" spans="1:38" s="258" customFormat="1" ht="12.75" customHeight="1">
      <c r="A109" s="302">
        <v>32</v>
      </c>
      <c r="B109" s="256">
        <v>44582</v>
      </c>
      <c r="C109" s="303"/>
      <c r="D109" s="400" t="s">
        <v>1080</v>
      </c>
      <c r="E109" s="302" t="s">
        <v>593</v>
      </c>
      <c r="F109" s="302">
        <v>280</v>
      </c>
      <c r="G109" s="302">
        <v>170</v>
      </c>
      <c r="H109" s="302">
        <v>300</v>
      </c>
      <c r="I109" s="401" t="s">
        <v>1081</v>
      </c>
      <c r="J109" s="402" t="s">
        <v>862</v>
      </c>
      <c r="K109" s="403">
        <f t="shared" si="108"/>
        <v>20</v>
      </c>
      <c r="L109" s="404">
        <v>100</v>
      </c>
      <c r="M109" s="405">
        <f t="shared" si="109"/>
        <v>400</v>
      </c>
      <c r="N109" s="405">
        <v>25</v>
      </c>
      <c r="O109" s="406" t="s">
        <v>591</v>
      </c>
      <c r="P109" s="407">
        <v>44582</v>
      </c>
      <c r="Q109" s="260"/>
      <c r="R109" s="261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</row>
    <row r="110" spans="1:38" s="258" customFormat="1" ht="12.75" customHeight="1">
      <c r="A110" s="262"/>
      <c r="B110" s="259"/>
      <c r="C110" s="345"/>
      <c r="D110" s="462"/>
      <c r="E110" s="262"/>
      <c r="F110" s="262"/>
      <c r="G110" s="262"/>
      <c r="H110" s="262"/>
      <c r="I110" s="263"/>
      <c r="J110" s="463"/>
      <c r="K110" s="464"/>
      <c r="L110" s="348"/>
      <c r="M110" s="347"/>
      <c r="N110" s="347"/>
      <c r="O110" s="465"/>
      <c r="P110" s="466"/>
      <c r="Q110" s="260"/>
      <c r="R110" s="261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</row>
    <row r="111" spans="1:38" s="336" customFormat="1" ht="12.75" customHeight="1">
      <c r="A111" s="324"/>
      <c r="B111" s="325"/>
      <c r="C111" s="326"/>
      <c r="D111" s="327"/>
      <c r="E111" s="324"/>
      <c r="F111" s="324"/>
      <c r="G111" s="324"/>
      <c r="H111" s="324"/>
      <c r="I111" s="328"/>
      <c r="J111" s="329"/>
      <c r="K111" s="330"/>
      <c r="L111" s="330"/>
      <c r="M111" s="329"/>
      <c r="N111" s="329"/>
      <c r="O111" s="331"/>
      <c r="P111" s="332"/>
      <c r="Q111" s="333"/>
      <c r="R111" s="334"/>
      <c r="S111" s="333"/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5"/>
      <c r="AG111" s="335"/>
      <c r="AH111" s="335"/>
      <c r="AI111" s="335"/>
      <c r="AJ111" s="335"/>
      <c r="AK111" s="335"/>
      <c r="AL111" s="335"/>
    </row>
    <row r="112" spans="1:38" ht="14.25" customHeight="1">
      <c r="A112" s="160"/>
      <c r="B112" s="165"/>
      <c r="C112" s="165"/>
      <c r="D112" s="166"/>
      <c r="E112" s="160"/>
      <c r="F112" s="167"/>
      <c r="G112" s="160"/>
      <c r="H112" s="160"/>
      <c r="I112" s="160"/>
      <c r="J112" s="165"/>
      <c r="K112" s="168"/>
      <c r="L112" s="160"/>
      <c r="M112" s="160"/>
      <c r="N112" s="160"/>
      <c r="O112" s="169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94" t="s">
        <v>616</v>
      </c>
      <c r="B113" s="170"/>
      <c r="C113" s="170"/>
      <c r="D113" s="171"/>
      <c r="E113" s="144"/>
      <c r="F113" s="6"/>
      <c r="G113" s="6"/>
      <c r="H113" s="145"/>
      <c r="I113" s="172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5" t="s">
        <v>16</v>
      </c>
      <c r="B114" s="96" t="s">
        <v>568</v>
      </c>
      <c r="C114" s="96"/>
      <c r="D114" s="97" t="s">
        <v>579</v>
      </c>
      <c r="E114" s="96" t="s">
        <v>580</v>
      </c>
      <c r="F114" s="96" t="s">
        <v>581</v>
      </c>
      <c r="G114" s="96" t="s">
        <v>582</v>
      </c>
      <c r="H114" s="96" t="s">
        <v>583</v>
      </c>
      <c r="I114" s="96" t="s">
        <v>584</v>
      </c>
      <c r="J114" s="95" t="s">
        <v>585</v>
      </c>
      <c r="K114" s="148" t="s">
        <v>603</v>
      </c>
      <c r="L114" s="149" t="s">
        <v>587</v>
      </c>
      <c r="M114" s="98" t="s">
        <v>588</v>
      </c>
      <c r="N114" s="96" t="s">
        <v>589</v>
      </c>
      <c r="O114" s="97" t="s">
        <v>590</v>
      </c>
      <c r="P114" s="96" t="s">
        <v>826</v>
      </c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s="258" customFormat="1" ht="14.25" customHeight="1">
      <c r="A115" s="288">
        <v>1</v>
      </c>
      <c r="B115" s="289">
        <v>44488</v>
      </c>
      <c r="C115" s="290"/>
      <c r="D115" s="291" t="s">
        <v>138</v>
      </c>
      <c r="E115" s="292" t="s">
        <v>593</v>
      </c>
      <c r="F115" s="293" t="s">
        <v>835</v>
      </c>
      <c r="G115" s="293">
        <v>198</v>
      </c>
      <c r="H115" s="292"/>
      <c r="I115" s="294" t="s">
        <v>831</v>
      </c>
      <c r="J115" s="295" t="s">
        <v>594</v>
      </c>
      <c r="K115" s="295"/>
      <c r="L115" s="296"/>
      <c r="M115" s="297"/>
      <c r="N115" s="295"/>
      <c r="O115" s="298"/>
      <c r="P115" s="295"/>
      <c r="Q115" s="257"/>
      <c r="R115" s="1" t="s">
        <v>592</v>
      </c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7"/>
    </row>
    <row r="116" spans="1:38" s="258" customFormat="1" ht="14.25" customHeight="1">
      <c r="A116" s="288">
        <v>2</v>
      </c>
      <c r="B116" s="289">
        <v>44490</v>
      </c>
      <c r="C116" s="290"/>
      <c r="D116" s="291" t="s">
        <v>468</v>
      </c>
      <c r="E116" s="292" t="s">
        <v>593</v>
      </c>
      <c r="F116" s="293" t="s">
        <v>836</v>
      </c>
      <c r="G116" s="293">
        <v>3700</v>
      </c>
      <c r="H116" s="292"/>
      <c r="I116" s="294" t="s">
        <v>833</v>
      </c>
      <c r="J116" s="295" t="s">
        <v>594</v>
      </c>
      <c r="K116" s="295"/>
      <c r="L116" s="296"/>
      <c r="M116" s="297"/>
      <c r="N116" s="295"/>
      <c r="O116" s="298"/>
      <c r="P116" s="295"/>
      <c r="Q116" s="257"/>
      <c r="R116" s="1" t="s">
        <v>592</v>
      </c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57"/>
      <c r="AJ116" s="257"/>
      <c r="AK116" s="257"/>
      <c r="AL116" s="257"/>
    </row>
    <row r="117" spans="1:38" s="258" customFormat="1" ht="14.25" customHeight="1">
      <c r="A117" s="419">
        <v>3</v>
      </c>
      <c r="B117" s="420">
        <v>44551</v>
      </c>
      <c r="C117" s="421"/>
      <c r="D117" s="422" t="s">
        <v>389</v>
      </c>
      <c r="E117" s="423" t="s">
        <v>593</v>
      </c>
      <c r="F117" s="394">
        <v>215</v>
      </c>
      <c r="G117" s="394">
        <v>198</v>
      </c>
      <c r="H117" s="423">
        <v>240</v>
      </c>
      <c r="I117" s="424" t="s">
        <v>870</v>
      </c>
      <c r="J117" s="99" t="s">
        <v>613</v>
      </c>
      <c r="K117" s="99">
        <f t="shared" ref="K117" si="110">H117-F117</f>
        <v>25</v>
      </c>
      <c r="L117" s="100">
        <f t="shared" ref="L117" si="111">(F117*-0.7)/100</f>
        <v>-1.5049999999999999</v>
      </c>
      <c r="M117" s="101">
        <f t="shared" ref="M117" si="112">(K117+L117)/F117</f>
        <v>0.10927906976744187</v>
      </c>
      <c r="N117" s="99" t="s">
        <v>591</v>
      </c>
      <c r="O117" s="102">
        <v>44206</v>
      </c>
      <c r="P117" s="99"/>
      <c r="Q117" s="257"/>
      <c r="R117" s="1" t="s">
        <v>592</v>
      </c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7"/>
    </row>
    <row r="118" spans="1:38" s="258" customFormat="1" ht="14.25" customHeight="1">
      <c r="A118" s="288"/>
      <c r="B118" s="289"/>
      <c r="C118" s="290"/>
      <c r="D118" s="291"/>
      <c r="E118" s="292"/>
      <c r="F118" s="293"/>
      <c r="G118" s="293"/>
      <c r="H118" s="292"/>
      <c r="I118" s="294"/>
      <c r="J118" s="295"/>
      <c r="K118" s="295"/>
      <c r="L118" s="296"/>
      <c r="M118" s="297"/>
      <c r="N118" s="295"/>
      <c r="O118" s="298"/>
      <c r="P118" s="295"/>
      <c r="Q118" s="257"/>
      <c r="R118" s="1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7"/>
    </row>
    <row r="119" spans="1:38" ht="14.25" customHeight="1">
      <c r="A119" s="173"/>
      <c r="B119" s="150"/>
      <c r="C119" s="174"/>
      <c r="D119" s="105"/>
      <c r="E119" s="175"/>
      <c r="F119" s="175"/>
      <c r="G119" s="175"/>
      <c r="H119" s="175"/>
      <c r="I119" s="175"/>
      <c r="J119" s="175"/>
      <c r="K119" s="176"/>
      <c r="L119" s="177"/>
      <c r="M119" s="175"/>
      <c r="N119" s="178"/>
      <c r="O119" s="179"/>
      <c r="P119" s="179"/>
      <c r="R119" s="6"/>
      <c r="S119" s="41"/>
      <c r="T119" s="1"/>
      <c r="U119" s="1"/>
      <c r="V119" s="1"/>
      <c r="W119" s="1"/>
      <c r="X119" s="1"/>
      <c r="Y119" s="1"/>
      <c r="Z119" s="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</row>
    <row r="120" spans="1:38" ht="12.75" customHeight="1">
      <c r="A120" s="128" t="s">
        <v>596</v>
      </c>
      <c r="B120" s="128"/>
      <c r="C120" s="128"/>
      <c r="D120" s="128"/>
      <c r="E120" s="41"/>
      <c r="F120" s="136" t="s">
        <v>598</v>
      </c>
      <c r="G120" s="56"/>
      <c r="H120" s="56"/>
      <c r="I120" s="56"/>
      <c r="J120" s="6"/>
      <c r="K120" s="154"/>
      <c r="L120" s="155"/>
      <c r="M120" s="6"/>
      <c r="N120" s="118"/>
      <c r="O120" s="180"/>
      <c r="P120" s="1"/>
      <c r="Q120" s="1"/>
      <c r="R120" s="6"/>
      <c r="S120" s="1"/>
      <c r="T120" s="1"/>
      <c r="U120" s="1"/>
      <c r="V120" s="1"/>
      <c r="W120" s="1"/>
      <c r="X120" s="1"/>
      <c r="Y120" s="1"/>
    </row>
    <row r="121" spans="1:38" ht="12.75" customHeight="1">
      <c r="A121" s="135" t="s">
        <v>597</v>
      </c>
      <c r="B121" s="128"/>
      <c r="C121" s="128"/>
      <c r="D121" s="128"/>
      <c r="E121" s="6"/>
      <c r="F121" s="136" t="s">
        <v>600</v>
      </c>
      <c r="G121" s="6"/>
      <c r="H121" s="6" t="s">
        <v>821</v>
      </c>
      <c r="I121" s="6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35"/>
      <c r="B122" s="128"/>
      <c r="C122" s="128"/>
      <c r="D122" s="128"/>
      <c r="E122" s="6"/>
      <c r="F122" s="136"/>
      <c r="G122" s="6"/>
      <c r="H122" s="6"/>
      <c r="I122" s="6"/>
      <c r="J122" s="1"/>
      <c r="K122" s="6"/>
      <c r="L122" s="6"/>
      <c r="M122" s="6"/>
      <c r="N122" s="1"/>
      <c r="O122" s="1"/>
      <c r="Q122" s="1"/>
      <c r="R122" s="5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"/>
      <c r="B123" s="143" t="s">
        <v>617</v>
      </c>
      <c r="C123" s="143"/>
      <c r="D123" s="143"/>
      <c r="E123" s="143"/>
      <c r="F123" s="144"/>
      <c r="G123" s="6"/>
      <c r="H123" s="6"/>
      <c r="I123" s="145"/>
      <c r="J123" s="146"/>
      <c r="K123" s="147"/>
      <c r="L123" s="146"/>
      <c r="M123" s="6"/>
      <c r="N123" s="1"/>
      <c r="O123" s="1"/>
      <c r="Q123" s="1"/>
      <c r="R123" s="5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95" t="s">
        <v>16</v>
      </c>
      <c r="B124" s="96" t="s">
        <v>568</v>
      </c>
      <c r="C124" s="96"/>
      <c r="D124" s="97" t="s">
        <v>579</v>
      </c>
      <c r="E124" s="96" t="s">
        <v>580</v>
      </c>
      <c r="F124" s="96" t="s">
        <v>581</v>
      </c>
      <c r="G124" s="96" t="s">
        <v>602</v>
      </c>
      <c r="H124" s="96" t="s">
        <v>583</v>
      </c>
      <c r="I124" s="96" t="s">
        <v>584</v>
      </c>
      <c r="J124" s="181" t="s">
        <v>585</v>
      </c>
      <c r="K124" s="148" t="s">
        <v>603</v>
      </c>
      <c r="L124" s="158" t="s">
        <v>611</v>
      </c>
      <c r="M124" s="96" t="s">
        <v>612</v>
      </c>
      <c r="N124" s="149" t="s">
        <v>587</v>
      </c>
      <c r="O124" s="98" t="s">
        <v>588</v>
      </c>
      <c r="P124" s="96" t="s">
        <v>589</v>
      </c>
      <c r="Q124" s="97" t="s">
        <v>590</v>
      </c>
      <c r="R124" s="56"/>
      <c r="S124" s="1"/>
      <c r="T124" s="1"/>
      <c r="U124" s="1"/>
      <c r="V124" s="1"/>
      <c r="W124" s="1"/>
      <c r="X124" s="1"/>
      <c r="Y124" s="1"/>
      <c r="Z124" s="1"/>
    </row>
    <row r="125" spans="1:38" ht="14.25" customHeight="1">
      <c r="A125" s="109"/>
      <c r="B125" s="111"/>
      <c r="C125" s="182"/>
      <c r="D125" s="112"/>
      <c r="E125" s="113"/>
      <c r="F125" s="183"/>
      <c r="G125" s="109"/>
      <c r="H125" s="113"/>
      <c r="I125" s="114"/>
      <c r="J125" s="184"/>
      <c r="K125" s="184"/>
      <c r="L125" s="185"/>
      <c r="M125" s="103"/>
      <c r="N125" s="185"/>
      <c r="O125" s="186"/>
      <c r="P125" s="187"/>
      <c r="Q125" s="188"/>
      <c r="R125" s="153"/>
      <c r="S125" s="122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8" ht="14.25" customHeight="1">
      <c r="A126" s="109"/>
      <c r="B126" s="111"/>
      <c r="C126" s="182"/>
      <c r="D126" s="112"/>
      <c r="E126" s="113"/>
      <c r="F126" s="183"/>
      <c r="G126" s="109"/>
      <c r="H126" s="113"/>
      <c r="I126" s="114"/>
      <c r="J126" s="184"/>
      <c r="K126" s="184"/>
      <c r="L126" s="185"/>
      <c r="M126" s="103"/>
      <c r="N126" s="185"/>
      <c r="O126" s="186"/>
      <c r="P126" s="187"/>
      <c r="Q126" s="188"/>
      <c r="R126" s="153"/>
      <c r="S126" s="122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38" ht="14.25" customHeight="1">
      <c r="A127" s="109"/>
      <c r="B127" s="111"/>
      <c r="C127" s="182"/>
      <c r="D127" s="112"/>
      <c r="E127" s="113"/>
      <c r="F127" s="183"/>
      <c r="G127" s="109"/>
      <c r="H127" s="113"/>
      <c r="I127" s="114"/>
      <c r="J127" s="184"/>
      <c r="K127" s="184"/>
      <c r="L127" s="185"/>
      <c r="M127" s="103"/>
      <c r="N127" s="185"/>
      <c r="O127" s="186"/>
      <c r="P127" s="187"/>
      <c r="Q127" s="188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09"/>
      <c r="B128" s="111"/>
      <c r="C128" s="182"/>
      <c r="D128" s="112"/>
      <c r="E128" s="113"/>
      <c r="F128" s="184"/>
      <c r="G128" s="109"/>
      <c r="H128" s="113"/>
      <c r="I128" s="114"/>
      <c r="J128" s="184"/>
      <c r="K128" s="184"/>
      <c r="L128" s="185"/>
      <c r="M128" s="103"/>
      <c r="N128" s="185"/>
      <c r="O128" s="186"/>
      <c r="P128" s="187"/>
      <c r="Q128" s="188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09"/>
      <c r="B129" s="111"/>
      <c r="C129" s="182"/>
      <c r="D129" s="112"/>
      <c r="E129" s="113"/>
      <c r="F129" s="184"/>
      <c r="G129" s="109"/>
      <c r="H129" s="113"/>
      <c r="I129" s="114"/>
      <c r="J129" s="184"/>
      <c r="K129" s="184"/>
      <c r="L129" s="185"/>
      <c r="M129" s="103"/>
      <c r="N129" s="185"/>
      <c r="O129" s="186"/>
      <c r="P129" s="187"/>
      <c r="Q129" s="188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09"/>
      <c r="B130" s="111"/>
      <c r="C130" s="182"/>
      <c r="D130" s="112"/>
      <c r="E130" s="113"/>
      <c r="F130" s="183"/>
      <c r="G130" s="109"/>
      <c r="H130" s="113"/>
      <c r="I130" s="114"/>
      <c r="J130" s="184"/>
      <c r="K130" s="184"/>
      <c r="L130" s="185"/>
      <c r="M130" s="103"/>
      <c r="N130" s="185"/>
      <c r="O130" s="186"/>
      <c r="P130" s="187"/>
      <c r="Q130" s="188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09"/>
      <c r="B131" s="111"/>
      <c r="C131" s="182"/>
      <c r="D131" s="112"/>
      <c r="E131" s="113"/>
      <c r="F131" s="183"/>
      <c r="G131" s="109"/>
      <c r="H131" s="113"/>
      <c r="I131" s="114"/>
      <c r="J131" s="184"/>
      <c r="K131" s="184"/>
      <c r="L131" s="184"/>
      <c r="M131" s="184"/>
      <c r="N131" s="185"/>
      <c r="O131" s="189"/>
      <c r="P131" s="187"/>
      <c r="Q131" s="188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9"/>
      <c r="B132" s="111"/>
      <c r="C132" s="182"/>
      <c r="D132" s="112"/>
      <c r="E132" s="113"/>
      <c r="F132" s="184"/>
      <c r="G132" s="109"/>
      <c r="H132" s="113"/>
      <c r="I132" s="114"/>
      <c r="J132" s="184"/>
      <c r="K132" s="184"/>
      <c r="L132" s="185"/>
      <c r="M132" s="103"/>
      <c r="N132" s="185"/>
      <c r="O132" s="186"/>
      <c r="P132" s="187"/>
      <c r="Q132" s="188"/>
      <c r="R132" s="153"/>
      <c r="S132" s="12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09"/>
      <c r="B133" s="111"/>
      <c r="C133" s="182"/>
      <c r="D133" s="112"/>
      <c r="E133" s="113"/>
      <c r="F133" s="183"/>
      <c r="G133" s="109"/>
      <c r="H133" s="113"/>
      <c r="I133" s="114"/>
      <c r="J133" s="190"/>
      <c r="K133" s="190"/>
      <c r="L133" s="190"/>
      <c r="M133" s="190"/>
      <c r="N133" s="191"/>
      <c r="O133" s="186"/>
      <c r="P133" s="115"/>
      <c r="Q133" s="188"/>
      <c r="R133" s="153"/>
      <c r="S133" s="12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135"/>
      <c r="B134" s="128"/>
      <c r="C134" s="128"/>
      <c r="D134" s="128"/>
      <c r="E134" s="6"/>
      <c r="F134" s="136"/>
      <c r="G134" s="6"/>
      <c r="H134" s="6"/>
      <c r="I134" s="6"/>
      <c r="J134" s="1"/>
      <c r="K134" s="6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35"/>
      <c r="B135" s="128"/>
      <c r="C135" s="128"/>
      <c r="D135" s="128"/>
      <c r="E135" s="6"/>
      <c r="F135" s="136"/>
      <c r="G135" s="56"/>
      <c r="H135" s="41"/>
      <c r="I135" s="56"/>
      <c r="J135" s="6"/>
      <c r="K135" s="154"/>
      <c r="L135" s="155"/>
      <c r="M135" s="6"/>
      <c r="N135" s="118"/>
      <c r="O135" s="156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56"/>
      <c r="B136" s="117"/>
      <c r="C136" s="117"/>
      <c r="D136" s="41"/>
      <c r="E136" s="56"/>
      <c r="F136" s="56"/>
      <c r="G136" s="56"/>
      <c r="H136" s="41"/>
      <c r="I136" s="56"/>
      <c r="J136" s="6"/>
      <c r="K136" s="154"/>
      <c r="L136" s="155"/>
      <c r="M136" s="6"/>
      <c r="N136" s="118"/>
      <c r="O136" s="156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41"/>
      <c r="B137" s="192" t="s">
        <v>618</v>
      </c>
      <c r="C137" s="192"/>
      <c r="D137" s="192"/>
      <c r="E137" s="192"/>
      <c r="F137" s="6"/>
      <c r="G137" s="6"/>
      <c r="H137" s="146"/>
      <c r="I137" s="6"/>
      <c r="J137" s="146"/>
      <c r="K137" s="147"/>
      <c r="L137" s="6"/>
      <c r="M137" s="6"/>
      <c r="N137" s="1"/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38.25" customHeight="1">
      <c r="A138" s="95" t="s">
        <v>16</v>
      </c>
      <c r="B138" s="96" t="s">
        <v>568</v>
      </c>
      <c r="C138" s="96"/>
      <c r="D138" s="97" t="s">
        <v>579</v>
      </c>
      <c r="E138" s="96" t="s">
        <v>580</v>
      </c>
      <c r="F138" s="96" t="s">
        <v>581</v>
      </c>
      <c r="G138" s="96" t="s">
        <v>619</v>
      </c>
      <c r="H138" s="96" t="s">
        <v>620</v>
      </c>
      <c r="I138" s="96" t="s">
        <v>584</v>
      </c>
      <c r="J138" s="193" t="s">
        <v>585</v>
      </c>
      <c r="K138" s="96" t="s">
        <v>586</v>
      </c>
      <c r="L138" s="96" t="s">
        <v>621</v>
      </c>
      <c r="M138" s="96" t="s">
        <v>589</v>
      </c>
      <c r="N138" s="97" t="s">
        <v>590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94">
        <v>1</v>
      </c>
      <c r="B139" s="195">
        <v>41579</v>
      </c>
      <c r="C139" s="195"/>
      <c r="D139" s="196" t="s">
        <v>622</v>
      </c>
      <c r="E139" s="197" t="s">
        <v>623</v>
      </c>
      <c r="F139" s="198">
        <v>82</v>
      </c>
      <c r="G139" s="197" t="s">
        <v>624</v>
      </c>
      <c r="H139" s="197">
        <v>100</v>
      </c>
      <c r="I139" s="199">
        <v>100</v>
      </c>
      <c r="J139" s="200" t="s">
        <v>625</v>
      </c>
      <c r="K139" s="201">
        <f t="shared" ref="K139:K191" si="113">H139-F139</f>
        <v>18</v>
      </c>
      <c r="L139" s="202">
        <f t="shared" ref="L139:L191" si="114">K139/F139</f>
        <v>0.21951219512195122</v>
      </c>
      <c r="M139" s="197" t="s">
        <v>591</v>
      </c>
      <c r="N139" s="203">
        <v>42657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94">
        <v>2</v>
      </c>
      <c r="B140" s="195">
        <v>41794</v>
      </c>
      <c r="C140" s="195"/>
      <c r="D140" s="196" t="s">
        <v>626</v>
      </c>
      <c r="E140" s="197" t="s">
        <v>593</v>
      </c>
      <c r="F140" s="198">
        <v>257</v>
      </c>
      <c r="G140" s="197" t="s">
        <v>624</v>
      </c>
      <c r="H140" s="197">
        <v>300</v>
      </c>
      <c r="I140" s="199">
        <v>300</v>
      </c>
      <c r="J140" s="200" t="s">
        <v>625</v>
      </c>
      <c r="K140" s="201">
        <f t="shared" si="113"/>
        <v>43</v>
      </c>
      <c r="L140" s="202">
        <f t="shared" si="114"/>
        <v>0.16731517509727625</v>
      </c>
      <c r="M140" s="197" t="s">
        <v>591</v>
      </c>
      <c r="N140" s="203">
        <v>41822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94">
        <v>3</v>
      </c>
      <c r="B141" s="195">
        <v>41828</v>
      </c>
      <c r="C141" s="195"/>
      <c r="D141" s="196" t="s">
        <v>627</v>
      </c>
      <c r="E141" s="197" t="s">
        <v>593</v>
      </c>
      <c r="F141" s="198">
        <v>393</v>
      </c>
      <c r="G141" s="197" t="s">
        <v>624</v>
      </c>
      <c r="H141" s="197">
        <v>468</v>
      </c>
      <c r="I141" s="199">
        <v>468</v>
      </c>
      <c r="J141" s="200" t="s">
        <v>625</v>
      </c>
      <c r="K141" s="201">
        <f t="shared" si="113"/>
        <v>75</v>
      </c>
      <c r="L141" s="202">
        <f t="shared" si="114"/>
        <v>0.19083969465648856</v>
      </c>
      <c r="M141" s="197" t="s">
        <v>591</v>
      </c>
      <c r="N141" s="203">
        <v>41863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94">
        <v>4</v>
      </c>
      <c r="B142" s="195">
        <v>41857</v>
      </c>
      <c r="C142" s="195"/>
      <c r="D142" s="196" t="s">
        <v>628</v>
      </c>
      <c r="E142" s="197" t="s">
        <v>593</v>
      </c>
      <c r="F142" s="198">
        <v>205</v>
      </c>
      <c r="G142" s="197" t="s">
        <v>624</v>
      </c>
      <c r="H142" s="197">
        <v>275</v>
      </c>
      <c r="I142" s="199">
        <v>250</v>
      </c>
      <c r="J142" s="200" t="s">
        <v>625</v>
      </c>
      <c r="K142" s="201">
        <f t="shared" si="113"/>
        <v>70</v>
      </c>
      <c r="L142" s="202">
        <f t="shared" si="114"/>
        <v>0.34146341463414637</v>
      </c>
      <c r="M142" s="197" t="s">
        <v>591</v>
      </c>
      <c r="N142" s="203">
        <v>41962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94">
        <v>5</v>
      </c>
      <c r="B143" s="195">
        <v>41886</v>
      </c>
      <c r="C143" s="195"/>
      <c r="D143" s="196" t="s">
        <v>629</v>
      </c>
      <c r="E143" s="197" t="s">
        <v>593</v>
      </c>
      <c r="F143" s="198">
        <v>162</v>
      </c>
      <c r="G143" s="197" t="s">
        <v>624</v>
      </c>
      <c r="H143" s="197">
        <v>190</v>
      </c>
      <c r="I143" s="199">
        <v>190</v>
      </c>
      <c r="J143" s="200" t="s">
        <v>625</v>
      </c>
      <c r="K143" s="201">
        <f t="shared" si="113"/>
        <v>28</v>
      </c>
      <c r="L143" s="202">
        <f t="shared" si="114"/>
        <v>0.1728395061728395</v>
      </c>
      <c r="M143" s="197" t="s">
        <v>591</v>
      </c>
      <c r="N143" s="203">
        <v>42006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94">
        <v>6</v>
      </c>
      <c r="B144" s="195">
        <v>41886</v>
      </c>
      <c r="C144" s="195"/>
      <c r="D144" s="196" t="s">
        <v>630</v>
      </c>
      <c r="E144" s="197" t="s">
        <v>593</v>
      </c>
      <c r="F144" s="198">
        <v>75</v>
      </c>
      <c r="G144" s="197" t="s">
        <v>624</v>
      </c>
      <c r="H144" s="197">
        <v>91.5</v>
      </c>
      <c r="I144" s="199" t="s">
        <v>631</v>
      </c>
      <c r="J144" s="200" t="s">
        <v>632</v>
      </c>
      <c r="K144" s="201">
        <f t="shared" si="113"/>
        <v>16.5</v>
      </c>
      <c r="L144" s="202">
        <f t="shared" si="114"/>
        <v>0.22</v>
      </c>
      <c r="M144" s="197" t="s">
        <v>591</v>
      </c>
      <c r="N144" s="203">
        <v>41954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4">
        <v>7</v>
      </c>
      <c r="B145" s="195">
        <v>41913</v>
      </c>
      <c r="C145" s="195"/>
      <c r="D145" s="196" t="s">
        <v>633</v>
      </c>
      <c r="E145" s="197" t="s">
        <v>593</v>
      </c>
      <c r="F145" s="198">
        <v>850</v>
      </c>
      <c r="G145" s="197" t="s">
        <v>624</v>
      </c>
      <c r="H145" s="197">
        <v>982.5</v>
      </c>
      <c r="I145" s="199">
        <v>1050</v>
      </c>
      <c r="J145" s="200" t="s">
        <v>634</v>
      </c>
      <c r="K145" s="201">
        <f t="shared" si="113"/>
        <v>132.5</v>
      </c>
      <c r="L145" s="202">
        <f t="shared" si="114"/>
        <v>0.15588235294117647</v>
      </c>
      <c r="M145" s="197" t="s">
        <v>591</v>
      </c>
      <c r="N145" s="203">
        <v>42039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4">
        <v>8</v>
      </c>
      <c r="B146" s="195">
        <v>41913</v>
      </c>
      <c r="C146" s="195"/>
      <c r="D146" s="196" t="s">
        <v>635</v>
      </c>
      <c r="E146" s="197" t="s">
        <v>593</v>
      </c>
      <c r="F146" s="198">
        <v>475</v>
      </c>
      <c r="G146" s="197" t="s">
        <v>624</v>
      </c>
      <c r="H146" s="197">
        <v>515</v>
      </c>
      <c r="I146" s="199">
        <v>600</v>
      </c>
      <c r="J146" s="200" t="s">
        <v>636</v>
      </c>
      <c r="K146" s="201">
        <f t="shared" si="113"/>
        <v>40</v>
      </c>
      <c r="L146" s="202">
        <f t="shared" si="114"/>
        <v>8.4210526315789472E-2</v>
      </c>
      <c r="M146" s="197" t="s">
        <v>591</v>
      </c>
      <c r="N146" s="203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4">
        <v>9</v>
      </c>
      <c r="B147" s="195">
        <v>41913</v>
      </c>
      <c r="C147" s="195"/>
      <c r="D147" s="196" t="s">
        <v>637</v>
      </c>
      <c r="E147" s="197" t="s">
        <v>593</v>
      </c>
      <c r="F147" s="198">
        <v>86</v>
      </c>
      <c r="G147" s="197" t="s">
        <v>624</v>
      </c>
      <c r="H147" s="197">
        <v>99</v>
      </c>
      <c r="I147" s="199">
        <v>140</v>
      </c>
      <c r="J147" s="200" t="s">
        <v>638</v>
      </c>
      <c r="K147" s="201">
        <f t="shared" si="113"/>
        <v>13</v>
      </c>
      <c r="L147" s="202">
        <f t="shared" si="114"/>
        <v>0.15116279069767441</v>
      </c>
      <c r="M147" s="197" t="s">
        <v>591</v>
      </c>
      <c r="N147" s="203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4">
        <v>10</v>
      </c>
      <c r="B148" s="195">
        <v>41926</v>
      </c>
      <c r="C148" s="195"/>
      <c r="D148" s="196" t="s">
        <v>639</v>
      </c>
      <c r="E148" s="197" t="s">
        <v>593</v>
      </c>
      <c r="F148" s="198">
        <v>496.6</v>
      </c>
      <c r="G148" s="197" t="s">
        <v>624</v>
      </c>
      <c r="H148" s="197">
        <v>621</v>
      </c>
      <c r="I148" s="199">
        <v>580</v>
      </c>
      <c r="J148" s="200" t="s">
        <v>625</v>
      </c>
      <c r="K148" s="201">
        <f t="shared" si="113"/>
        <v>124.39999999999998</v>
      </c>
      <c r="L148" s="202">
        <f t="shared" si="114"/>
        <v>0.25050342327829234</v>
      </c>
      <c r="M148" s="197" t="s">
        <v>591</v>
      </c>
      <c r="N148" s="203">
        <v>42605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4">
        <v>11</v>
      </c>
      <c r="B149" s="195">
        <v>41926</v>
      </c>
      <c r="C149" s="195"/>
      <c r="D149" s="196" t="s">
        <v>640</v>
      </c>
      <c r="E149" s="197" t="s">
        <v>593</v>
      </c>
      <c r="F149" s="198">
        <v>2481.9</v>
      </c>
      <c r="G149" s="197" t="s">
        <v>624</v>
      </c>
      <c r="H149" s="197">
        <v>2840</v>
      </c>
      <c r="I149" s="199">
        <v>2870</v>
      </c>
      <c r="J149" s="200" t="s">
        <v>641</v>
      </c>
      <c r="K149" s="201">
        <f t="shared" si="113"/>
        <v>358.09999999999991</v>
      </c>
      <c r="L149" s="202">
        <f t="shared" si="114"/>
        <v>0.14428462065353154</v>
      </c>
      <c r="M149" s="197" t="s">
        <v>591</v>
      </c>
      <c r="N149" s="203">
        <v>42017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4">
        <v>12</v>
      </c>
      <c r="B150" s="195">
        <v>41928</v>
      </c>
      <c r="C150" s="195"/>
      <c r="D150" s="196" t="s">
        <v>642</v>
      </c>
      <c r="E150" s="197" t="s">
        <v>593</v>
      </c>
      <c r="F150" s="198">
        <v>84.5</v>
      </c>
      <c r="G150" s="197" t="s">
        <v>624</v>
      </c>
      <c r="H150" s="197">
        <v>93</v>
      </c>
      <c r="I150" s="199">
        <v>110</v>
      </c>
      <c r="J150" s="200" t="s">
        <v>643</v>
      </c>
      <c r="K150" s="201">
        <f t="shared" si="113"/>
        <v>8.5</v>
      </c>
      <c r="L150" s="202">
        <f t="shared" si="114"/>
        <v>0.10059171597633136</v>
      </c>
      <c r="M150" s="197" t="s">
        <v>591</v>
      </c>
      <c r="N150" s="203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4">
        <v>13</v>
      </c>
      <c r="B151" s="195">
        <v>41928</v>
      </c>
      <c r="C151" s="195"/>
      <c r="D151" s="196" t="s">
        <v>644</v>
      </c>
      <c r="E151" s="197" t="s">
        <v>593</v>
      </c>
      <c r="F151" s="198">
        <v>401</v>
      </c>
      <c r="G151" s="197" t="s">
        <v>624</v>
      </c>
      <c r="H151" s="197">
        <v>428</v>
      </c>
      <c r="I151" s="199">
        <v>450</v>
      </c>
      <c r="J151" s="200" t="s">
        <v>645</v>
      </c>
      <c r="K151" s="201">
        <f t="shared" si="113"/>
        <v>27</v>
      </c>
      <c r="L151" s="202">
        <f t="shared" si="114"/>
        <v>6.7331670822942641E-2</v>
      </c>
      <c r="M151" s="197" t="s">
        <v>591</v>
      </c>
      <c r="N151" s="203">
        <v>42020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4">
        <v>14</v>
      </c>
      <c r="B152" s="195">
        <v>41928</v>
      </c>
      <c r="C152" s="195"/>
      <c r="D152" s="196" t="s">
        <v>646</v>
      </c>
      <c r="E152" s="197" t="s">
        <v>593</v>
      </c>
      <c r="F152" s="198">
        <v>101</v>
      </c>
      <c r="G152" s="197" t="s">
        <v>624</v>
      </c>
      <c r="H152" s="197">
        <v>112</v>
      </c>
      <c r="I152" s="199">
        <v>120</v>
      </c>
      <c r="J152" s="200" t="s">
        <v>647</v>
      </c>
      <c r="K152" s="201">
        <f t="shared" si="113"/>
        <v>11</v>
      </c>
      <c r="L152" s="202">
        <f t="shared" si="114"/>
        <v>0.10891089108910891</v>
      </c>
      <c r="M152" s="197" t="s">
        <v>591</v>
      </c>
      <c r="N152" s="203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4">
        <v>15</v>
      </c>
      <c r="B153" s="195">
        <v>41954</v>
      </c>
      <c r="C153" s="195"/>
      <c r="D153" s="196" t="s">
        <v>648</v>
      </c>
      <c r="E153" s="197" t="s">
        <v>593</v>
      </c>
      <c r="F153" s="198">
        <v>59</v>
      </c>
      <c r="G153" s="197" t="s">
        <v>624</v>
      </c>
      <c r="H153" s="197">
        <v>76</v>
      </c>
      <c r="I153" s="199">
        <v>76</v>
      </c>
      <c r="J153" s="200" t="s">
        <v>625</v>
      </c>
      <c r="K153" s="201">
        <f t="shared" si="113"/>
        <v>17</v>
      </c>
      <c r="L153" s="202">
        <f t="shared" si="114"/>
        <v>0.28813559322033899</v>
      </c>
      <c r="M153" s="197" t="s">
        <v>591</v>
      </c>
      <c r="N153" s="203">
        <v>43032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4">
        <v>16</v>
      </c>
      <c r="B154" s="195">
        <v>41954</v>
      </c>
      <c r="C154" s="195"/>
      <c r="D154" s="196" t="s">
        <v>637</v>
      </c>
      <c r="E154" s="197" t="s">
        <v>593</v>
      </c>
      <c r="F154" s="198">
        <v>99</v>
      </c>
      <c r="G154" s="197" t="s">
        <v>624</v>
      </c>
      <c r="H154" s="197">
        <v>120</v>
      </c>
      <c r="I154" s="199">
        <v>120</v>
      </c>
      <c r="J154" s="200" t="s">
        <v>605</v>
      </c>
      <c r="K154" s="201">
        <f t="shared" si="113"/>
        <v>21</v>
      </c>
      <c r="L154" s="202">
        <f t="shared" si="114"/>
        <v>0.21212121212121213</v>
      </c>
      <c r="M154" s="197" t="s">
        <v>591</v>
      </c>
      <c r="N154" s="203">
        <v>41960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4">
        <v>17</v>
      </c>
      <c r="B155" s="195">
        <v>41956</v>
      </c>
      <c r="C155" s="195"/>
      <c r="D155" s="196" t="s">
        <v>649</v>
      </c>
      <c r="E155" s="197" t="s">
        <v>593</v>
      </c>
      <c r="F155" s="198">
        <v>22</v>
      </c>
      <c r="G155" s="197" t="s">
        <v>624</v>
      </c>
      <c r="H155" s="197">
        <v>33.549999999999997</v>
      </c>
      <c r="I155" s="199">
        <v>32</v>
      </c>
      <c r="J155" s="200" t="s">
        <v>650</v>
      </c>
      <c r="K155" s="201">
        <f t="shared" si="113"/>
        <v>11.549999999999997</v>
      </c>
      <c r="L155" s="202">
        <f t="shared" si="114"/>
        <v>0.52499999999999991</v>
      </c>
      <c r="M155" s="197" t="s">
        <v>591</v>
      </c>
      <c r="N155" s="203">
        <v>42188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4">
        <v>18</v>
      </c>
      <c r="B156" s="195">
        <v>41976</v>
      </c>
      <c r="C156" s="195"/>
      <c r="D156" s="196" t="s">
        <v>651</v>
      </c>
      <c r="E156" s="197" t="s">
        <v>593</v>
      </c>
      <c r="F156" s="198">
        <v>440</v>
      </c>
      <c r="G156" s="197" t="s">
        <v>624</v>
      </c>
      <c r="H156" s="197">
        <v>520</v>
      </c>
      <c r="I156" s="199">
        <v>520</v>
      </c>
      <c r="J156" s="200" t="s">
        <v>652</v>
      </c>
      <c r="K156" s="201">
        <f t="shared" si="113"/>
        <v>80</v>
      </c>
      <c r="L156" s="202">
        <f t="shared" si="114"/>
        <v>0.18181818181818182</v>
      </c>
      <c r="M156" s="197" t="s">
        <v>591</v>
      </c>
      <c r="N156" s="203">
        <v>42208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4">
        <v>19</v>
      </c>
      <c r="B157" s="195">
        <v>41976</v>
      </c>
      <c r="C157" s="195"/>
      <c r="D157" s="196" t="s">
        <v>653</v>
      </c>
      <c r="E157" s="197" t="s">
        <v>593</v>
      </c>
      <c r="F157" s="198">
        <v>360</v>
      </c>
      <c r="G157" s="197" t="s">
        <v>624</v>
      </c>
      <c r="H157" s="197">
        <v>427</v>
      </c>
      <c r="I157" s="199">
        <v>425</v>
      </c>
      <c r="J157" s="200" t="s">
        <v>654</v>
      </c>
      <c r="K157" s="201">
        <f t="shared" si="113"/>
        <v>67</v>
      </c>
      <c r="L157" s="202">
        <f t="shared" si="114"/>
        <v>0.18611111111111112</v>
      </c>
      <c r="M157" s="197" t="s">
        <v>591</v>
      </c>
      <c r="N157" s="203">
        <v>42058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4">
        <v>20</v>
      </c>
      <c r="B158" s="195">
        <v>42012</v>
      </c>
      <c r="C158" s="195"/>
      <c r="D158" s="196" t="s">
        <v>655</v>
      </c>
      <c r="E158" s="197" t="s">
        <v>593</v>
      </c>
      <c r="F158" s="198">
        <v>360</v>
      </c>
      <c r="G158" s="197" t="s">
        <v>624</v>
      </c>
      <c r="H158" s="197">
        <v>455</v>
      </c>
      <c r="I158" s="199">
        <v>420</v>
      </c>
      <c r="J158" s="200" t="s">
        <v>656</v>
      </c>
      <c r="K158" s="201">
        <f t="shared" si="113"/>
        <v>95</v>
      </c>
      <c r="L158" s="202">
        <f t="shared" si="114"/>
        <v>0.2638888888888889</v>
      </c>
      <c r="M158" s="197" t="s">
        <v>591</v>
      </c>
      <c r="N158" s="203">
        <v>42024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4">
        <v>21</v>
      </c>
      <c r="B159" s="195">
        <v>42012</v>
      </c>
      <c r="C159" s="195"/>
      <c r="D159" s="196" t="s">
        <v>657</v>
      </c>
      <c r="E159" s="197" t="s">
        <v>593</v>
      </c>
      <c r="F159" s="198">
        <v>130</v>
      </c>
      <c r="G159" s="197"/>
      <c r="H159" s="197">
        <v>175.5</v>
      </c>
      <c r="I159" s="199">
        <v>165</v>
      </c>
      <c r="J159" s="200" t="s">
        <v>658</v>
      </c>
      <c r="K159" s="201">
        <f t="shared" si="113"/>
        <v>45.5</v>
      </c>
      <c r="L159" s="202">
        <f t="shared" si="114"/>
        <v>0.35</v>
      </c>
      <c r="M159" s="197" t="s">
        <v>591</v>
      </c>
      <c r="N159" s="203">
        <v>43088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4">
        <v>22</v>
      </c>
      <c r="B160" s="195">
        <v>42040</v>
      </c>
      <c r="C160" s="195"/>
      <c r="D160" s="196" t="s">
        <v>383</v>
      </c>
      <c r="E160" s="197" t="s">
        <v>623</v>
      </c>
      <c r="F160" s="198">
        <v>98</v>
      </c>
      <c r="G160" s="197"/>
      <c r="H160" s="197">
        <v>120</v>
      </c>
      <c r="I160" s="199">
        <v>120</v>
      </c>
      <c r="J160" s="200" t="s">
        <v>625</v>
      </c>
      <c r="K160" s="201">
        <f t="shared" si="113"/>
        <v>22</v>
      </c>
      <c r="L160" s="202">
        <f t="shared" si="114"/>
        <v>0.22448979591836735</v>
      </c>
      <c r="M160" s="197" t="s">
        <v>591</v>
      </c>
      <c r="N160" s="203">
        <v>42753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4">
        <v>23</v>
      </c>
      <c r="B161" s="195">
        <v>42040</v>
      </c>
      <c r="C161" s="195"/>
      <c r="D161" s="196" t="s">
        <v>659</v>
      </c>
      <c r="E161" s="197" t="s">
        <v>623</v>
      </c>
      <c r="F161" s="198">
        <v>196</v>
      </c>
      <c r="G161" s="197"/>
      <c r="H161" s="197">
        <v>262</v>
      </c>
      <c r="I161" s="199">
        <v>255</v>
      </c>
      <c r="J161" s="200" t="s">
        <v>625</v>
      </c>
      <c r="K161" s="201">
        <f t="shared" si="113"/>
        <v>66</v>
      </c>
      <c r="L161" s="202">
        <f t="shared" si="114"/>
        <v>0.33673469387755101</v>
      </c>
      <c r="M161" s="197" t="s">
        <v>591</v>
      </c>
      <c r="N161" s="203">
        <v>42599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24</v>
      </c>
      <c r="B162" s="205">
        <v>42067</v>
      </c>
      <c r="C162" s="205"/>
      <c r="D162" s="206" t="s">
        <v>382</v>
      </c>
      <c r="E162" s="207" t="s">
        <v>623</v>
      </c>
      <c r="F162" s="208">
        <v>235</v>
      </c>
      <c r="G162" s="208"/>
      <c r="H162" s="209">
        <v>77</v>
      </c>
      <c r="I162" s="209" t="s">
        <v>660</v>
      </c>
      <c r="J162" s="210" t="s">
        <v>661</v>
      </c>
      <c r="K162" s="211">
        <f t="shared" si="113"/>
        <v>-158</v>
      </c>
      <c r="L162" s="212">
        <f t="shared" si="114"/>
        <v>-0.67234042553191486</v>
      </c>
      <c r="M162" s="208" t="s">
        <v>604</v>
      </c>
      <c r="N162" s="205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4">
        <v>25</v>
      </c>
      <c r="B163" s="195">
        <v>42067</v>
      </c>
      <c r="C163" s="195"/>
      <c r="D163" s="196" t="s">
        <v>662</v>
      </c>
      <c r="E163" s="197" t="s">
        <v>623</v>
      </c>
      <c r="F163" s="198">
        <v>185</v>
      </c>
      <c r="G163" s="197"/>
      <c r="H163" s="197">
        <v>224</v>
      </c>
      <c r="I163" s="199" t="s">
        <v>663</v>
      </c>
      <c r="J163" s="200" t="s">
        <v>625</v>
      </c>
      <c r="K163" s="201">
        <f t="shared" si="113"/>
        <v>39</v>
      </c>
      <c r="L163" s="202">
        <f t="shared" si="114"/>
        <v>0.21081081081081082</v>
      </c>
      <c r="M163" s="197" t="s">
        <v>591</v>
      </c>
      <c r="N163" s="203">
        <v>42647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26</v>
      </c>
      <c r="B164" s="205">
        <v>42090</v>
      </c>
      <c r="C164" s="205"/>
      <c r="D164" s="213" t="s">
        <v>664</v>
      </c>
      <c r="E164" s="208" t="s">
        <v>623</v>
      </c>
      <c r="F164" s="208">
        <v>49.5</v>
      </c>
      <c r="G164" s="209"/>
      <c r="H164" s="209">
        <v>15.85</v>
      </c>
      <c r="I164" s="209">
        <v>67</v>
      </c>
      <c r="J164" s="210" t="s">
        <v>665</v>
      </c>
      <c r="K164" s="209">
        <f t="shared" si="113"/>
        <v>-33.65</v>
      </c>
      <c r="L164" s="214">
        <f t="shared" si="114"/>
        <v>-0.67979797979797973</v>
      </c>
      <c r="M164" s="208" t="s">
        <v>604</v>
      </c>
      <c r="N164" s="215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4">
        <v>27</v>
      </c>
      <c r="B165" s="195">
        <v>42093</v>
      </c>
      <c r="C165" s="195"/>
      <c r="D165" s="196" t="s">
        <v>666</v>
      </c>
      <c r="E165" s="197" t="s">
        <v>623</v>
      </c>
      <c r="F165" s="198">
        <v>183.5</v>
      </c>
      <c r="G165" s="197"/>
      <c r="H165" s="197">
        <v>219</v>
      </c>
      <c r="I165" s="199">
        <v>218</v>
      </c>
      <c r="J165" s="200" t="s">
        <v>667</v>
      </c>
      <c r="K165" s="201">
        <f t="shared" si="113"/>
        <v>35.5</v>
      </c>
      <c r="L165" s="202">
        <f t="shared" si="114"/>
        <v>0.19346049046321526</v>
      </c>
      <c r="M165" s="197" t="s">
        <v>591</v>
      </c>
      <c r="N165" s="203">
        <v>42103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4">
        <v>28</v>
      </c>
      <c r="B166" s="195">
        <v>42114</v>
      </c>
      <c r="C166" s="195"/>
      <c r="D166" s="196" t="s">
        <v>668</v>
      </c>
      <c r="E166" s="197" t="s">
        <v>623</v>
      </c>
      <c r="F166" s="198">
        <f>(227+237)/2</f>
        <v>232</v>
      </c>
      <c r="G166" s="197"/>
      <c r="H166" s="197">
        <v>298</v>
      </c>
      <c r="I166" s="199">
        <v>298</v>
      </c>
      <c r="J166" s="200" t="s">
        <v>625</v>
      </c>
      <c r="K166" s="201">
        <f t="shared" si="113"/>
        <v>66</v>
      </c>
      <c r="L166" s="202">
        <f t="shared" si="114"/>
        <v>0.28448275862068967</v>
      </c>
      <c r="M166" s="197" t="s">
        <v>591</v>
      </c>
      <c r="N166" s="203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4">
        <v>29</v>
      </c>
      <c r="B167" s="195">
        <v>42128</v>
      </c>
      <c r="C167" s="195"/>
      <c r="D167" s="196" t="s">
        <v>669</v>
      </c>
      <c r="E167" s="197" t="s">
        <v>593</v>
      </c>
      <c r="F167" s="198">
        <v>385</v>
      </c>
      <c r="G167" s="197"/>
      <c r="H167" s="197">
        <f>212.5+331</f>
        <v>543.5</v>
      </c>
      <c r="I167" s="199">
        <v>510</v>
      </c>
      <c r="J167" s="200" t="s">
        <v>670</v>
      </c>
      <c r="K167" s="201">
        <f t="shared" si="113"/>
        <v>158.5</v>
      </c>
      <c r="L167" s="202">
        <f t="shared" si="114"/>
        <v>0.41168831168831171</v>
      </c>
      <c r="M167" s="197" t="s">
        <v>591</v>
      </c>
      <c r="N167" s="203">
        <v>42235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4">
        <v>30</v>
      </c>
      <c r="B168" s="195">
        <v>42128</v>
      </c>
      <c r="C168" s="195"/>
      <c r="D168" s="196" t="s">
        <v>671</v>
      </c>
      <c r="E168" s="197" t="s">
        <v>593</v>
      </c>
      <c r="F168" s="198">
        <v>115.5</v>
      </c>
      <c r="G168" s="197"/>
      <c r="H168" s="197">
        <v>146</v>
      </c>
      <c r="I168" s="199">
        <v>142</v>
      </c>
      <c r="J168" s="200" t="s">
        <v>672</v>
      </c>
      <c r="K168" s="201">
        <f t="shared" si="113"/>
        <v>30.5</v>
      </c>
      <c r="L168" s="202">
        <f t="shared" si="114"/>
        <v>0.26406926406926406</v>
      </c>
      <c r="M168" s="197" t="s">
        <v>591</v>
      </c>
      <c r="N168" s="203">
        <v>42202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4">
        <v>31</v>
      </c>
      <c r="B169" s="195">
        <v>42151</v>
      </c>
      <c r="C169" s="195"/>
      <c r="D169" s="196" t="s">
        <v>673</v>
      </c>
      <c r="E169" s="197" t="s">
        <v>593</v>
      </c>
      <c r="F169" s="198">
        <v>237.5</v>
      </c>
      <c r="G169" s="197"/>
      <c r="H169" s="197">
        <v>279.5</v>
      </c>
      <c r="I169" s="199">
        <v>278</v>
      </c>
      <c r="J169" s="200" t="s">
        <v>625</v>
      </c>
      <c r="K169" s="201">
        <f t="shared" si="113"/>
        <v>42</v>
      </c>
      <c r="L169" s="202">
        <f t="shared" si="114"/>
        <v>0.17684210526315788</v>
      </c>
      <c r="M169" s="197" t="s">
        <v>591</v>
      </c>
      <c r="N169" s="203">
        <v>42222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4">
        <v>32</v>
      </c>
      <c r="B170" s="195">
        <v>42174</v>
      </c>
      <c r="C170" s="195"/>
      <c r="D170" s="196" t="s">
        <v>644</v>
      </c>
      <c r="E170" s="197" t="s">
        <v>623</v>
      </c>
      <c r="F170" s="198">
        <v>340</v>
      </c>
      <c r="G170" s="197"/>
      <c r="H170" s="197">
        <v>448</v>
      </c>
      <c r="I170" s="199">
        <v>448</v>
      </c>
      <c r="J170" s="200" t="s">
        <v>625</v>
      </c>
      <c r="K170" s="201">
        <f t="shared" si="113"/>
        <v>108</v>
      </c>
      <c r="L170" s="202">
        <f t="shared" si="114"/>
        <v>0.31764705882352939</v>
      </c>
      <c r="M170" s="197" t="s">
        <v>591</v>
      </c>
      <c r="N170" s="203">
        <v>43018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4">
        <v>33</v>
      </c>
      <c r="B171" s="195">
        <v>42191</v>
      </c>
      <c r="C171" s="195"/>
      <c r="D171" s="196" t="s">
        <v>674</v>
      </c>
      <c r="E171" s="197" t="s">
        <v>623</v>
      </c>
      <c r="F171" s="198">
        <v>390</v>
      </c>
      <c r="G171" s="197"/>
      <c r="H171" s="197">
        <v>460</v>
      </c>
      <c r="I171" s="199">
        <v>460</v>
      </c>
      <c r="J171" s="200" t="s">
        <v>625</v>
      </c>
      <c r="K171" s="201">
        <f t="shared" si="113"/>
        <v>70</v>
      </c>
      <c r="L171" s="202">
        <f t="shared" si="114"/>
        <v>0.17948717948717949</v>
      </c>
      <c r="M171" s="197" t="s">
        <v>591</v>
      </c>
      <c r="N171" s="203">
        <v>42478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34</v>
      </c>
      <c r="B172" s="205">
        <v>42195</v>
      </c>
      <c r="C172" s="205"/>
      <c r="D172" s="206" t="s">
        <v>675</v>
      </c>
      <c r="E172" s="207" t="s">
        <v>623</v>
      </c>
      <c r="F172" s="208">
        <v>122.5</v>
      </c>
      <c r="G172" s="208"/>
      <c r="H172" s="209">
        <v>61</v>
      </c>
      <c r="I172" s="209">
        <v>172</v>
      </c>
      <c r="J172" s="210" t="s">
        <v>676</v>
      </c>
      <c r="K172" s="211">
        <f t="shared" si="113"/>
        <v>-61.5</v>
      </c>
      <c r="L172" s="212">
        <f t="shared" si="114"/>
        <v>-0.50204081632653064</v>
      </c>
      <c r="M172" s="208" t="s">
        <v>604</v>
      </c>
      <c r="N172" s="205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4">
        <v>35</v>
      </c>
      <c r="B173" s="195">
        <v>42219</v>
      </c>
      <c r="C173" s="195"/>
      <c r="D173" s="196" t="s">
        <v>677</v>
      </c>
      <c r="E173" s="197" t="s">
        <v>623</v>
      </c>
      <c r="F173" s="198">
        <v>297.5</v>
      </c>
      <c r="G173" s="197"/>
      <c r="H173" s="197">
        <v>350</v>
      </c>
      <c r="I173" s="199">
        <v>360</v>
      </c>
      <c r="J173" s="200" t="s">
        <v>678</v>
      </c>
      <c r="K173" s="201">
        <f t="shared" si="113"/>
        <v>52.5</v>
      </c>
      <c r="L173" s="202">
        <f t="shared" si="114"/>
        <v>0.17647058823529413</v>
      </c>
      <c r="M173" s="197" t="s">
        <v>591</v>
      </c>
      <c r="N173" s="203">
        <v>42232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4">
        <v>36</v>
      </c>
      <c r="B174" s="195">
        <v>42219</v>
      </c>
      <c r="C174" s="195"/>
      <c r="D174" s="196" t="s">
        <v>679</v>
      </c>
      <c r="E174" s="197" t="s">
        <v>623</v>
      </c>
      <c r="F174" s="198">
        <v>115.5</v>
      </c>
      <c r="G174" s="197"/>
      <c r="H174" s="197">
        <v>149</v>
      </c>
      <c r="I174" s="199">
        <v>140</v>
      </c>
      <c r="J174" s="200" t="s">
        <v>680</v>
      </c>
      <c r="K174" s="201">
        <f t="shared" si="113"/>
        <v>33.5</v>
      </c>
      <c r="L174" s="202">
        <f t="shared" si="114"/>
        <v>0.29004329004329005</v>
      </c>
      <c r="M174" s="197" t="s">
        <v>591</v>
      </c>
      <c r="N174" s="203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4">
        <v>37</v>
      </c>
      <c r="B175" s="195">
        <v>42251</v>
      </c>
      <c r="C175" s="195"/>
      <c r="D175" s="196" t="s">
        <v>673</v>
      </c>
      <c r="E175" s="197" t="s">
        <v>623</v>
      </c>
      <c r="F175" s="198">
        <v>226</v>
      </c>
      <c r="G175" s="197"/>
      <c r="H175" s="197">
        <v>292</v>
      </c>
      <c r="I175" s="199">
        <v>292</v>
      </c>
      <c r="J175" s="200" t="s">
        <v>681</v>
      </c>
      <c r="K175" s="201">
        <f t="shared" si="113"/>
        <v>66</v>
      </c>
      <c r="L175" s="202">
        <f t="shared" si="114"/>
        <v>0.29203539823008851</v>
      </c>
      <c r="M175" s="197" t="s">
        <v>591</v>
      </c>
      <c r="N175" s="203">
        <v>42286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4">
        <v>38</v>
      </c>
      <c r="B176" s="195">
        <v>42254</v>
      </c>
      <c r="C176" s="195"/>
      <c r="D176" s="196" t="s">
        <v>668</v>
      </c>
      <c r="E176" s="197" t="s">
        <v>623</v>
      </c>
      <c r="F176" s="198">
        <v>232.5</v>
      </c>
      <c r="G176" s="197"/>
      <c r="H176" s="197">
        <v>312.5</v>
      </c>
      <c r="I176" s="199">
        <v>310</v>
      </c>
      <c r="J176" s="200" t="s">
        <v>625</v>
      </c>
      <c r="K176" s="201">
        <f t="shared" si="113"/>
        <v>80</v>
      </c>
      <c r="L176" s="202">
        <f t="shared" si="114"/>
        <v>0.34408602150537637</v>
      </c>
      <c r="M176" s="197" t="s">
        <v>591</v>
      </c>
      <c r="N176" s="203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4">
        <v>39</v>
      </c>
      <c r="B177" s="195">
        <v>42268</v>
      </c>
      <c r="C177" s="195"/>
      <c r="D177" s="196" t="s">
        <v>682</v>
      </c>
      <c r="E177" s="197" t="s">
        <v>623</v>
      </c>
      <c r="F177" s="198">
        <v>196.5</v>
      </c>
      <c r="G177" s="197"/>
      <c r="H177" s="197">
        <v>238</v>
      </c>
      <c r="I177" s="199">
        <v>238</v>
      </c>
      <c r="J177" s="200" t="s">
        <v>681</v>
      </c>
      <c r="K177" s="201">
        <f t="shared" si="113"/>
        <v>41.5</v>
      </c>
      <c r="L177" s="202">
        <f t="shared" si="114"/>
        <v>0.21119592875318066</v>
      </c>
      <c r="M177" s="197" t="s">
        <v>591</v>
      </c>
      <c r="N177" s="203">
        <v>42291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4">
        <v>40</v>
      </c>
      <c r="B178" s="195">
        <v>42271</v>
      </c>
      <c r="C178" s="195"/>
      <c r="D178" s="196" t="s">
        <v>622</v>
      </c>
      <c r="E178" s="197" t="s">
        <v>623</v>
      </c>
      <c r="F178" s="198">
        <v>65</v>
      </c>
      <c r="G178" s="197"/>
      <c r="H178" s="197">
        <v>82</v>
      </c>
      <c r="I178" s="199">
        <v>82</v>
      </c>
      <c r="J178" s="200" t="s">
        <v>681</v>
      </c>
      <c r="K178" s="201">
        <f t="shared" si="113"/>
        <v>17</v>
      </c>
      <c r="L178" s="202">
        <f t="shared" si="114"/>
        <v>0.26153846153846155</v>
      </c>
      <c r="M178" s="197" t="s">
        <v>591</v>
      </c>
      <c r="N178" s="203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4">
        <v>41</v>
      </c>
      <c r="B179" s="195">
        <v>42291</v>
      </c>
      <c r="C179" s="195"/>
      <c r="D179" s="196" t="s">
        <v>683</v>
      </c>
      <c r="E179" s="197" t="s">
        <v>623</v>
      </c>
      <c r="F179" s="198">
        <v>144</v>
      </c>
      <c r="G179" s="197"/>
      <c r="H179" s="197">
        <v>182.5</v>
      </c>
      <c r="I179" s="199">
        <v>181</v>
      </c>
      <c r="J179" s="200" t="s">
        <v>681</v>
      </c>
      <c r="K179" s="201">
        <f t="shared" si="113"/>
        <v>38.5</v>
      </c>
      <c r="L179" s="202">
        <f t="shared" si="114"/>
        <v>0.2673611111111111</v>
      </c>
      <c r="M179" s="197" t="s">
        <v>591</v>
      </c>
      <c r="N179" s="203">
        <v>42817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4">
        <v>42</v>
      </c>
      <c r="B180" s="195">
        <v>42291</v>
      </c>
      <c r="C180" s="195"/>
      <c r="D180" s="196" t="s">
        <v>684</v>
      </c>
      <c r="E180" s="197" t="s">
        <v>623</v>
      </c>
      <c r="F180" s="198">
        <v>264</v>
      </c>
      <c r="G180" s="197"/>
      <c r="H180" s="197">
        <v>311</v>
      </c>
      <c r="I180" s="199">
        <v>311</v>
      </c>
      <c r="J180" s="200" t="s">
        <v>681</v>
      </c>
      <c r="K180" s="201">
        <f t="shared" si="113"/>
        <v>47</v>
      </c>
      <c r="L180" s="202">
        <f t="shared" si="114"/>
        <v>0.17803030303030304</v>
      </c>
      <c r="M180" s="197" t="s">
        <v>591</v>
      </c>
      <c r="N180" s="203">
        <v>42604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4">
        <v>43</v>
      </c>
      <c r="B181" s="195">
        <v>42318</v>
      </c>
      <c r="C181" s="195"/>
      <c r="D181" s="196" t="s">
        <v>685</v>
      </c>
      <c r="E181" s="197" t="s">
        <v>593</v>
      </c>
      <c r="F181" s="198">
        <v>549.5</v>
      </c>
      <c r="G181" s="197"/>
      <c r="H181" s="197">
        <v>630</v>
      </c>
      <c r="I181" s="199">
        <v>630</v>
      </c>
      <c r="J181" s="200" t="s">
        <v>681</v>
      </c>
      <c r="K181" s="201">
        <f t="shared" si="113"/>
        <v>80.5</v>
      </c>
      <c r="L181" s="202">
        <f t="shared" si="114"/>
        <v>0.1464968152866242</v>
      </c>
      <c r="M181" s="197" t="s">
        <v>591</v>
      </c>
      <c r="N181" s="203">
        <v>42419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4">
        <v>44</v>
      </c>
      <c r="B182" s="195">
        <v>42342</v>
      </c>
      <c r="C182" s="195"/>
      <c r="D182" s="196" t="s">
        <v>686</v>
      </c>
      <c r="E182" s="197" t="s">
        <v>623</v>
      </c>
      <c r="F182" s="198">
        <v>1027.5</v>
      </c>
      <c r="G182" s="197"/>
      <c r="H182" s="197">
        <v>1315</v>
      </c>
      <c r="I182" s="199">
        <v>1250</v>
      </c>
      <c r="J182" s="200" t="s">
        <v>681</v>
      </c>
      <c r="K182" s="201">
        <f t="shared" si="113"/>
        <v>287.5</v>
      </c>
      <c r="L182" s="202">
        <f t="shared" si="114"/>
        <v>0.27980535279805352</v>
      </c>
      <c r="M182" s="197" t="s">
        <v>591</v>
      </c>
      <c r="N182" s="203">
        <v>43244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4">
        <v>45</v>
      </c>
      <c r="B183" s="195">
        <v>42367</v>
      </c>
      <c r="C183" s="195"/>
      <c r="D183" s="196" t="s">
        <v>687</v>
      </c>
      <c r="E183" s="197" t="s">
        <v>623</v>
      </c>
      <c r="F183" s="198">
        <v>465</v>
      </c>
      <c r="G183" s="197"/>
      <c r="H183" s="197">
        <v>540</v>
      </c>
      <c r="I183" s="199">
        <v>540</v>
      </c>
      <c r="J183" s="200" t="s">
        <v>681</v>
      </c>
      <c r="K183" s="201">
        <f t="shared" si="113"/>
        <v>75</v>
      </c>
      <c r="L183" s="202">
        <f t="shared" si="114"/>
        <v>0.16129032258064516</v>
      </c>
      <c r="M183" s="197" t="s">
        <v>591</v>
      </c>
      <c r="N183" s="203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4">
        <v>46</v>
      </c>
      <c r="B184" s="195">
        <v>42380</v>
      </c>
      <c r="C184" s="195"/>
      <c r="D184" s="196" t="s">
        <v>383</v>
      </c>
      <c r="E184" s="197" t="s">
        <v>593</v>
      </c>
      <c r="F184" s="198">
        <v>81</v>
      </c>
      <c r="G184" s="197"/>
      <c r="H184" s="197">
        <v>110</v>
      </c>
      <c r="I184" s="199">
        <v>110</v>
      </c>
      <c r="J184" s="200" t="s">
        <v>681</v>
      </c>
      <c r="K184" s="201">
        <f t="shared" si="113"/>
        <v>29</v>
      </c>
      <c r="L184" s="202">
        <f t="shared" si="114"/>
        <v>0.35802469135802467</v>
      </c>
      <c r="M184" s="197" t="s">
        <v>591</v>
      </c>
      <c r="N184" s="203">
        <v>42745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4">
        <v>47</v>
      </c>
      <c r="B185" s="195">
        <v>42382</v>
      </c>
      <c r="C185" s="195"/>
      <c r="D185" s="196" t="s">
        <v>688</v>
      </c>
      <c r="E185" s="197" t="s">
        <v>593</v>
      </c>
      <c r="F185" s="198">
        <v>417.5</v>
      </c>
      <c r="G185" s="197"/>
      <c r="H185" s="197">
        <v>547</v>
      </c>
      <c r="I185" s="199">
        <v>535</v>
      </c>
      <c r="J185" s="200" t="s">
        <v>681</v>
      </c>
      <c r="K185" s="201">
        <f t="shared" si="113"/>
        <v>129.5</v>
      </c>
      <c r="L185" s="202">
        <f t="shared" si="114"/>
        <v>0.31017964071856285</v>
      </c>
      <c r="M185" s="197" t="s">
        <v>591</v>
      </c>
      <c r="N185" s="203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4">
        <v>48</v>
      </c>
      <c r="B186" s="195">
        <v>42408</v>
      </c>
      <c r="C186" s="195"/>
      <c r="D186" s="196" t="s">
        <v>689</v>
      </c>
      <c r="E186" s="197" t="s">
        <v>623</v>
      </c>
      <c r="F186" s="198">
        <v>650</v>
      </c>
      <c r="G186" s="197"/>
      <c r="H186" s="197">
        <v>800</v>
      </c>
      <c r="I186" s="199">
        <v>800</v>
      </c>
      <c r="J186" s="200" t="s">
        <v>681</v>
      </c>
      <c r="K186" s="201">
        <f t="shared" si="113"/>
        <v>150</v>
      </c>
      <c r="L186" s="202">
        <f t="shared" si="114"/>
        <v>0.23076923076923078</v>
      </c>
      <c r="M186" s="197" t="s">
        <v>591</v>
      </c>
      <c r="N186" s="203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4">
        <v>49</v>
      </c>
      <c r="B187" s="195">
        <v>42433</v>
      </c>
      <c r="C187" s="195"/>
      <c r="D187" s="196" t="s">
        <v>211</v>
      </c>
      <c r="E187" s="197" t="s">
        <v>623</v>
      </c>
      <c r="F187" s="198">
        <v>437.5</v>
      </c>
      <c r="G187" s="197"/>
      <c r="H187" s="197">
        <v>504.5</v>
      </c>
      <c r="I187" s="199">
        <v>522</v>
      </c>
      <c r="J187" s="200" t="s">
        <v>690</v>
      </c>
      <c r="K187" s="201">
        <f t="shared" si="113"/>
        <v>67</v>
      </c>
      <c r="L187" s="202">
        <f t="shared" si="114"/>
        <v>0.15314285714285714</v>
      </c>
      <c r="M187" s="197" t="s">
        <v>591</v>
      </c>
      <c r="N187" s="203">
        <v>42480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4">
        <v>50</v>
      </c>
      <c r="B188" s="195">
        <v>42438</v>
      </c>
      <c r="C188" s="195"/>
      <c r="D188" s="196" t="s">
        <v>691</v>
      </c>
      <c r="E188" s="197" t="s">
        <v>623</v>
      </c>
      <c r="F188" s="198">
        <v>189.5</v>
      </c>
      <c r="G188" s="197"/>
      <c r="H188" s="197">
        <v>218</v>
      </c>
      <c r="I188" s="199">
        <v>218</v>
      </c>
      <c r="J188" s="200" t="s">
        <v>681</v>
      </c>
      <c r="K188" s="201">
        <f t="shared" si="113"/>
        <v>28.5</v>
      </c>
      <c r="L188" s="202">
        <f t="shared" si="114"/>
        <v>0.15039577836411611</v>
      </c>
      <c r="M188" s="197" t="s">
        <v>591</v>
      </c>
      <c r="N188" s="203">
        <v>43034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51</v>
      </c>
      <c r="B189" s="205">
        <v>42471</v>
      </c>
      <c r="C189" s="205"/>
      <c r="D189" s="213" t="s">
        <v>692</v>
      </c>
      <c r="E189" s="208" t="s">
        <v>623</v>
      </c>
      <c r="F189" s="208">
        <v>36.5</v>
      </c>
      <c r="G189" s="209"/>
      <c r="H189" s="209">
        <v>15.85</v>
      </c>
      <c r="I189" s="209">
        <v>60</v>
      </c>
      <c r="J189" s="210" t="s">
        <v>693</v>
      </c>
      <c r="K189" s="211">
        <f t="shared" si="113"/>
        <v>-20.65</v>
      </c>
      <c r="L189" s="212">
        <f t="shared" si="114"/>
        <v>-0.5657534246575342</v>
      </c>
      <c r="M189" s="208" t="s">
        <v>604</v>
      </c>
      <c r="N189" s="216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4">
        <v>52</v>
      </c>
      <c r="B190" s="195">
        <v>42472</v>
      </c>
      <c r="C190" s="195"/>
      <c r="D190" s="196" t="s">
        <v>694</v>
      </c>
      <c r="E190" s="197" t="s">
        <v>623</v>
      </c>
      <c r="F190" s="198">
        <v>93</v>
      </c>
      <c r="G190" s="197"/>
      <c r="H190" s="197">
        <v>149</v>
      </c>
      <c r="I190" s="199">
        <v>140</v>
      </c>
      <c r="J190" s="200" t="s">
        <v>695</v>
      </c>
      <c r="K190" s="201">
        <f t="shared" si="113"/>
        <v>56</v>
      </c>
      <c r="L190" s="202">
        <f t="shared" si="114"/>
        <v>0.60215053763440862</v>
      </c>
      <c r="M190" s="197" t="s">
        <v>591</v>
      </c>
      <c r="N190" s="203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4">
        <v>53</v>
      </c>
      <c r="B191" s="195">
        <v>42472</v>
      </c>
      <c r="C191" s="195"/>
      <c r="D191" s="196" t="s">
        <v>696</v>
      </c>
      <c r="E191" s="197" t="s">
        <v>623</v>
      </c>
      <c r="F191" s="198">
        <v>130</v>
      </c>
      <c r="G191" s="197"/>
      <c r="H191" s="197">
        <v>150</v>
      </c>
      <c r="I191" s="199" t="s">
        <v>697</v>
      </c>
      <c r="J191" s="200" t="s">
        <v>681</v>
      </c>
      <c r="K191" s="201">
        <f t="shared" si="113"/>
        <v>20</v>
      </c>
      <c r="L191" s="202">
        <f t="shared" si="114"/>
        <v>0.15384615384615385</v>
      </c>
      <c r="M191" s="197" t="s">
        <v>591</v>
      </c>
      <c r="N191" s="203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4">
        <v>54</v>
      </c>
      <c r="B192" s="195">
        <v>42473</v>
      </c>
      <c r="C192" s="195"/>
      <c r="D192" s="196" t="s">
        <v>698</v>
      </c>
      <c r="E192" s="197" t="s">
        <v>623</v>
      </c>
      <c r="F192" s="198">
        <v>196</v>
      </c>
      <c r="G192" s="197"/>
      <c r="H192" s="197">
        <v>299</v>
      </c>
      <c r="I192" s="199">
        <v>299</v>
      </c>
      <c r="J192" s="200" t="s">
        <v>681</v>
      </c>
      <c r="K192" s="201">
        <v>103</v>
      </c>
      <c r="L192" s="202">
        <v>0.52551020408163296</v>
      </c>
      <c r="M192" s="197" t="s">
        <v>591</v>
      </c>
      <c r="N192" s="203">
        <v>42620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4">
        <v>55</v>
      </c>
      <c r="B193" s="195">
        <v>42473</v>
      </c>
      <c r="C193" s="195"/>
      <c r="D193" s="196" t="s">
        <v>699</v>
      </c>
      <c r="E193" s="197" t="s">
        <v>623</v>
      </c>
      <c r="F193" s="198">
        <v>88</v>
      </c>
      <c r="G193" s="197"/>
      <c r="H193" s="197">
        <v>103</v>
      </c>
      <c r="I193" s="199">
        <v>103</v>
      </c>
      <c r="J193" s="200" t="s">
        <v>681</v>
      </c>
      <c r="K193" s="201">
        <v>15</v>
      </c>
      <c r="L193" s="202">
        <v>0.170454545454545</v>
      </c>
      <c r="M193" s="197" t="s">
        <v>591</v>
      </c>
      <c r="N193" s="203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4">
        <v>56</v>
      </c>
      <c r="B194" s="195">
        <v>42492</v>
      </c>
      <c r="C194" s="195"/>
      <c r="D194" s="196" t="s">
        <v>700</v>
      </c>
      <c r="E194" s="197" t="s">
        <v>623</v>
      </c>
      <c r="F194" s="198">
        <v>127.5</v>
      </c>
      <c r="G194" s="197"/>
      <c r="H194" s="197">
        <v>148</v>
      </c>
      <c r="I194" s="199" t="s">
        <v>701</v>
      </c>
      <c r="J194" s="200" t="s">
        <v>681</v>
      </c>
      <c r="K194" s="201">
        <f t="shared" ref="K194:K198" si="115">H194-F194</f>
        <v>20.5</v>
      </c>
      <c r="L194" s="202">
        <f t="shared" ref="L194:L198" si="116">K194/F194</f>
        <v>0.16078431372549021</v>
      </c>
      <c r="M194" s="197" t="s">
        <v>591</v>
      </c>
      <c r="N194" s="203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4">
        <v>57</v>
      </c>
      <c r="B195" s="195">
        <v>42493</v>
      </c>
      <c r="C195" s="195"/>
      <c r="D195" s="196" t="s">
        <v>702</v>
      </c>
      <c r="E195" s="197" t="s">
        <v>623</v>
      </c>
      <c r="F195" s="198">
        <v>675</v>
      </c>
      <c r="G195" s="197"/>
      <c r="H195" s="197">
        <v>815</v>
      </c>
      <c r="I195" s="199" t="s">
        <v>703</v>
      </c>
      <c r="J195" s="200" t="s">
        <v>681</v>
      </c>
      <c r="K195" s="201">
        <f t="shared" si="115"/>
        <v>140</v>
      </c>
      <c r="L195" s="202">
        <f t="shared" si="116"/>
        <v>0.2074074074074074</v>
      </c>
      <c r="M195" s="197" t="s">
        <v>591</v>
      </c>
      <c r="N195" s="203">
        <v>43154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58</v>
      </c>
      <c r="B196" s="205">
        <v>42522</v>
      </c>
      <c r="C196" s="205"/>
      <c r="D196" s="206" t="s">
        <v>704</v>
      </c>
      <c r="E196" s="207" t="s">
        <v>623</v>
      </c>
      <c r="F196" s="208">
        <v>500</v>
      </c>
      <c r="G196" s="208"/>
      <c r="H196" s="209">
        <v>232.5</v>
      </c>
      <c r="I196" s="209" t="s">
        <v>705</v>
      </c>
      <c r="J196" s="210" t="s">
        <v>706</v>
      </c>
      <c r="K196" s="211">
        <f t="shared" si="115"/>
        <v>-267.5</v>
      </c>
      <c r="L196" s="212">
        <f t="shared" si="116"/>
        <v>-0.53500000000000003</v>
      </c>
      <c r="M196" s="208" t="s">
        <v>604</v>
      </c>
      <c r="N196" s="205">
        <v>43735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4">
        <v>59</v>
      </c>
      <c r="B197" s="195">
        <v>42527</v>
      </c>
      <c r="C197" s="195"/>
      <c r="D197" s="196" t="s">
        <v>542</v>
      </c>
      <c r="E197" s="197" t="s">
        <v>623</v>
      </c>
      <c r="F197" s="198">
        <v>110</v>
      </c>
      <c r="G197" s="197"/>
      <c r="H197" s="197">
        <v>126.5</v>
      </c>
      <c r="I197" s="199">
        <v>125</v>
      </c>
      <c r="J197" s="200" t="s">
        <v>632</v>
      </c>
      <c r="K197" s="201">
        <f t="shared" si="115"/>
        <v>16.5</v>
      </c>
      <c r="L197" s="202">
        <f t="shared" si="116"/>
        <v>0.15</v>
      </c>
      <c r="M197" s="197" t="s">
        <v>591</v>
      </c>
      <c r="N197" s="203">
        <v>42552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4">
        <v>60</v>
      </c>
      <c r="B198" s="195">
        <v>42538</v>
      </c>
      <c r="C198" s="195"/>
      <c r="D198" s="196" t="s">
        <v>707</v>
      </c>
      <c r="E198" s="197" t="s">
        <v>623</v>
      </c>
      <c r="F198" s="198">
        <v>44</v>
      </c>
      <c r="G198" s="197"/>
      <c r="H198" s="197">
        <v>69.5</v>
      </c>
      <c r="I198" s="199">
        <v>69.5</v>
      </c>
      <c r="J198" s="200" t="s">
        <v>708</v>
      </c>
      <c r="K198" s="201">
        <f t="shared" si="115"/>
        <v>25.5</v>
      </c>
      <c r="L198" s="202">
        <f t="shared" si="116"/>
        <v>0.57954545454545459</v>
      </c>
      <c r="M198" s="197" t="s">
        <v>591</v>
      </c>
      <c r="N198" s="203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4">
        <v>61</v>
      </c>
      <c r="B199" s="195">
        <v>42549</v>
      </c>
      <c r="C199" s="195"/>
      <c r="D199" s="196" t="s">
        <v>709</v>
      </c>
      <c r="E199" s="197" t="s">
        <v>623</v>
      </c>
      <c r="F199" s="198">
        <v>262.5</v>
      </c>
      <c r="G199" s="197"/>
      <c r="H199" s="197">
        <v>340</v>
      </c>
      <c r="I199" s="199">
        <v>333</v>
      </c>
      <c r="J199" s="200" t="s">
        <v>710</v>
      </c>
      <c r="K199" s="201">
        <v>77.5</v>
      </c>
      <c r="L199" s="202">
        <v>0.29523809523809502</v>
      </c>
      <c r="M199" s="197" t="s">
        <v>591</v>
      </c>
      <c r="N199" s="203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4">
        <v>62</v>
      </c>
      <c r="B200" s="195">
        <v>42549</v>
      </c>
      <c r="C200" s="195"/>
      <c r="D200" s="196" t="s">
        <v>711</v>
      </c>
      <c r="E200" s="197" t="s">
        <v>623</v>
      </c>
      <c r="F200" s="198">
        <v>840</v>
      </c>
      <c r="G200" s="197"/>
      <c r="H200" s="197">
        <v>1230</v>
      </c>
      <c r="I200" s="199">
        <v>1230</v>
      </c>
      <c r="J200" s="200" t="s">
        <v>681</v>
      </c>
      <c r="K200" s="201">
        <v>390</v>
      </c>
      <c r="L200" s="202">
        <v>0.46428571428571402</v>
      </c>
      <c r="M200" s="197" t="s">
        <v>591</v>
      </c>
      <c r="N200" s="203">
        <v>42649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63</v>
      </c>
      <c r="B201" s="218">
        <v>42556</v>
      </c>
      <c r="C201" s="218"/>
      <c r="D201" s="219" t="s">
        <v>712</v>
      </c>
      <c r="E201" s="220" t="s">
        <v>623</v>
      </c>
      <c r="F201" s="220">
        <v>395</v>
      </c>
      <c r="G201" s="221"/>
      <c r="H201" s="221">
        <f>(468.5+342.5)/2</f>
        <v>405.5</v>
      </c>
      <c r="I201" s="221">
        <v>510</v>
      </c>
      <c r="J201" s="222" t="s">
        <v>713</v>
      </c>
      <c r="K201" s="223">
        <f t="shared" ref="K201:K207" si="117">H201-F201</f>
        <v>10.5</v>
      </c>
      <c r="L201" s="224">
        <f t="shared" ref="L201:L207" si="118">K201/F201</f>
        <v>2.6582278481012658E-2</v>
      </c>
      <c r="M201" s="220" t="s">
        <v>714</v>
      </c>
      <c r="N201" s="218">
        <v>43606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64</v>
      </c>
      <c r="B202" s="205">
        <v>42584</v>
      </c>
      <c r="C202" s="205"/>
      <c r="D202" s="206" t="s">
        <v>715</v>
      </c>
      <c r="E202" s="207" t="s">
        <v>593</v>
      </c>
      <c r="F202" s="208">
        <f>169.5-12.8</f>
        <v>156.69999999999999</v>
      </c>
      <c r="G202" s="208"/>
      <c r="H202" s="209">
        <v>77</v>
      </c>
      <c r="I202" s="209" t="s">
        <v>716</v>
      </c>
      <c r="J202" s="210" t="s">
        <v>717</v>
      </c>
      <c r="K202" s="211">
        <f t="shared" si="117"/>
        <v>-79.699999999999989</v>
      </c>
      <c r="L202" s="212">
        <f t="shared" si="118"/>
        <v>-0.50861518825781749</v>
      </c>
      <c r="M202" s="208" t="s">
        <v>604</v>
      </c>
      <c r="N202" s="205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65</v>
      </c>
      <c r="B203" s="205">
        <v>42586</v>
      </c>
      <c r="C203" s="205"/>
      <c r="D203" s="206" t="s">
        <v>718</v>
      </c>
      <c r="E203" s="207" t="s">
        <v>623</v>
      </c>
      <c r="F203" s="208">
        <v>400</v>
      </c>
      <c r="G203" s="208"/>
      <c r="H203" s="209">
        <v>305</v>
      </c>
      <c r="I203" s="209">
        <v>475</v>
      </c>
      <c r="J203" s="210" t="s">
        <v>719</v>
      </c>
      <c r="K203" s="211">
        <f t="shared" si="117"/>
        <v>-95</v>
      </c>
      <c r="L203" s="212">
        <f t="shared" si="118"/>
        <v>-0.23749999999999999</v>
      </c>
      <c r="M203" s="208" t="s">
        <v>604</v>
      </c>
      <c r="N203" s="205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4">
        <v>66</v>
      </c>
      <c r="B204" s="195">
        <v>42593</v>
      </c>
      <c r="C204" s="195"/>
      <c r="D204" s="196" t="s">
        <v>720</v>
      </c>
      <c r="E204" s="197" t="s">
        <v>623</v>
      </c>
      <c r="F204" s="198">
        <v>86.5</v>
      </c>
      <c r="G204" s="197"/>
      <c r="H204" s="197">
        <v>130</v>
      </c>
      <c r="I204" s="199">
        <v>130</v>
      </c>
      <c r="J204" s="200" t="s">
        <v>721</v>
      </c>
      <c r="K204" s="201">
        <f t="shared" si="117"/>
        <v>43.5</v>
      </c>
      <c r="L204" s="202">
        <f t="shared" si="118"/>
        <v>0.50289017341040465</v>
      </c>
      <c r="M204" s="197" t="s">
        <v>591</v>
      </c>
      <c r="N204" s="203">
        <v>43091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67</v>
      </c>
      <c r="B205" s="205">
        <v>42600</v>
      </c>
      <c r="C205" s="205"/>
      <c r="D205" s="206" t="s">
        <v>110</v>
      </c>
      <c r="E205" s="207" t="s">
        <v>623</v>
      </c>
      <c r="F205" s="208">
        <v>133.5</v>
      </c>
      <c r="G205" s="208"/>
      <c r="H205" s="209">
        <v>126.5</v>
      </c>
      <c r="I205" s="209">
        <v>178</v>
      </c>
      <c r="J205" s="210" t="s">
        <v>722</v>
      </c>
      <c r="K205" s="211">
        <f t="shared" si="117"/>
        <v>-7</v>
      </c>
      <c r="L205" s="212">
        <f t="shared" si="118"/>
        <v>-5.2434456928838954E-2</v>
      </c>
      <c r="M205" s="208" t="s">
        <v>604</v>
      </c>
      <c r="N205" s="205">
        <v>42615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4">
        <v>68</v>
      </c>
      <c r="B206" s="195">
        <v>42613</v>
      </c>
      <c r="C206" s="195"/>
      <c r="D206" s="196" t="s">
        <v>723</v>
      </c>
      <c r="E206" s="197" t="s">
        <v>623</v>
      </c>
      <c r="F206" s="198">
        <v>560</v>
      </c>
      <c r="G206" s="197"/>
      <c r="H206" s="197">
        <v>725</v>
      </c>
      <c r="I206" s="199">
        <v>725</v>
      </c>
      <c r="J206" s="200" t="s">
        <v>625</v>
      </c>
      <c r="K206" s="201">
        <f t="shared" si="117"/>
        <v>165</v>
      </c>
      <c r="L206" s="202">
        <f t="shared" si="118"/>
        <v>0.29464285714285715</v>
      </c>
      <c r="M206" s="197" t="s">
        <v>591</v>
      </c>
      <c r="N206" s="203">
        <v>42456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4">
        <v>69</v>
      </c>
      <c r="B207" s="195">
        <v>42614</v>
      </c>
      <c r="C207" s="195"/>
      <c r="D207" s="196" t="s">
        <v>724</v>
      </c>
      <c r="E207" s="197" t="s">
        <v>623</v>
      </c>
      <c r="F207" s="198">
        <v>160.5</v>
      </c>
      <c r="G207" s="197"/>
      <c r="H207" s="197">
        <v>210</v>
      </c>
      <c r="I207" s="199">
        <v>210</v>
      </c>
      <c r="J207" s="200" t="s">
        <v>625</v>
      </c>
      <c r="K207" s="201">
        <f t="shared" si="117"/>
        <v>49.5</v>
      </c>
      <c r="L207" s="202">
        <f t="shared" si="118"/>
        <v>0.30841121495327101</v>
      </c>
      <c r="M207" s="197" t="s">
        <v>591</v>
      </c>
      <c r="N207" s="203">
        <v>42871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4">
        <v>70</v>
      </c>
      <c r="B208" s="195">
        <v>42646</v>
      </c>
      <c r="C208" s="195"/>
      <c r="D208" s="196" t="s">
        <v>397</v>
      </c>
      <c r="E208" s="197" t="s">
        <v>623</v>
      </c>
      <c r="F208" s="198">
        <v>430</v>
      </c>
      <c r="G208" s="197"/>
      <c r="H208" s="197">
        <v>596</v>
      </c>
      <c r="I208" s="199">
        <v>575</v>
      </c>
      <c r="J208" s="200" t="s">
        <v>725</v>
      </c>
      <c r="K208" s="201">
        <v>166</v>
      </c>
      <c r="L208" s="202">
        <v>0.38604651162790699</v>
      </c>
      <c r="M208" s="197" t="s">
        <v>591</v>
      </c>
      <c r="N208" s="203">
        <v>42769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4">
        <v>71</v>
      </c>
      <c r="B209" s="195">
        <v>42657</v>
      </c>
      <c r="C209" s="195"/>
      <c r="D209" s="196" t="s">
        <v>726</v>
      </c>
      <c r="E209" s="197" t="s">
        <v>623</v>
      </c>
      <c r="F209" s="198">
        <v>280</v>
      </c>
      <c r="G209" s="197"/>
      <c r="H209" s="197">
        <v>345</v>
      </c>
      <c r="I209" s="199">
        <v>345</v>
      </c>
      <c r="J209" s="200" t="s">
        <v>625</v>
      </c>
      <c r="K209" s="201">
        <f t="shared" ref="K209:K214" si="119">H209-F209</f>
        <v>65</v>
      </c>
      <c r="L209" s="202">
        <f t="shared" ref="L209:L210" si="120">K209/F209</f>
        <v>0.23214285714285715</v>
      </c>
      <c r="M209" s="197" t="s">
        <v>591</v>
      </c>
      <c r="N209" s="203">
        <v>42814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4">
        <v>72</v>
      </c>
      <c r="B210" s="195">
        <v>42657</v>
      </c>
      <c r="C210" s="195"/>
      <c r="D210" s="196" t="s">
        <v>727</v>
      </c>
      <c r="E210" s="197" t="s">
        <v>623</v>
      </c>
      <c r="F210" s="198">
        <v>245</v>
      </c>
      <c r="G210" s="197"/>
      <c r="H210" s="197">
        <v>325.5</v>
      </c>
      <c r="I210" s="199">
        <v>330</v>
      </c>
      <c r="J210" s="200" t="s">
        <v>728</v>
      </c>
      <c r="K210" s="201">
        <f t="shared" si="119"/>
        <v>80.5</v>
      </c>
      <c r="L210" s="202">
        <f t="shared" si="120"/>
        <v>0.32857142857142857</v>
      </c>
      <c r="M210" s="197" t="s">
        <v>591</v>
      </c>
      <c r="N210" s="203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4">
        <v>73</v>
      </c>
      <c r="B211" s="195">
        <v>42660</v>
      </c>
      <c r="C211" s="195"/>
      <c r="D211" s="196" t="s">
        <v>347</v>
      </c>
      <c r="E211" s="197" t="s">
        <v>623</v>
      </c>
      <c r="F211" s="198">
        <v>125</v>
      </c>
      <c r="G211" s="197"/>
      <c r="H211" s="197">
        <v>160</v>
      </c>
      <c r="I211" s="199">
        <v>160</v>
      </c>
      <c r="J211" s="200" t="s">
        <v>681</v>
      </c>
      <c r="K211" s="201">
        <f t="shared" si="119"/>
        <v>35</v>
      </c>
      <c r="L211" s="202">
        <v>0.28000000000000003</v>
      </c>
      <c r="M211" s="197" t="s">
        <v>591</v>
      </c>
      <c r="N211" s="203">
        <v>42803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4">
        <v>74</v>
      </c>
      <c r="B212" s="195">
        <v>42660</v>
      </c>
      <c r="C212" s="195"/>
      <c r="D212" s="196" t="s">
        <v>470</v>
      </c>
      <c r="E212" s="197" t="s">
        <v>623</v>
      </c>
      <c r="F212" s="198">
        <v>114</v>
      </c>
      <c r="G212" s="197"/>
      <c r="H212" s="197">
        <v>145</v>
      </c>
      <c r="I212" s="199">
        <v>145</v>
      </c>
      <c r="J212" s="200" t="s">
        <v>681</v>
      </c>
      <c r="K212" s="201">
        <f t="shared" si="119"/>
        <v>31</v>
      </c>
      <c r="L212" s="202">
        <f t="shared" ref="L212:L214" si="121">K212/F212</f>
        <v>0.27192982456140352</v>
      </c>
      <c r="M212" s="197" t="s">
        <v>591</v>
      </c>
      <c r="N212" s="203">
        <v>42859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4">
        <v>75</v>
      </c>
      <c r="B213" s="195">
        <v>42660</v>
      </c>
      <c r="C213" s="195"/>
      <c r="D213" s="196" t="s">
        <v>729</v>
      </c>
      <c r="E213" s="197" t="s">
        <v>623</v>
      </c>
      <c r="F213" s="198">
        <v>212</v>
      </c>
      <c r="G213" s="197"/>
      <c r="H213" s="197">
        <v>280</v>
      </c>
      <c r="I213" s="199">
        <v>276</v>
      </c>
      <c r="J213" s="200" t="s">
        <v>730</v>
      </c>
      <c r="K213" s="201">
        <f t="shared" si="119"/>
        <v>68</v>
      </c>
      <c r="L213" s="202">
        <f t="shared" si="121"/>
        <v>0.32075471698113206</v>
      </c>
      <c r="M213" s="197" t="s">
        <v>591</v>
      </c>
      <c r="N213" s="203">
        <v>42858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4">
        <v>76</v>
      </c>
      <c r="B214" s="195">
        <v>42678</v>
      </c>
      <c r="C214" s="195"/>
      <c r="D214" s="196" t="s">
        <v>458</v>
      </c>
      <c r="E214" s="197" t="s">
        <v>623</v>
      </c>
      <c r="F214" s="198">
        <v>155</v>
      </c>
      <c r="G214" s="197"/>
      <c r="H214" s="197">
        <v>210</v>
      </c>
      <c r="I214" s="199">
        <v>210</v>
      </c>
      <c r="J214" s="200" t="s">
        <v>731</v>
      </c>
      <c r="K214" s="201">
        <f t="shared" si="119"/>
        <v>55</v>
      </c>
      <c r="L214" s="202">
        <f t="shared" si="121"/>
        <v>0.35483870967741937</v>
      </c>
      <c r="M214" s="197" t="s">
        <v>591</v>
      </c>
      <c r="N214" s="203">
        <v>42944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77</v>
      </c>
      <c r="B215" s="205">
        <v>42710</v>
      </c>
      <c r="C215" s="205"/>
      <c r="D215" s="206" t="s">
        <v>732</v>
      </c>
      <c r="E215" s="207" t="s">
        <v>623</v>
      </c>
      <c r="F215" s="208">
        <v>150.5</v>
      </c>
      <c r="G215" s="208"/>
      <c r="H215" s="209">
        <v>72.5</v>
      </c>
      <c r="I215" s="209">
        <v>174</v>
      </c>
      <c r="J215" s="210" t="s">
        <v>733</v>
      </c>
      <c r="K215" s="211">
        <v>-78</v>
      </c>
      <c r="L215" s="212">
        <v>-0.51827242524916906</v>
      </c>
      <c r="M215" s="208" t="s">
        <v>604</v>
      </c>
      <c r="N215" s="205">
        <v>43333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4">
        <v>78</v>
      </c>
      <c r="B216" s="195">
        <v>42712</v>
      </c>
      <c r="C216" s="195"/>
      <c r="D216" s="196" t="s">
        <v>734</v>
      </c>
      <c r="E216" s="197" t="s">
        <v>623</v>
      </c>
      <c r="F216" s="198">
        <v>380</v>
      </c>
      <c r="G216" s="197"/>
      <c r="H216" s="197">
        <v>478</v>
      </c>
      <c r="I216" s="199">
        <v>468</v>
      </c>
      <c r="J216" s="200" t="s">
        <v>681</v>
      </c>
      <c r="K216" s="201">
        <f t="shared" ref="K216:K218" si="122">H216-F216</f>
        <v>98</v>
      </c>
      <c r="L216" s="202">
        <f t="shared" ref="L216:L218" si="123">K216/F216</f>
        <v>0.25789473684210529</v>
      </c>
      <c r="M216" s="197" t="s">
        <v>591</v>
      </c>
      <c r="N216" s="203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4">
        <v>79</v>
      </c>
      <c r="B217" s="195">
        <v>42734</v>
      </c>
      <c r="C217" s="195"/>
      <c r="D217" s="196" t="s">
        <v>109</v>
      </c>
      <c r="E217" s="197" t="s">
        <v>623</v>
      </c>
      <c r="F217" s="198">
        <v>305</v>
      </c>
      <c r="G217" s="197"/>
      <c r="H217" s="197">
        <v>375</v>
      </c>
      <c r="I217" s="199">
        <v>375</v>
      </c>
      <c r="J217" s="200" t="s">
        <v>681</v>
      </c>
      <c r="K217" s="201">
        <f t="shared" si="122"/>
        <v>70</v>
      </c>
      <c r="L217" s="202">
        <f t="shared" si="123"/>
        <v>0.22950819672131148</v>
      </c>
      <c r="M217" s="197" t="s">
        <v>591</v>
      </c>
      <c r="N217" s="203">
        <v>42768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4">
        <v>80</v>
      </c>
      <c r="B218" s="195">
        <v>42739</v>
      </c>
      <c r="C218" s="195"/>
      <c r="D218" s="196" t="s">
        <v>95</v>
      </c>
      <c r="E218" s="197" t="s">
        <v>623</v>
      </c>
      <c r="F218" s="198">
        <v>99.5</v>
      </c>
      <c r="G218" s="197"/>
      <c r="H218" s="197">
        <v>158</v>
      </c>
      <c r="I218" s="199">
        <v>158</v>
      </c>
      <c r="J218" s="200" t="s">
        <v>681</v>
      </c>
      <c r="K218" s="201">
        <f t="shared" si="122"/>
        <v>58.5</v>
      </c>
      <c r="L218" s="202">
        <f t="shared" si="123"/>
        <v>0.5879396984924623</v>
      </c>
      <c r="M218" s="197" t="s">
        <v>591</v>
      </c>
      <c r="N218" s="203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4">
        <v>81</v>
      </c>
      <c r="B219" s="195">
        <v>42739</v>
      </c>
      <c r="C219" s="195"/>
      <c r="D219" s="196" t="s">
        <v>95</v>
      </c>
      <c r="E219" s="197" t="s">
        <v>623</v>
      </c>
      <c r="F219" s="198">
        <v>99.5</v>
      </c>
      <c r="G219" s="197"/>
      <c r="H219" s="197">
        <v>158</v>
      </c>
      <c r="I219" s="199">
        <v>158</v>
      </c>
      <c r="J219" s="200" t="s">
        <v>681</v>
      </c>
      <c r="K219" s="201">
        <v>58.5</v>
      </c>
      <c r="L219" s="202">
        <v>0.58793969849246197</v>
      </c>
      <c r="M219" s="197" t="s">
        <v>591</v>
      </c>
      <c r="N219" s="203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4">
        <v>82</v>
      </c>
      <c r="B220" s="195">
        <v>42786</v>
      </c>
      <c r="C220" s="195"/>
      <c r="D220" s="196" t="s">
        <v>186</v>
      </c>
      <c r="E220" s="197" t="s">
        <v>623</v>
      </c>
      <c r="F220" s="198">
        <v>140.5</v>
      </c>
      <c r="G220" s="197"/>
      <c r="H220" s="197">
        <v>220</v>
      </c>
      <c r="I220" s="199">
        <v>220</v>
      </c>
      <c r="J220" s="200" t="s">
        <v>681</v>
      </c>
      <c r="K220" s="201">
        <f>H220-F220</f>
        <v>79.5</v>
      </c>
      <c r="L220" s="202">
        <f>K220/F220</f>
        <v>0.5658362989323843</v>
      </c>
      <c r="M220" s="197" t="s">
        <v>591</v>
      </c>
      <c r="N220" s="203">
        <v>42864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4">
        <v>83</v>
      </c>
      <c r="B221" s="195">
        <v>42786</v>
      </c>
      <c r="C221" s="195"/>
      <c r="D221" s="196" t="s">
        <v>735</v>
      </c>
      <c r="E221" s="197" t="s">
        <v>623</v>
      </c>
      <c r="F221" s="198">
        <v>202.5</v>
      </c>
      <c r="G221" s="197"/>
      <c r="H221" s="197">
        <v>234</v>
      </c>
      <c r="I221" s="199">
        <v>234</v>
      </c>
      <c r="J221" s="200" t="s">
        <v>681</v>
      </c>
      <c r="K221" s="201">
        <v>31.5</v>
      </c>
      <c r="L221" s="202">
        <v>0.155555555555556</v>
      </c>
      <c r="M221" s="197" t="s">
        <v>591</v>
      </c>
      <c r="N221" s="203">
        <v>42836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4">
        <v>84</v>
      </c>
      <c r="B222" s="195">
        <v>42818</v>
      </c>
      <c r="C222" s="195"/>
      <c r="D222" s="196" t="s">
        <v>736</v>
      </c>
      <c r="E222" s="197" t="s">
        <v>623</v>
      </c>
      <c r="F222" s="198">
        <v>300.5</v>
      </c>
      <c r="G222" s="197"/>
      <c r="H222" s="197">
        <v>417.5</v>
      </c>
      <c r="I222" s="199">
        <v>420</v>
      </c>
      <c r="J222" s="200" t="s">
        <v>737</v>
      </c>
      <c r="K222" s="201">
        <f>H222-F222</f>
        <v>117</v>
      </c>
      <c r="L222" s="202">
        <f>K222/F222</f>
        <v>0.38935108153078202</v>
      </c>
      <c r="M222" s="197" t="s">
        <v>591</v>
      </c>
      <c r="N222" s="203">
        <v>43070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4">
        <v>85</v>
      </c>
      <c r="B223" s="195">
        <v>42818</v>
      </c>
      <c r="C223" s="195"/>
      <c r="D223" s="196" t="s">
        <v>711</v>
      </c>
      <c r="E223" s="197" t="s">
        <v>623</v>
      </c>
      <c r="F223" s="198">
        <v>850</v>
      </c>
      <c r="G223" s="197"/>
      <c r="H223" s="197">
        <v>1042.5</v>
      </c>
      <c r="I223" s="199">
        <v>1023</v>
      </c>
      <c r="J223" s="200" t="s">
        <v>738</v>
      </c>
      <c r="K223" s="201">
        <v>192.5</v>
      </c>
      <c r="L223" s="202">
        <v>0.22647058823529401</v>
      </c>
      <c r="M223" s="197" t="s">
        <v>591</v>
      </c>
      <c r="N223" s="203">
        <v>42830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4">
        <v>86</v>
      </c>
      <c r="B224" s="195">
        <v>42830</v>
      </c>
      <c r="C224" s="195"/>
      <c r="D224" s="196" t="s">
        <v>489</v>
      </c>
      <c r="E224" s="197" t="s">
        <v>623</v>
      </c>
      <c r="F224" s="198">
        <v>785</v>
      </c>
      <c r="G224" s="197"/>
      <c r="H224" s="197">
        <v>930</v>
      </c>
      <c r="I224" s="199">
        <v>920</v>
      </c>
      <c r="J224" s="200" t="s">
        <v>739</v>
      </c>
      <c r="K224" s="201">
        <f>H224-F224</f>
        <v>145</v>
      </c>
      <c r="L224" s="202">
        <f>K224/F224</f>
        <v>0.18471337579617833</v>
      </c>
      <c r="M224" s="197" t="s">
        <v>591</v>
      </c>
      <c r="N224" s="203">
        <v>42976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87</v>
      </c>
      <c r="B225" s="205">
        <v>42831</v>
      </c>
      <c r="C225" s="205"/>
      <c r="D225" s="206" t="s">
        <v>740</v>
      </c>
      <c r="E225" s="207" t="s">
        <v>623</v>
      </c>
      <c r="F225" s="208">
        <v>40</v>
      </c>
      <c r="G225" s="208"/>
      <c r="H225" s="209">
        <v>13.1</v>
      </c>
      <c r="I225" s="209">
        <v>60</v>
      </c>
      <c r="J225" s="210" t="s">
        <v>741</v>
      </c>
      <c r="K225" s="211">
        <v>-26.9</v>
      </c>
      <c r="L225" s="212">
        <v>-0.67249999999999999</v>
      </c>
      <c r="M225" s="208" t="s">
        <v>604</v>
      </c>
      <c r="N225" s="205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4">
        <v>88</v>
      </c>
      <c r="B226" s="195">
        <v>42837</v>
      </c>
      <c r="C226" s="195"/>
      <c r="D226" s="196" t="s">
        <v>94</v>
      </c>
      <c r="E226" s="197" t="s">
        <v>623</v>
      </c>
      <c r="F226" s="198">
        <v>289.5</v>
      </c>
      <c r="G226" s="197"/>
      <c r="H226" s="197">
        <v>354</v>
      </c>
      <c r="I226" s="199">
        <v>360</v>
      </c>
      <c r="J226" s="200" t="s">
        <v>742</v>
      </c>
      <c r="K226" s="201">
        <f t="shared" ref="K226:K234" si="124">H226-F226</f>
        <v>64.5</v>
      </c>
      <c r="L226" s="202">
        <f t="shared" ref="L226:L234" si="125">K226/F226</f>
        <v>0.22279792746113988</v>
      </c>
      <c r="M226" s="197" t="s">
        <v>591</v>
      </c>
      <c r="N226" s="203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4">
        <v>89</v>
      </c>
      <c r="B227" s="195">
        <v>42845</v>
      </c>
      <c r="C227" s="195"/>
      <c r="D227" s="196" t="s">
        <v>428</v>
      </c>
      <c r="E227" s="197" t="s">
        <v>623</v>
      </c>
      <c r="F227" s="198">
        <v>700</v>
      </c>
      <c r="G227" s="197"/>
      <c r="H227" s="197">
        <v>840</v>
      </c>
      <c r="I227" s="199">
        <v>840</v>
      </c>
      <c r="J227" s="200" t="s">
        <v>743</v>
      </c>
      <c r="K227" s="201">
        <f t="shared" si="124"/>
        <v>140</v>
      </c>
      <c r="L227" s="202">
        <f t="shared" si="125"/>
        <v>0.2</v>
      </c>
      <c r="M227" s="197" t="s">
        <v>591</v>
      </c>
      <c r="N227" s="203">
        <v>42893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4">
        <v>90</v>
      </c>
      <c r="B228" s="195">
        <v>42887</v>
      </c>
      <c r="C228" s="195"/>
      <c r="D228" s="196" t="s">
        <v>744</v>
      </c>
      <c r="E228" s="197" t="s">
        <v>623</v>
      </c>
      <c r="F228" s="198">
        <v>130</v>
      </c>
      <c r="G228" s="197"/>
      <c r="H228" s="197">
        <v>144.25</v>
      </c>
      <c r="I228" s="199">
        <v>170</v>
      </c>
      <c r="J228" s="200" t="s">
        <v>745</v>
      </c>
      <c r="K228" s="201">
        <f t="shared" si="124"/>
        <v>14.25</v>
      </c>
      <c r="L228" s="202">
        <f t="shared" si="125"/>
        <v>0.10961538461538461</v>
      </c>
      <c r="M228" s="197" t="s">
        <v>591</v>
      </c>
      <c r="N228" s="203">
        <v>43675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4">
        <v>91</v>
      </c>
      <c r="B229" s="195">
        <v>42901</v>
      </c>
      <c r="C229" s="195"/>
      <c r="D229" s="196" t="s">
        <v>746</v>
      </c>
      <c r="E229" s="197" t="s">
        <v>623</v>
      </c>
      <c r="F229" s="198">
        <v>214.5</v>
      </c>
      <c r="G229" s="197"/>
      <c r="H229" s="197">
        <v>262</v>
      </c>
      <c r="I229" s="199">
        <v>262</v>
      </c>
      <c r="J229" s="200" t="s">
        <v>747</v>
      </c>
      <c r="K229" s="201">
        <f t="shared" si="124"/>
        <v>47.5</v>
      </c>
      <c r="L229" s="202">
        <f t="shared" si="125"/>
        <v>0.22144522144522144</v>
      </c>
      <c r="M229" s="197" t="s">
        <v>591</v>
      </c>
      <c r="N229" s="203">
        <v>42977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5">
        <v>92</v>
      </c>
      <c r="B230" s="226">
        <v>42933</v>
      </c>
      <c r="C230" s="226"/>
      <c r="D230" s="227" t="s">
        <v>748</v>
      </c>
      <c r="E230" s="228" t="s">
        <v>623</v>
      </c>
      <c r="F230" s="229">
        <v>370</v>
      </c>
      <c r="G230" s="228"/>
      <c r="H230" s="228">
        <v>447.5</v>
      </c>
      <c r="I230" s="230">
        <v>450</v>
      </c>
      <c r="J230" s="231" t="s">
        <v>681</v>
      </c>
      <c r="K230" s="201">
        <f t="shared" si="124"/>
        <v>77.5</v>
      </c>
      <c r="L230" s="232">
        <f t="shared" si="125"/>
        <v>0.20945945945945946</v>
      </c>
      <c r="M230" s="228" t="s">
        <v>591</v>
      </c>
      <c r="N230" s="233">
        <v>43035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5">
        <v>93</v>
      </c>
      <c r="B231" s="226">
        <v>42943</v>
      </c>
      <c r="C231" s="226"/>
      <c r="D231" s="227" t="s">
        <v>184</v>
      </c>
      <c r="E231" s="228" t="s">
        <v>623</v>
      </c>
      <c r="F231" s="229">
        <v>657.5</v>
      </c>
      <c r="G231" s="228"/>
      <c r="H231" s="228">
        <v>825</v>
      </c>
      <c r="I231" s="230">
        <v>820</v>
      </c>
      <c r="J231" s="231" t="s">
        <v>681</v>
      </c>
      <c r="K231" s="201">
        <f t="shared" si="124"/>
        <v>167.5</v>
      </c>
      <c r="L231" s="232">
        <f t="shared" si="125"/>
        <v>0.25475285171102663</v>
      </c>
      <c r="M231" s="228" t="s">
        <v>591</v>
      </c>
      <c r="N231" s="233">
        <v>43090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4">
        <v>94</v>
      </c>
      <c r="B232" s="195">
        <v>42964</v>
      </c>
      <c r="C232" s="195"/>
      <c r="D232" s="196" t="s">
        <v>363</v>
      </c>
      <c r="E232" s="197" t="s">
        <v>623</v>
      </c>
      <c r="F232" s="198">
        <v>605</v>
      </c>
      <c r="G232" s="197"/>
      <c r="H232" s="197">
        <v>750</v>
      </c>
      <c r="I232" s="199">
        <v>750</v>
      </c>
      <c r="J232" s="200" t="s">
        <v>739</v>
      </c>
      <c r="K232" s="201">
        <f t="shared" si="124"/>
        <v>145</v>
      </c>
      <c r="L232" s="202">
        <f t="shared" si="125"/>
        <v>0.23966942148760331</v>
      </c>
      <c r="M232" s="197" t="s">
        <v>591</v>
      </c>
      <c r="N232" s="203">
        <v>43027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95</v>
      </c>
      <c r="B233" s="205">
        <v>42979</v>
      </c>
      <c r="C233" s="205"/>
      <c r="D233" s="213" t="s">
        <v>749</v>
      </c>
      <c r="E233" s="208" t="s">
        <v>623</v>
      </c>
      <c r="F233" s="208">
        <v>255</v>
      </c>
      <c r="G233" s="209"/>
      <c r="H233" s="209">
        <v>217.25</v>
      </c>
      <c r="I233" s="209">
        <v>320</v>
      </c>
      <c r="J233" s="210" t="s">
        <v>750</v>
      </c>
      <c r="K233" s="211">
        <f t="shared" si="124"/>
        <v>-37.75</v>
      </c>
      <c r="L233" s="214">
        <f t="shared" si="125"/>
        <v>-0.14803921568627451</v>
      </c>
      <c r="M233" s="208" t="s">
        <v>604</v>
      </c>
      <c r="N233" s="205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4">
        <v>96</v>
      </c>
      <c r="B234" s="195">
        <v>42997</v>
      </c>
      <c r="C234" s="195"/>
      <c r="D234" s="196" t="s">
        <v>751</v>
      </c>
      <c r="E234" s="197" t="s">
        <v>623</v>
      </c>
      <c r="F234" s="198">
        <v>215</v>
      </c>
      <c r="G234" s="197"/>
      <c r="H234" s="197">
        <v>258</v>
      </c>
      <c r="I234" s="199">
        <v>258</v>
      </c>
      <c r="J234" s="200" t="s">
        <v>681</v>
      </c>
      <c r="K234" s="201">
        <f t="shared" si="124"/>
        <v>43</v>
      </c>
      <c r="L234" s="202">
        <f t="shared" si="125"/>
        <v>0.2</v>
      </c>
      <c r="M234" s="197" t="s">
        <v>591</v>
      </c>
      <c r="N234" s="203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4">
        <v>97</v>
      </c>
      <c r="B235" s="195">
        <v>42997</v>
      </c>
      <c r="C235" s="195"/>
      <c r="D235" s="196" t="s">
        <v>751</v>
      </c>
      <c r="E235" s="197" t="s">
        <v>623</v>
      </c>
      <c r="F235" s="198">
        <v>215</v>
      </c>
      <c r="G235" s="197"/>
      <c r="H235" s="197">
        <v>258</v>
      </c>
      <c r="I235" s="199">
        <v>258</v>
      </c>
      <c r="J235" s="231" t="s">
        <v>681</v>
      </c>
      <c r="K235" s="201">
        <v>43</v>
      </c>
      <c r="L235" s="202">
        <v>0.2</v>
      </c>
      <c r="M235" s="197" t="s">
        <v>591</v>
      </c>
      <c r="N235" s="203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5">
        <v>98</v>
      </c>
      <c r="B236" s="226">
        <v>42998</v>
      </c>
      <c r="C236" s="226"/>
      <c r="D236" s="227" t="s">
        <v>752</v>
      </c>
      <c r="E236" s="228" t="s">
        <v>623</v>
      </c>
      <c r="F236" s="198">
        <v>75</v>
      </c>
      <c r="G236" s="228"/>
      <c r="H236" s="228">
        <v>90</v>
      </c>
      <c r="I236" s="230">
        <v>90</v>
      </c>
      <c r="J236" s="200" t="s">
        <v>753</v>
      </c>
      <c r="K236" s="201">
        <f t="shared" ref="K236:K241" si="126">H236-F236</f>
        <v>15</v>
      </c>
      <c r="L236" s="202">
        <f t="shared" ref="L236:L241" si="127">K236/F236</f>
        <v>0.2</v>
      </c>
      <c r="M236" s="197" t="s">
        <v>591</v>
      </c>
      <c r="N236" s="203">
        <v>43019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5">
        <v>99</v>
      </c>
      <c r="B237" s="226">
        <v>43011</v>
      </c>
      <c r="C237" s="226"/>
      <c r="D237" s="227" t="s">
        <v>606</v>
      </c>
      <c r="E237" s="228" t="s">
        <v>623</v>
      </c>
      <c r="F237" s="229">
        <v>315</v>
      </c>
      <c r="G237" s="228"/>
      <c r="H237" s="228">
        <v>392</v>
      </c>
      <c r="I237" s="230">
        <v>384</v>
      </c>
      <c r="J237" s="231" t="s">
        <v>754</v>
      </c>
      <c r="K237" s="201">
        <f t="shared" si="126"/>
        <v>77</v>
      </c>
      <c r="L237" s="232">
        <f t="shared" si="127"/>
        <v>0.24444444444444444</v>
      </c>
      <c r="M237" s="228" t="s">
        <v>591</v>
      </c>
      <c r="N237" s="233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5">
        <v>100</v>
      </c>
      <c r="B238" s="226">
        <v>43013</v>
      </c>
      <c r="C238" s="226"/>
      <c r="D238" s="227" t="s">
        <v>463</v>
      </c>
      <c r="E238" s="228" t="s">
        <v>623</v>
      </c>
      <c r="F238" s="229">
        <v>145</v>
      </c>
      <c r="G238" s="228"/>
      <c r="H238" s="228">
        <v>179</v>
      </c>
      <c r="I238" s="230">
        <v>180</v>
      </c>
      <c r="J238" s="231" t="s">
        <v>755</v>
      </c>
      <c r="K238" s="201">
        <f t="shared" si="126"/>
        <v>34</v>
      </c>
      <c r="L238" s="232">
        <f t="shared" si="127"/>
        <v>0.23448275862068965</v>
      </c>
      <c r="M238" s="228" t="s">
        <v>591</v>
      </c>
      <c r="N238" s="233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5">
        <v>101</v>
      </c>
      <c r="B239" s="226">
        <v>43014</v>
      </c>
      <c r="C239" s="226"/>
      <c r="D239" s="227" t="s">
        <v>337</v>
      </c>
      <c r="E239" s="228" t="s">
        <v>623</v>
      </c>
      <c r="F239" s="229">
        <v>256</v>
      </c>
      <c r="G239" s="228"/>
      <c r="H239" s="228">
        <v>323</v>
      </c>
      <c r="I239" s="230">
        <v>320</v>
      </c>
      <c r="J239" s="231" t="s">
        <v>681</v>
      </c>
      <c r="K239" s="201">
        <f t="shared" si="126"/>
        <v>67</v>
      </c>
      <c r="L239" s="232">
        <f t="shared" si="127"/>
        <v>0.26171875</v>
      </c>
      <c r="M239" s="228" t="s">
        <v>591</v>
      </c>
      <c r="N239" s="233">
        <v>43067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5">
        <v>102</v>
      </c>
      <c r="B240" s="226">
        <v>43017</v>
      </c>
      <c r="C240" s="226"/>
      <c r="D240" s="227" t="s">
        <v>353</v>
      </c>
      <c r="E240" s="228" t="s">
        <v>623</v>
      </c>
      <c r="F240" s="229">
        <v>137.5</v>
      </c>
      <c r="G240" s="228"/>
      <c r="H240" s="228">
        <v>184</v>
      </c>
      <c r="I240" s="230">
        <v>183</v>
      </c>
      <c r="J240" s="231" t="s">
        <v>756</v>
      </c>
      <c r="K240" s="201">
        <f t="shared" si="126"/>
        <v>46.5</v>
      </c>
      <c r="L240" s="232">
        <f t="shared" si="127"/>
        <v>0.33818181818181819</v>
      </c>
      <c r="M240" s="228" t="s">
        <v>591</v>
      </c>
      <c r="N240" s="233">
        <v>43108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5">
        <v>103</v>
      </c>
      <c r="B241" s="226">
        <v>43018</v>
      </c>
      <c r="C241" s="226"/>
      <c r="D241" s="227" t="s">
        <v>757</v>
      </c>
      <c r="E241" s="228" t="s">
        <v>623</v>
      </c>
      <c r="F241" s="229">
        <v>125.5</v>
      </c>
      <c r="G241" s="228"/>
      <c r="H241" s="228">
        <v>158</v>
      </c>
      <c r="I241" s="230">
        <v>155</v>
      </c>
      <c r="J241" s="231" t="s">
        <v>758</v>
      </c>
      <c r="K241" s="201">
        <f t="shared" si="126"/>
        <v>32.5</v>
      </c>
      <c r="L241" s="232">
        <f t="shared" si="127"/>
        <v>0.25896414342629481</v>
      </c>
      <c r="M241" s="228" t="s">
        <v>591</v>
      </c>
      <c r="N241" s="233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5">
        <v>104</v>
      </c>
      <c r="B242" s="226">
        <v>43018</v>
      </c>
      <c r="C242" s="226"/>
      <c r="D242" s="227" t="s">
        <v>759</v>
      </c>
      <c r="E242" s="228" t="s">
        <v>623</v>
      </c>
      <c r="F242" s="229">
        <v>895</v>
      </c>
      <c r="G242" s="228"/>
      <c r="H242" s="228">
        <v>1122.5</v>
      </c>
      <c r="I242" s="230">
        <v>1078</v>
      </c>
      <c r="J242" s="231" t="s">
        <v>760</v>
      </c>
      <c r="K242" s="201">
        <v>227.5</v>
      </c>
      <c r="L242" s="232">
        <v>0.25418994413407803</v>
      </c>
      <c r="M242" s="228" t="s">
        <v>591</v>
      </c>
      <c r="N242" s="233">
        <v>43117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5">
        <v>105</v>
      </c>
      <c r="B243" s="226">
        <v>43020</v>
      </c>
      <c r="C243" s="226"/>
      <c r="D243" s="227" t="s">
        <v>346</v>
      </c>
      <c r="E243" s="228" t="s">
        <v>623</v>
      </c>
      <c r="F243" s="229">
        <v>525</v>
      </c>
      <c r="G243" s="228"/>
      <c r="H243" s="228">
        <v>629</v>
      </c>
      <c r="I243" s="230">
        <v>629</v>
      </c>
      <c r="J243" s="231" t="s">
        <v>681</v>
      </c>
      <c r="K243" s="201">
        <v>104</v>
      </c>
      <c r="L243" s="232">
        <v>0.19809523809523799</v>
      </c>
      <c r="M243" s="228" t="s">
        <v>591</v>
      </c>
      <c r="N243" s="233">
        <v>43119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5">
        <v>106</v>
      </c>
      <c r="B244" s="226">
        <v>43046</v>
      </c>
      <c r="C244" s="226"/>
      <c r="D244" s="227" t="s">
        <v>388</v>
      </c>
      <c r="E244" s="228" t="s">
        <v>623</v>
      </c>
      <c r="F244" s="229">
        <v>740</v>
      </c>
      <c r="G244" s="228"/>
      <c r="H244" s="228">
        <v>892.5</v>
      </c>
      <c r="I244" s="230">
        <v>900</v>
      </c>
      <c r="J244" s="231" t="s">
        <v>761</v>
      </c>
      <c r="K244" s="201">
        <f t="shared" ref="K244:K246" si="128">H244-F244</f>
        <v>152.5</v>
      </c>
      <c r="L244" s="232">
        <f t="shared" ref="L244:L246" si="129">K244/F244</f>
        <v>0.20608108108108109</v>
      </c>
      <c r="M244" s="228" t="s">
        <v>591</v>
      </c>
      <c r="N244" s="233">
        <v>43052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4">
        <v>107</v>
      </c>
      <c r="B245" s="195">
        <v>43073</v>
      </c>
      <c r="C245" s="195"/>
      <c r="D245" s="196" t="s">
        <v>762</v>
      </c>
      <c r="E245" s="197" t="s">
        <v>623</v>
      </c>
      <c r="F245" s="198">
        <v>118.5</v>
      </c>
      <c r="G245" s="197"/>
      <c r="H245" s="197">
        <v>143.5</v>
      </c>
      <c r="I245" s="199">
        <v>145</v>
      </c>
      <c r="J245" s="200" t="s">
        <v>613</v>
      </c>
      <c r="K245" s="201">
        <f t="shared" si="128"/>
        <v>25</v>
      </c>
      <c r="L245" s="202">
        <f t="shared" si="129"/>
        <v>0.2109704641350211</v>
      </c>
      <c r="M245" s="197" t="s">
        <v>591</v>
      </c>
      <c r="N245" s="203">
        <v>43097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108</v>
      </c>
      <c r="B246" s="205">
        <v>43090</v>
      </c>
      <c r="C246" s="205"/>
      <c r="D246" s="206" t="s">
        <v>434</v>
      </c>
      <c r="E246" s="207" t="s">
        <v>623</v>
      </c>
      <c r="F246" s="208">
        <v>715</v>
      </c>
      <c r="G246" s="208"/>
      <c r="H246" s="209">
        <v>500</v>
      </c>
      <c r="I246" s="209">
        <v>872</v>
      </c>
      <c r="J246" s="210" t="s">
        <v>763</v>
      </c>
      <c r="K246" s="211">
        <f t="shared" si="128"/>
        <v>-215</v>
      </c>
      <c r="L246" s="212">
        <f t="shared" si="129"/>
        <v>-0.30069930069930068</v>
      </c>
      <c r="M246" s="208" t="s">
        <v>604</v>
      </c>
      <c r="N246" s="205">
        <v>43670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4">
        <v>109</v>
      </c>
      <c r="B247" s="195">
        <v>43098</v>
      </c>
      <c r="C247" s="195"/>
      <c r="D247" s="196" t="s">
        <v>606</v>
      </c>
      <c r="E247" s="197" t="s">
        <v>623</v>
      </c>
      <c r="F247" s="198">
        <v>435</v>
      </c>
      <c r="G247" s="197"/>
      <c r="H247" s="197">
        <v>542.5</v>
      </c>
      <c r="I247" s="199">
        <v>539</v>
      </c>
      <c r="J247" s="200" t="s">
        <v>681</v>
      </c>
      <c r="K247" s="201">
        <v>107.5</v>
      </c>
      <c r="L247" s="202">
        <v>0.247126436781609</v>
      </c>
      <c r="M247" s="197" t="s">
        <v>591</v>
      </c>
      <c r="N247" s="203">
        <v>43206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4">
        <v>110</v>
      </c>
      <c r="B248" s="195">
        <v>43098</v>
      </c>
      <c r="C248" s="195"/>
      <c r="D248" s="196" t="s">
        <v>563</v>
      </c>
      <c r="E248" s="197" t="s">
        <v>623</v>
      </c>
      <c r="F248" s="198">
        <v>885</v>
      </c>
      <c r="G248" s="197"/>
      <c r="H248" s="197">
        <v>1090</v>
      </c>
      <c r="I248" s="199">
        <v>1084</v>
      </c>
      <c r="J248" s="200" t="s">
        <v>681</v>
      </c>
      <c r="K248" s="201">
        <v>205</v>
      </c>
      <c r="L248" s="202">
        <v>0.23163841807909599</v>
      </c>
      <c r="M248" s="197" t="s">
        <v>591</v>
      </c>
      <c r="N248" s="203">
        <v>43213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4">
        <v>111</v>
      </c>
      <c r="B249" s="235">
        <v>43192</v>
      </c>
      <c r="C249" s="235"/>
      <c r="D249" s="213" t="s">
        <v>764</v>
      </c>
      <c r="E249" s="208" t="s">
        <v>623</v>
      </c>
      <c r="F249" s="236">
        <v>478.5</v>
      </c>
      <c r="G249" s="208"/>
      <c r="H249" s="208">
        <v>442</v>
      </c>
      <c r="I249" s="209">
        <v>613</v>
      </c>
      <c r="J249" s="210" t="s">
        <v>765</v>
      </c>
      <c r="K249" s="211">
        <f t="shared" ref="K249:K252" si="130">H249-F249</f>
        <v>-36.5</v>
      </c>
      <c r="L249" s="212">
        <f t="shared" ref="L249:L252" si="131">K249/F249</f>
        <v>-7.6280041797283177E-2</v>
      </c>
      <c r="M249" s="208" t="s">
        <v>604</v>
      </c>
      <c r="N249" s="205">
        <v>43762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112</v>
      </c>
      <c r="B250" s="205">
        <v>43194</v>
      </c>
      <c r="C250" s="205"/>
      <c r="D250" s="206" t="s">
        <v>766</v>
      </c>
      <c r="E250" s="207" t="s">
        <v>623</v>
      </c>
      <c r="F250" s="208">
        <f>141.5-7.3</f>
        <v>134.19999999999999</v>
      </c>
      <c r="G250" s="208"/>
      <c r="H250" s="209">
        <v>77</v>
      </c>
      <c r="I250" s="209">
        <v>180</v>
      </c>
      <c r="J250" s="210" t="s">
        <v>767</v>
      </c>
      <c r="K250" s="211">
        <f t="shared" si="130"/>
        <v>-57.199999999999989</v>
      </c>
      <c r="L250" s="212">
        <f t="shared" si="131"/>
        <v>-0.42622950819672129</v>
      </c>
      <c r="M250" s="208" t="s">
        <v>604</v>
      </c>
      <c r="N250" s="205">
        <v>43522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113</v>
      </c>
      <c r="B251" s="205">
        <v>43209</v>
      </c>
      <c r="C251" s="205"/>
      <c r="D251" s="206" t="s">
        <v>768</v>
      </c>
      <c r="E251" s="207" t="s">
        <v>623</v>
      </c>
      <c r="F251" s="208">
        <v>430</v>
      </c>
      <c r="G251" s="208"/>
      <c r="H251" s="209">
        <v>220</v>
      </c>
      <c r="I251" s="209">
        <v>537</v>
      </c>
      <c r="J251" s="210" t="s">
        <v>769</v>
      </c>
      <c r="K251" s="211">
        <f t="shared" si="130"/>
        <v>-210</v>
      </c>
      <c r="L251" s="212">
        <f t="shared" si="131"/>
        <v>-0.48837209302325579</v>
      </c>
      <c r="M251" s="208" t="s">
        <v>604</v>
      </c>
      <c r="N251" s="205">
        <v>43252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114</v>
      </c>
      <c r="B252" s="226">
        <v>43220</v>
      </c>
      <c r="C252" s="226"/>
      <c r="D252" s="227" t="s">
        <v>389</v>
      </c>
      <c r="E252" s="228" t="s">
        <v>623</v>
      </c>
      <c r="F252" s="228">
        <v>153.5</v>
      </c>
      <c r="G252" s="228"/>
      <c r="H252" s="228">
        <v>196</v>
      </c>
      <c r="I252" s="230">
        <v>196</v>
      </c>
      <c r="J252" s="200" t="s">
        <v>770</v>
      </c>
      <c r="K252" s="201">
        <f t="shared" si="130"/>
        <v>42.5</v>
      </c>
      <c r="L252" s="202">
        <f t="shared" si="131"/>
        <v>0.27687296416938112</v>
      </c>
      <c r="M252" s="197" t="s">
        <v>591</v>
      </c>
      <c r="N252" s="203">
        <v>43605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115</v>
      </c>
      <c r="B253" s="205">
        <v>43306</v>
      </c>
      <c r="C253" s="205"/>
      <c r="D253" s="206" t="s">
        <v>740</v>
      </c>
      <c r="E253" s="207" t="s">
        <v>623</v>
      </c>
      <c r="F253" s="208">
        <v>27.5</v>
      </c>
      <c r="G253" s="208"/>
      <c r="H253" s="209">
        <v>13.1</v>
      </c>
      <c r="I253" s="209">
        <v>60</v>
      </c>
      <c r="J253" s="210" t="s">
        <v>771</v>
      </c>
      <c r="K253" s="211">
        <v>-14.4</v>
      </c>
      <c r="L253" s="212">
        <v>-0.52363636363636401</v>
      </c>
      <c r="M253" s="208" t="s">
        <v>604</v>
      </c>
      <c r="N253" s="205">
        <v>43138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4">
        <v>116</v>
      </c>
      <c r="B254" s="235">
        <v>43318</v>
      </c>
      <c r="C254" s="235"/>
      <c r="D254" s="213" t="s">
        <v>772</v>
      </c>
      <c r="E254" s="208" t="s">
        <v>623</v>
      </c>
      <c r="F254" s="208">
        <v>148.5</v>
      </c>
      <c r="G254" s="208"/>
      <c r="H254" s="208">
        <v>102</v>
      </c>
      <c r="I254" s="209">
        <v>182</v>
      </c>
      <c r="J254" s="210" t="s">
        <v>773</v>
      </c>
      <c r="K254" s="211">
        <f>H254-F254</f>
        <v>-46.5</v>
      </c>
      <c r="L254" s="212">
        <f>K254/F254</f>
        <v>-0.31313131313131315</v>
      </c>
      <c r="M254" s="208" t="s">
        <v>604</v>
      </c>
      <c r="N254" s="205">
        <v>43661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4">
        <v>117</v>
      </c>
      <c r="B255" s="195">
        <v>43335</v>
      </c>
      <c r="C255" s="195"/>
      <c r="D255" s="196" t="s">
        <v>774</v>
      </c>
      <c r="E255" s="197" t="s">
        <v>623</v>
      </c>
      <c r="F255" s="228">
        <v>285</v>
      </c>
      <c r="G255" s="197"/>
      <c r="H255" s="197">
        <v>355</v>
      </c>
      <c r="I255" s="199">
        <v>364</v>
      </c>
      <c r="J255" s="200" t="s">
        <v>775</v>
      </c>
      <c r="K255" s="201">
        <v>70</v>
      </c>
      <c r="L255" s="202">
        <v>0.24561403508771901</v>
      </c>
      <c r="M255" s="197" t="s">
        <v>591</v>
      </c>
      <c r="N255" s="203">
        <v>43455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4">
        <v>118</v>
      </c>
      <c r="B256" s="195">
        <v>43341</v>
      </c>
      <c r="C256" s="195"/>
      <c r="D256" s="196" t="s">
        <v>377</v>
      </c>
      <c r="E256" s="197" t="s">
        <v>623</v>
      </c>
      <c r="F256" s="228">
        <v>525</v>
      </c>
      <c r="G256" s="197"/>
      <c r="H256" s="197">
        <v>585</v>
      </c>
      <c r="I256" s="199">
        <v>635</v>
      </c>
      <c r="J256" s="200" t="s">
        <v>776</v>
      </c>
      <c r="K256" s="201">
        <f t="shared" ref="K256:K273" si="132">H256-F256</f>
        <v>60</v>
      </c>
      <c r="L256" s="202">
        <f t="shared" ref="L256:L273" si="133">K256/F256</f>
        <v>0.11428571428571428</v>
      </c>
      <c r="M256" s="197" t="s">
        <v>591</v>
      </c>
      <c r="N256" s="203">
        <v>43662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4">
        <v>119</v>
      </c>
      <c r="B257" s="195">
        <v>43395</v>
      </c>
      <c r="C257" s="195"/>
      <c r="D257" s="196" t="s">
        <v>363</v>
      </c>
      <c r="E257" s="197" t="s">
        <v>623</v>
      </c>
      <c r="F257" s="228">
        <v>475</v>
      </c>
      <c r="G257" s="197"/>
      <c r="H257" s="197">
        <v>574</v>
      </c>
      <c r="I257" s="199">
        <v>570</v>
      </c>
      <c r="J257" s="200" t="s">
        <v>681</v>
      </c>
      <c r="K257" s="201">
        <f t="shared" si="132"/>
        <v>99</v>
      </c>
      <c r="L257" s="202">
        <f t="shared" si="133"/>
        <v>0.20842105263157895</v>
      </c>
      <c r="M257" s="197" t="s">
        <v>591</v>
      </c>
      <c r="N257" s="203">
        <v>43403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5">
        <v>120</v>
      </c>
      <c r="B258" s="226">
        <v>43397</v>
      </c>
      <c r="C258" s="226"/>
      <c r="D258" s="227" t="s">
        <v>384</v>
      </c>
      <c r="E258" s="228" t="s">
        <v>623</v>
      </c>
      <c r="F258" s="228">
        <v>707.5</v>
      </c>
      <c r="G258" s="228"/>
      <c r="H258" s="228">
        <v>872</v>
      </c>
      <c r="I258" s="230">
        <v>872</v>
      </c>
      <c r="J258" s="231" t="s">
        <v>681</v>
      </c>
      <c r="K258" s="201">
        <f t="shared" si="132"/>
        <v>164.5</v>
      </c>
      <c r="L258" s="232">
        <f t="shared" si="133"/>
        <v>0.23250883392226149</v>
      </c>
      <c r="M258" s="228" t="s">
        <v>591</v>
      </c>
      <c r="N258" s="233">
        <v>43482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5">
        <v>121</v>
      </c>
      <c r="B259" s="226">
        <v>43398</v>
      </c>
      <c r="C259" s="226"/>
      <c r="D259" s="227" t="s">
        <v>777</v>
      </c>
      <c r="E259" s="228" t="s">
        <v>623</v>
      </c>
      <c r="F259" s="228">
        <v>162</v>
      </c>
      <c r="G259" s="228"/>
      <c r="H259" s="228">
        <v>204</v>
      </c>
      <c r="I259" s="230">
        <v>209</v>
      </c>
      <c r="J259" s="231" t="s">
        <v>778</v>
      </c>
      <c r="K259" s="201">
        <f t="shared" si="132"/>
        <v>42</v>
      </c>
      <c r="L259" s="232">
        <f t="shared" si="133"/>
        <v>0.25925925925925924</v>
      </c>
      <c r="M259" s="228" t="s">
        <v>591</v>
      </c>
      <c r="N259" s="233">
        <v>43539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5">
        <v>122</v>
      </c>
      <c r="B260" s="226">
        <v>43399</v>
      </c>
      <c r="C260" s="226"/>
      <c r="D260" s="227" t="s">
        <v>482</v>
      </c>
      <c r="E260" s="228" t="s">
        <v>623</v>
      </c>
      <c r="F260" s="228">
        <v>240</v>
      </c>
      <c r="G260" s="228"/>
      <c r="H260" s="228">
        <v>297</v>
      </c>
      <c r="I260" s="230">
        <v>297</v>
      </c>
      <c r="J260" s="231" t="s">
        <v>681</v>
      </c>
      <c r="K260" s="237">
        <f t="shared" si="132"/>
        <v>57</v>
      </c>
      <c r="L260" s="232">
        <f t="shared" si="133"/>
        <v>0.23749999999999999</v>
      </c>
      <c r="M260" s="228" t="s">
        <v>591</v>
      </c>
      <c r="N260" s="233">
        <v>43417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4">
        <v>123</v>
      </c>
      <c r="B261" s="195">
        <v>43439</v>
      </c>
      <c r="C261" s="195"/>
      <c r="D261" s="196" t="s">
        <v>779</v>
      </c>
      <c r="E261" s="197" t="s">
        <v>623</v>
      </c>
      <c r="F261" s="197">
        <v>202.5</v>
      </c>
      <c r="G261" s="197"/>
      <c r="H261" s="197">
        <v>255</v>
      </c>
      <c r="I261" s="199">
        <v>252</v>
      </c>
      <c r="J261" s="200" t="s">
        <v>681</v>
      </c>
      <c r="K261" s="201">
        <f t="shared" si="132"/>
        <v>52.5</v>
      </c>
      <c r="L261" s="202">
        <f t="shared" si="133"/>
        <v>0.25925925925925924</v>
      </c>
      <c r="M261" s="197" t="s">
        <v>591</v>
      </c>
      <c r="N261" s="203">
        <v>43542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5">
        <v>124</v>
      </c>
      <c r="B262" s="226">
        <v>43465</v>
      </c>
      <c r="C262" s="195"/>
      <c r="D262" s="227" t="s">
        <v>416</v>
      </c>
      <c r="E262" s="228" t="s">
        <v>623</v>
      </c>
      <c r="F262" s="228">
        <v>710</v>
      </c>
      <c r="G262" s="228"/>
      <c r="H262" s="228">
        <v>866</v>
      </c>
      <c r="I262" s="230">
        <v>866</v>
      </c>
      <c r="J262" s="231" t="s">
        <v>681</v>
      </c>
      <c r="K262" s="201">
        <f t="shared" si="132"/>
        <v>156</v>
      </c>
      <c r="L262" s="202">
        <f t="shared" si="133"/>
        <v>0.21971830985915494</v>
      </c>
      <c r="M262" s="197" t="s">
        <v>591</v>
      </c>
      <c r="N262" s="203">
        <v>43553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5">
        <v>125</v>
      </c>
      <c r="B263" s="226">
        <v>43522</v>
      </c>
      <c r="C263" s="226"/>
      <c r="D263" s="227" t="s">
        <v>153</v>
      </c>
      <c r="E263" s="228" t="s">
        <v>623</v>
      </c>
      <c r="F263" s="228">
        <v>337.25</v>
      </c>
      <c r="G263" s="228"/>
      <c r="H263" s="228">
        <v>398.5</v>
      </c>
      <c r="I263" s="230">
        <v>411</v>
      </c>
      <c r="J263" s="200" t="s">
        <v>781</v>
      </c>
      <c r="K263" s="201">
        <f t="shared" si="132"/>
        <v>61.25</v>
      </c>
      <c r="L263" s="202">
        <f t="shared" si="133"/>
        <v>0.1816160118606375</v>
      </c>
      <c r="M263" s="197" t="s">
        <v>591</v>
      </c>
      <c r="N263" s="203">
        <v>43760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8">
        <v>126</v>
      </c>
      <c r="B264" s="239">
        <v>43559</v>
      </c>
      <c r="C264" s="239"/>
      <c r="D264" s="240" t="s">
        <v>782</v>
      </c>
      <c r="E264" s="241" t="s">
        <v>623</v>
      </c>
      <c r="F264" s="241">
        <v>130</v>
      </c>
      <c r="G264" s="241"/>
      <c r="H264" s="241">
        <v>65</v>
      </c>
      <c r="I264" s="242">
        <v>158</v>
      </c>
      <c r="J264" s="210" t="s">
        <v>783</v>
      </c>
      <c r="K264" s="211">
        <f t="shared" si="132"/>
        <v>-65</v>
      </c>
      <c r="L264" s="212">
        <f t="shared" si="133"/>
        <v>-0.5</v>
      </c>
      <c r="M264" s="208" t="s">
        <v>604</v>
      </c>
      <c r="N264" s="205">
        <v>43726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5">
        <v>127</v>
      </c>
      <c r="B265" s="226">
        <v>43017</v>
      </c>
      <c r="C265" s="226"/>
      <c r="D265" s="227" t="s">
        <v>186</v>
      </c>
      <c r="E265" s="228" t="s">
        <v>623</v>
      </c>
      <c r="F265" s="228">
        <v>141.5</v>
      </c>
      <c r="G265" s="228"/>
      <c r="H265" s="228">
        <v>183.5</v>
      </c>
      <c r="I265" s="230">
        <v>210</v>
      </c>
      <c r="J265" s="200" t="s">
        <v>778</v>
      </c>
      <c r="K265" s="201">
        <f t="shared" si="132"/>
        <v>42</v>
      </c>
      <c r="L265" s="202">
        <f t="shared" si="133"/>
        <v>0.29681978798586572</v>
      </c>
      <c r="M265" s="197" t="s">
        <v>591</v>
      </c>
      <c r="N265" s="203">
        <v>43042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8">
        <v>128</v>
      </c>
      <c r="B266" s="239">
        <v>43074</v>
      </c>
      <c r="C266" s="239"/>
      <c r="D266" s="240" t="s">
        <v>785</v>
      </c>
      <c r="E266" s="241" t="s">
        <v>623</v>
      </c>
      <c r="F266" s="236">
        <v>172</v>
      </c>
      <c r="G266" s="241"/>
      <c r="H266" s="241">
        <v>155.25</v>
      </c>
      <c r="I266" s="242">
        <v>230</v>
      </c>
      <c r="J266" s="210" t="s">
        <v>786</v>
      </c>
      <c r="K266" s="211">
        <f t="shared" si="132"/>
        <v>-16.75</v>
      </c>
      <c r="L266" s="212">
        <f t="shared" si="133"/>
        <v>-9.7383720930232565E-2</v>
      </c>
      <c r="M266" s="208" t="s">
        <v>604</v>
      </c>
      <c r="N266" s="205">
        <v>43787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5">
        <v>129</v>
      </c>
      <c r="B267" s="226">
        <v>43398</v>
      </c>
      <c r="C267" s="226"/>
      <c r="D267" s="227" t="s">
        <v>108</v>
      </c>
      <c r="E267" s="228" t="s">
        <v>623</v>
      </c>
      <c r="F267" s="228">
        <v>698.5</v>
      </c>
      <c r="G267" s="228"/>
      <c r="H267" s="228">
        <v>890</v>
      </c>
      <c r="I267" s="230">
        <v>890</v>
      </c>
      <c r="J267" s="200" t="s">
        <v>861</v>
      </c>
      <c r="K267" s="201">
        <f t="shared" si="132"/>
        <v>191.5</v>
      </c>
      <c r="L267" s="202">
        <f t="shared" si="133"/>
        <v>0.27415891195418757</v>
      </c>
      <c r="M267" s="197" t="s">
        <v>591</v>
      </c>
      <c r="N267" s="203">
        <v>44328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5">
        <v>130</v>
      </c>
      <c r="B268" s="226">
        <v>42877</v>
      </c>
      <c r="C268" s="226"/>
      <c r="D268" s="227" t="s">
        <v>376</v>
      </c>
      <c r="E268" s="228" t="s">
        <v>623</v>
      </c>
      <c r="F268" s="228">
        <v>127.6</v>
      </c>
      <c r="G268" s="228"/>
      <c r="H268" s="228">
        <v>138</v>
      </c>
      <c r="I268" s="230">
        <v>190</v>
      </c>
      <c r="J268" s="200" t="s">
        <v>787</v>
      </c>
      <c r="K268" s="201">
        <f t="shared" si="132"/>
        <v>10.400000000000006</v>
      </c>
      <c r="L268" s="202">
        <f t="shared" si="133"/>
        <v>8.1504702194357417E-2</v>
      </c>
      <c r="M268" s="197" t="s">
        <v>591</v>
      </c>
      <c r="N268" s="203">
        <v>43774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5">
        <v>131</v>
      </c>
      <c r="B269" s="226">
        <v>43158</v>
      </c>
      <c r="C269" s="226"/>
      <c r="D269" s="227" t="s">
        <v>788</v>
      </c>
      <c r="E269" s="228" t="s">
        <v>623</v>
      </c>
      <c r="F269" s="228">
        <v>317</v>
      </c>
      <c r="G269" s="228"/>
      <c r="H269" s="228">
        <v>382.5</v>
      </c>
      <c r="I269" s="230">
        <v>398</v>
      </c>
      <c r="J269" s="200" t="s">
        <v>789</v>
      </c>
      <c r="K269" s="201">
        <f t="shared" si="132"/>
        <v>65.5</v>
      </c>
      <c r="L269" s="202">
        <f t="shared" si="133"/>
        <v>0.20662460567823343</v>
      </c>
      <c r="M269" s="197" t="s">
        <v>591</v>
      </c>
      <c r="N269" s="203">
        <v>44238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8">
        <v>132</v>
      </c>
      <c r="B270" s="239">
        <v>43164</v>
      </c>
      <c r="C270" s="239"/>
      <c r="D270" s="240" t="s">
        <v>145</v>
      </c>
      <c r="E270" s="241" t="s">
        <v>623</v>
      </c>
      <c r="F270" s="236">
        <f>510-14.4</f>
        <v>495.6</v>
      </c>
      <c r="G270" s="241"/>
      <c r="H270" s="241">
        <v>350</v>
      </c>
      <c r="I270" s="242">
        <v>672</v>
      </c>
      <c r="J270" s="210" t="s">
        <v>790</v>
      </c>
      <c r="K270" s="211">
        <f t="shared" si="132"/>
        <v>-145.60000000000002</v>
      </c>
      <c r="L270" s="212">
        <f t="shared" si="133"/>
        <v>-0.29378531073446329</v>
      </c>
      <c r="M270" s="208" t="s">
        <v>604</v>
      </c>
      <c r="N270" s="205">
        <v>43887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8">
        <v>133</v>
      </c>
      <c r="B271" s="239">
        <v>43237</v>
      </c>
      <c r="C271" s="239"/>
      <c r="D271" s="240" t="s">
        <v>474</v>
      </c>
      <c r="E271" s="241" t="s">
        <v>623</v>
      </c>
      <c r="F271" s="236">
        <v>230.3</v>
      </c>
      <c r="G271" s="241"/>
      <c r="H271" s="241">
        <v>102.5</v>
      </c>
      <c r="I271" s="242">
        <v>348</v>
      </c>
      <c r="J271" s="210" t="s">
        <v>791</v>
      </c>
      <c r="K271" s="211">
        <f t="shared" si="132"/>
        <v>-127.80000000000001</v>
      </c>
      <c r="L271" s="212">
        <f t="shared" si="133"/>
        <v>-0.55492835432045162</v>
      </c>
      <c r="M271" s="208" t="s">
        <v>604</v>
      </c>
      <c r="N271" s="205">
        <v>43896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5">
        <v>134</v>
      </c>
      <c r="B272" s="226">
        <v>43258</v>
      </c>
      <c r="C272" s="226"/>
      <c r="D272" s="227" t="s">
        <v>439</v>
      </c>
      <c r="E272" s="228" t="s">
        <v>623</v>
      </c>
      <c r="F272" s="228">
        <f>342.5-5.1</f>
        <v>337.4</v>
      </c>
      <c r="G272" s="228"/>
      <c r="H272" s="228">
        <v>412.5</v>
      </c>
      <c r="I272" s="230">
        <v>439</v>
      </c>
      <c r="J272" s="200" t="s">
        <v>792</v>
      </c>
      <c r="K272" s="201">
        <f t="shared" si="132"/>
        <v>75.100000000000023</v>
      </c>
      <c r="L272" s="202">
        <f t="shared" si="133"/>
        <v>0.22258446947243635</v>
      </c>
      <c r="M272" s="197" t="s">
        <v>591</v>
      </c>
      <c r="N272" s="203">
        <v>44230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9">
        <v>135</v>
      </c>
      <c r="B273" s="218">
        <v>43285</v>
      </c>
      <c r="C273" s="218"/>
      <c r="D273" s="219" t="s">
        <v>55</v>
      </c>
      <c r="E273" s="220" t="s">
        <v>623</v>
      </c>
      <c r="F273" s="220">
        <f>127.5-5.53</f>
        <v>121.97</v>
      </c>
      <c r="G273" s="221"/>
      <c r="H273" s="221">
        <v>122.5</v>
      </c>
      <c r="I273" s="221">
        <v>170</v>
      </c>
      <c r="J273" s="222" t="s">
        <v>823</v>
      </c>
      <c r="K273" s="223">
        <f t="shared" si="132"/>
        <v>0.53000000000000114</v>
      </c>
      <c r="L273" s="224">
        <f t="shared" si="133"/>
        <v>4.3453308190538747E-3</v>
      </c>
      <c r="M273" s="220" t="s">
        <v>714</v>
      </c>
      <c r="N273" s="218">
        <v>44431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8">
        <v>136</v>
      </c>
      <c r="B274" s="239">
        <v>43294</v>
      </c>
      <c r="C274" s="239"/>
      <c r="D274" s="240" t="s">
        <v>365</v>
      </c>
      <c r="E274" s="241" t="s">
        <v>623</v>
      </c>
      <c r="F274" s="236">
        <v>46.5</v>
      </c>
      <c r="G274" s="241"/>
      <c r="H274" s="241">
        <v>17</v>
      </c>
      <c r="I274" s="242">
        <v>59</v>
      </c>
      <c r="J274" s="210" t="s">
        <v>793</v>
      </c>
      <c r="K274" s="211">
        <f t="shared" ref="K274:K282" si="134">H274-F274</f>
        <v>-29.5</v>
      </c>
      <c r="L274" s="212">
        <f t="shared" ref="L274:L282" si="135">K274/F274</f>
        <v>-0.63440860215053763</v>
      </c>
      <c r="M274" s="208" t="s">
        <v>604</v>
      </c>
      <c r="N274" s="205">
        <v>43887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5">
        <v>137</v>
      </c>
      <c r="B275" s="226">
        <v>43396</v>
      </c>
      <c r="C275" s="226"/>
      <c r="D275" s="227" t="s">
        <v>418</v>
      </c>
      <c r="E275" s="228" t="s">
        <v>623</v>
      </c>
      <c r="F275" s="228">
        <v>156.5</v>
      </c>
      <c r="G275" s="228"/>
      <c r="H275" s="228">
        <v>207.5</v>
      </c>
      <c r="I275" s="230">
        <v>191</v>
      </c>
      <c r="J275" s="200" t="s">
        <v>681</v>
      </c>
      <c r="K275" s="201">
        <f t="shared" si="134"/>
        <v>51</v>
      </c>
      <c r="L275" s="202">
        <f t="shared" si="135"/>
        <v>0.32587859424920129</v>
      </c>
      <c r="M275" s="197" t="s">
        <v>591</v>
      </c>
      <c r="N275" s="203">
        <v>44369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5">
        <v>138</v>
      </c>
      <c r="B276" s="226">
        <v>43439</v>
      </c>
      <c r="C276" s="226"/>
      <c r="D276" s="227" t="s">
        <v>327</v>
      </c>
      <c r="E276" s="228" t="s">
        <v>623</v>
      </c>
      <c r="F276" s="228">
        <v>259.5</v>
      </c>
      <c r="G276" s="228"/>
      <c r="H276" s="228">
        <v>320</v>
      </c>
      <c r="I276" s="230">
        <v>320</v>
      </c>
      <c r="J276" s="200" t="s">
        <v>681</v>
      </c>
      <c r="K276" s="201">
        <f t="shared" si="134"/>
        <v>60.5</v>
      </c>
      <c r="L276" s="202">
        <f t="shared" si="135"/>
        <v>0.23314065510597304</v>
      </c>
      <c r="M276" s="197" t="s">
        <v>591</v>
      </c>
      <c r="N276" s="203">
        <v>44323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8">
        <v>139</v>
      </c>
      <c r="B277" s="239">
        <v>43439</v>
      </c>
      <c r="C277" s="239"/>
      <c r="D277" s="240" t="s">
        <v>794</v>
      </c>
      <c r="E277" s="241" t="s">
        <v>623</v>
      </c>
      <c r="F277" s="241">
        <v>715</v>
      </c>
      <c r="G277" s="241"/>
      <c r="H277" s="241">
        <v>445</v>
      </c>
      <c r="I277" s="242">
        <v>840</v>
      </c>
      <c r="J277" s="210" t="s">
        <v>795</v>
      </c>
      <c r="K277" s="211">
        <f t="shared" si="134"/>
        <v>-270</v>
      </c>
      <c r="L277" s="212">
        <f t="shared" si="135"/>
        <v>-0.3776223776223776</v>
      </c>
      <c r="M277" s="208" t="s">
        <v>604</v>
      </c>
      <c r="N277" s="205">
        <v>43800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5">
        <v>140</v>
      </c>
      <c r="B278" s="226">
        <v>43469</v>
      </c>
      <c r="C278" s="226"/>
      <c r="D278" s="227" t="s">
        <v>158</v>
      </c>
      <c r="E278" s="228" t="s">
        <v>623</v>
      </c>
      <c r="F278" s="228">
        <v>875</v>
      </c>
      <c r="G278" s="228"/>
      <c r="H278" s="228">
        <v>1165</v>
      </c>
      <c r="I278" s="230">
        <v>1185</v>
      </c>
      <c r="J278" s="200" t="s">
        <v>796</v>
      </c>
      <c r="K278" s="201">
        <f t="shared" si="134"/>
        <v>290</v>
      </c>
      <c r="L278" s="202">
        <f t="shared" si="135"/>
        <v>0.33142857142857141</v>
      </c>
      <c r="M278" s="197" t="s">
        <v>591</v>
      </c>
      <c r="N278" s="203">
        <v>43847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5">
        <v>141</v>
      </c>
      <c r="B279" s="226">
        <v>43559</v>
      </c>
      <c r="C279" s="226"/>
      <c r="D279" s="227" t="s">
        <v>343</v>
      </c>
      <c r="E279" s="228" t="s">
        <v>623</v>
      </c>
      <c r="F279" s="228">
        <f>387-14.63</f>
        <v>372.37</v>
      </c>
      <c r="G279" s="228"/>
      <c r="H279" s="228">
        <v>490</v>
      </c>
      <c r="I279" s="230">
        <v>490</v>
      </c>
      <c r="J279" s="200" t="s">
        <v>681</v>
      </c>
      <c r="K279" s="201">
        <f t="shared" si="134"/>
        <v>117.63</v>
      </c>
      <c r="L279" s="202">
        <f t="shared" si="135"/>
        <v>0.31589548030185027</v>
      </c>
      <c r="M279" s="197" t="s">
        <v>591</v>
      </c>
      <c r="N279" s="203">
        <v>43850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8">
        <v>142</v>
      </c>
      <c r="B280" s="239">
        <v>43578</v>
      </c>
      <c r="C280" s="239"/>
      <c r="D280" s="240" t="s">
        <v>797</v>
      </c>
      <c r="E280" s="241" t="s">
        <v>593</v>
      </c>
      <c r="F280" s="241">
        <v>220</v>
      </c>
      <c r="G280" s="241"/>
      <c r="H280" s="241">
        <v>127.5</v>
      </c>
      <c r="I280" s="242">
        <v>284</v>
      </c>
      <c r="J280" s="210" t="s">
        <v>798</v>
      </c>
      <c r="K280" s="211">
        <f t="shared" si="134"/>
        <v>-92.5</v>
      </c>
      <c r="L280" s="212">
        <f t="shared" si="135"/>
        <v>-0.42045454545454547</v>
      </c>
      <c r="M280" s="208" t="s">
        <v>604</v>
      </c>
      <c r="N280" s="205">
        <v>43896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5">
        <v>143</v>
      </c>
      <c r="B281" s="226">
        <v>43622</v>
      </c>
      <c r="C281" s="226"/>
      <c r="D281" s="227" t="s">
        <v>483</v>
      </c>
      <c r="E281" s="228" t="s">
        <v>593</v>
      </c>
      <c r="F281" s="228">
        <v>332.8</v>
      </c>
      <c r="G281" s="228"/>
      <c r="H281" s="228">
        <v>405</v>
      </c>
      <c r="I281" s="230">
        <v>419</v>
      </c>
      <c r="J281" s="200" t="s">
        <v>799</v>
      </c>
      <c r="K281" s="201">
        <f t="shared" si="134"/>
        <v>72.199999999999989</v>
      </c>
      <c r="L281" s="202">
        <f t="shared" si="135"/>
        <v>0.21694711538461534</v>
      </c>
      <c r="M281" s="197" t="s">
        <v>591</v>
      </c>
      <c r="N281" s="203">
        <v>43860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9">
        <v>144</v>
      </c>
      <c r="B282" s="218">
        <v>43641</v>
      </c>
      <c r="C282" s="218"/>
      <c r="D282" s="219" t="s">
        <v>151</v>
      </c>
      <c r="E282" s="220" t="s">
        <v>623</v>
      </c>
      <c r="F282" s="220">
        <v>386</v>
      </c>
      <c r="G282" s="221"/>
      <c r="H282" s="221">
        <v>395</v>
      </c>
      <c r="I282" s="221">
        <v>452</v>
      </c>
      <c r="J282" s="222" t="s">
        <v>800</v>
      </c>
      <c r="K282" s="223">
        <f t="shared" si="134"/>
        <v>9</v>
      </c>
      <c r="L282" s="224">
        <f t="shared" si="135"/>
        <v>2.3316062176165803E-2</v>
      </c>
      <c r="M282" s="220" t="s">
        <v>714</v>
      </c>
      <c r="N282" s="218">
        <v>43868</v>
      </c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9">
        <v>145</v>
      </c>
      <c r="B283" s="218">
        <v>43707</v>
      </c>
      <c r="C283" s="218"/>
      <c r="D283" s="219" t="s">
        <v>131</v>
      </c>
      <c r="E283" s="220" t="s">
        <v>623</v>
      </c>
      <c r="F283" s="220">
        <v>137.5</v>
      </c>
      <c r="G283" s="221"/>
      <c r="H283" s="221">
        <v>138.5</v>
      </c>
      <c r="I283" s="221">
        <v>190</v>
      </c>
      <c r="J283" s="222" t="s">
        <v>822</v>
      </c>
      <c r="K283" s="223">
        <f t="shared" ref="K283" si="136">H283-F283</f>
        <v>1</v>
      </c>
      <c r="L283" s="224">
        <f t="shared" ref="L283" si="137">K283/F283</f>
        <v>7.2727272727272727E-3</v>
      </c>
      <c r="M283" s="220" t="s">
        <v>714</v>
      </c>
      <c r="N283" s="218">
        <v>44432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146</v>
      </c>
      <c r="B284" s="226">
        <v>43731</v>
      </c>
      <c r="C284" s="226"/>
      <c r="D284" s="227" t="s">
        <v>430</v>
      </c>
      <c r="E284" s="228" t="s">
        <v>623</v>
      </c>
      <c r="F284" s="228">
        <v>235</v>
      </c>
      <c r="G284" s="228"/>
      <c r="H284" s="228">
        <v>295</v>
      </c>
      <c r="I284" s="230">
        <v>296</v>
      </c>
      <c r="J284" s="200" t="s">
        <v>801</v>
      </c>
      <c r="K284" s="201">
        <f t="shared" ref="K284:K289" si="138">H284-F284</f>
        <v>60</v>
      </c>
      <c r="L284" s="202">
        <f t="shared" ref="L284:L289" si="139">K284/F284</f>
        <v>0.25531914893617019</v>
      </c>
      <c r="M284" s="197" t="s">
        <v>591</v>
      </c>
      <c r="N284" s="203">
        <v>43844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5">
        <v>147</v>
      </c>
      <c r="B285" s="226">
        <v>43752</v>
      </c>
      <c r="C285" s="226"/>
      <c r="D285" s="227" t="s">
        <v>802</v>
      </c>
      <c r="E285" s="228" t="s">
        <v>623</v>
      </c>
      <c r="F285" s="228">
        <v>277.5</v>
      </c>
      <c r="G285" s="228"/>
      <c r="H285" s="228">
        <v>333</v>
      </c>
      <c r="I285" s="230">
        <v>333</v>
      </c>
      <c r="J285" s="200" t="s">
        <v>803</v>
      </c>
      <c r="K285" s="201">
        <f t="shared" si="138"/>
        <v>55.5</v>
      </c>
      <c r="L285" s="202">
        <f t="shared" si="139"/>
        <v>0.2</v>
      </c>
      <c r="M285" s="197" t="s">
        <v>591</v>
      </c>
      <c r="N285" s="203">
        <v>43846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5">
        <v>148</v>
      </c>
      <c r="B286" s="226">
        <v>43752</v>
      </c>
      <c r="C286" s="226"/>
      <c r="D286" s="227" t="s">
        <v>804</v>
      </c>
      <c r="E286" s="228" t="s">
        <v>623</v>
      </c>
      <c r="F286" s="228">
        <v>930</v>
      </c>
      <c r="G286" s="228"/>
      <c r="H286" s="228">
        <v>1165</v>
      </c>
      <c r="I286" s="230">
        <v>1200</v>
      </c>
      <c r="J286" s="200" t="s">
        <v>805</v>
      </c>
      <c r="K286" s="201">
        <f t="shared" si="138"/>
        <v>235</v>
      </c>
      <c r="L286" s="202">
        <f t="shared" si="139"/>
        <v>0.25268817204301075</v>
      </c>
      <c r="M286" s="197" t="s">
        <v>591</v>
      </c>
      <c r="N286" s="203">
        <v>43847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5">
        <v>149</v>
      </c>
      <c r="B287" s="226">
        <v>43753</v>
      </c>
      <c r="C287" s="226"/>
      <c r="D287" s="227" t="s">
        <v>806</v>
      </c>
      <c r="E287" s="228" t="s">
        <v>623</v>
      </c>
      <c r="F287" s="198">
        <v>111</v>
      </c>
      <c r="G287" s="228"/>
      <c r="H287" s="228">
        <v>141</v>
      </c>
      <c r="I287" s="230">
        <v>141</v>
      </c>
      <c r="J287" s="200" t="s">
        <v>607</v>
      </c>
      <c r="K287" s="201">
        <f t="shared" si="138"/>
        <v>30</v>
      </c>
      <c r="L287" s="202">
        <f t="shared" si="139"/>
        <v>0.27027027027027029</v>
      </c>
      <c r="M287" s="197" t="s">
        <v>591</v>
      </c>
      <c r="N287" s="203">
        <v>44328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5">
        <v>150</v>
      </c>
      <c r="B288" s="226">
        <v>43753</v>
      </c>
      <c r="C288" s="226"/>
      <c r="D288" s="227" t="s">
        <v>807</v>
      </c>
      <c r="E288" s="228" t="s">
        <v>623</v>
      </c>
      <c r="F288" s="198">
        <v>296</v>
      </c>
      <c r="G288" s="228"/>
      <c r="H288" s="228">
        <v>370</v>
      </c>
      <c r="I288" s="230">
        <v>370</v>
      </c>
      <c r="J288" s="200" t="s">
        <v>681</v>
      </c>
      <c r="K288" s="201">
        <f t="shared" si="138"/>
        <v>74</v>
      </c>
      <c r="L288" s="202">
        <f t="shared" si="139"/>
        <v>0.25</v>
      </c>
      <c r="M288" s="197" t="s">
        <v>591</v>
      </c>
      <c r="N288" s="203">
        <v>43853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5">
        <v>151</v>
      </c>
      <c r="B289" s="226">
        <v>43754</v>
      </c>
      <c r="C289" s="226"/>
      <c r="D289" s="227" t="s">
        <v>808</v>
      </c>
      <c r="E289" s="228" t="s">
        <v>623</v>
      </c>
      <c r="F289" s="198">
        <v>300</v>
      </c>
      <c r="G289" s="228"/>
      <c r="H289" s="228">
        <v>382.5</v>
      </c>
      <c r="I289" s="230">
        <v>344</v>
      </c>
      <c r="J289" s="200" t="s">
        <v>809</v>
      </c>
      <c r="K289" s="201">
        <f t="shared" si="138"/>
        <v>82.5</v>
      </c>
      <c r="L289" s="202">
        <f t="shared" si="139"/>
        <v>0.27500000000000002</v>
      </c>
      <c r="M289" s="197" t="s">
        <v>591</v>
      </c>
      <c r="N289" s="203">
        <v>44238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4">
        <v>152</v>
      </c>
      <c r="B290" s="245">
        <v>43832</v>
      </c>
      <c r="C290" s="245"/>
      <c r="D290" s="246" t="s">
        <v>810</v>
      </c>
      <c r="E290" s="53" t="s">
        <v>623</v>
      </c>
      <c r="F290" s="247" t="s">
        <v>811</v>
      </c>
      <c r="G290" s="53"/>
      <c r="H290" s="53"/>
      <c r="I290" s="248">
        <v>590</v>
      </c>
      <c r="J290" s="243" t="s">
        <v>594</v>
      </c>
      <c r="K290" s="243"/>
      <c r="L290" s="249"/>
      <c r="M290" s="250" t="s">
        <v>594</v>
      </c>
      <c r="N290" s="251"/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5">
        <v>153</v>
      </c>
      <c r="B291" s="226">
        <v>43966</v>
      </c>
      <c r="C291" s="226"/>
      <c r="D291" s="227" t="s">
        <v>71</v>
      </c>
      <c r="E291" s="228" t="s">
        <v>623</v>
      </c>
      <c r="F291" s="198">
        <v>67.5</v>
      </c>
      <c r="G291" s="228"/>
      <c r="H291" s="228">
        <v>86</v>
      </c>
      <c r="I291" s="230">
        <v>86</v>
      </c>
      <c r="J291" s="200" t="s">
        <v>812</v>
      </c>
      <c r="K291" s="201">
        <f t="shared" ref="K291:K298" si="140">H291-F291</f>
        <v>18.5</v>
      </c>
      <c r="L291" s="202">
        <f t="shared" ref="L291:L298" si="141">K291/F291</f>
        <v>0.27407407407407408</v>
      </c>
      <c r="M291" s="197" t="s">
        <v>591</v>
      </c>
      <c r="N291" s="203">
        <v>44008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5">
        <v>154</v>
      </c>
      <c r="B292" s="226">
        <v>44035</v>
      </c>
      <c r="C292" s="226"/>
      <c r="D292" s="227" t="s">
        <v>482</v>
      </c>
      <c r="E292" s="228" t="s">
        <v>623</v>
      </c>
      <c r="F292" s="198">
        <v>231</v>
      </c>
      <c r="G292" s="228"/>
      <c r="H292" s="228">
        <v>281</v>
      </c>
      <c r="I292" s="230">
        <v>281</v>
      </c>
      <c r="J292" s="200" t="s">
        <v>681</v>
      </c>
      <c r="K292" s="201">
        <f t="shared" si="140"/>
        <v>50</v>
      </c>
      <c r="L292" s="202">
        <f t="shared" si="141"/>
        <v>0.21645021645021645</v>
      </c>
      <c r="M292" s="197" t="s">
        <v>591</v>
      </c>
      <c r="N292" s="203">
        <v>44358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5">
        <v>155</v>
      </c>
      <c r="B293" s="226">
        <v>44092</v>
      </c>
      <c r="C293" s="226"/>
      <c r="D293" s="227" t="s">
        <v>407</v>
      </c>
      <c r="E293" s="228" t="s">
        <v>623</v>
      </c>
      <c r="F293" s="228">
        <v>206</v>
      </c>
      <c r="G293" s="228"/>
      <c r="H293" s="228">
        <v>248</v>
      </c>
      <c r="I293" s="230">
        <v>248</v>
      </c>
      <c r="J293" s="200" t="s">
        <v>681</v>
      </c>
      <c r="K293" s="201">
        <f t="shared" si="140"/>
        <v>42</v>
      </c>
      <c r="L293" s="202">
        <f t="shared" si="141"/>
        <v>0.20388349514563106</v>
      </c>
      <c r="M293" s="197" t="s">
        <v>591</v>
      </c>
      <c r="N293" s="203">
        <v>44214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5">
        <v>156</v>
      </c>
      <c r="B294" s="226">
        <v>44140</v>
      </c>
      <c r="C294" s="226"/>
      <c r="D294" s="227" t="s">
        <v>407</v>
      </c>
      <c r="E294" s="228" t="s">
        <v>623</v>
      </c>
      <c r="F294" s="228">
        <v>182.5</v>
      </c>
      <c r="G294" s="228"/>
      <c r="H294" s="228">
        <v>248</v>
      </c>
      <c r="I294" s="230">
        <v>248</v>
      </c>
      <c r="J294" s="200" t="s">
        <v>681</v>
      </c>
      <c r="K294" s="201">
        <f t="shared" si="140"/>
        <v>65.5</v>
      </c>
      <c r="L294" s="202">
        <f t="shared" si="141"/>
        <v>0.35890410958904112</v>
      </c>
      <c r="M294" s="197" t="s">
        <v>591</v>
      </c>
      <c r="N294" s="203">
        <v>44214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5">
        <v>157</v>
      </c>
      <c r="B295" s="226">
        <v>44140</v>
      </c>
      <c r="C295" s="226"/>
      <c r="D295" s="227" t="s">
        <v>327</v>
      </c>
      <c r="E295" s="228" t="s">
        <v>623</v>
      </c>
      <c r="F295" s="228">
        <v>247.5</v>
      </c>
      <c r="G295" s="228"/>
      <c r="H295" s="228">
        <v>320</v>
      </c>
      <c r="I295" s="230">
        <v>320</v>
      </c>
      <c r="J295" s="200" t="s">
        <v>681</v>
      </c>
      <c r="K295" s="201">
        <f t="shared" si="140"/>
        <v>72.5</v>
      </c>
      <c r="L295" s="202">
        <f t="shared" si="141"/>
        <v>0.29292929292929293</v>
      </c>
      <c r="M295" s="197" t="s">
        <v>591</v>
      </c>
      <c r="N295" s="203">
        <v>44323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5">
        <v>158</v>
      </c>
      <c r="B296" s="226">
        <v>44140</v>
      </c>
      <c r="C296" s="226"/>
      <c r="D296" s="227" t="s">
        <v>272</v>
      </c>
      <c r="E296" s="228" t="s">
        <v>623</v>
      </c>
      <c r="F296" s="198">
        <v>925</v>
      </c>
      <c r="G296" s="228"/>
      <c r="H296" s="228">
        <v>1095</v>
      </c>
      <c r="I296" s="230">
        <v>1093</v>
      </c>
      <c r="J296" s="200" t="s">
        <v>813</v>
      </c>
      <c r="K296" s="201">
        <f t="shared" si="140"/>
        <v>170</v>
      </c>
      <c r="L296" s="202">
        <f t="shared" si="141"/>
        <v>0.18378378378378379</v>
      </c>
      <c r="M296" s="197" t="s">
        <v>591</v>
      </c>
      <c r="N296" s="203">
        <v>44201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5">
        <v>159</v>
      </c>
      <c r="B297" s="226">
        <v>44140</v>
      </c>
      <c r="C297" s="226"/>
      <c r="D297" s="227" t="s">
        <v>343</v>
      </c>
      <c r="E297" s="228" t="s">
        <v>623</v>
      </c>
      <c r="F297" s="198">
        <v>332.5</v>
      </c>
      <c r="G297" s="228"/>
      <c r="H297" s="228">
        <v>393</v>
      </c>
      <c r="I297" s="230">
        <v>406</v>
      </c>
      <c r="J297" s="200" t="s">
        <v>814</v>
      </c>
      <c r="K297" s="201">
        <f t="shared" si="140"/>
        <v>60.5</v>
      </c>
      <c r="L297" s="202">
        <f t="shared" si="141"/>
        <v>0.18195488721804512</v>
      </c>
      <c r="M297" s="197" t="s">
        <v>591</v>
      </c>
      <c r="N297" s="203">
        <v>44256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5">
        <v>160</v>
      </c>
      <c r="B298" s="226">
        <v>44141</v>
      </c>
      <c r="C298" s="226"/>
      <c r="D298" s="227" t="s">
        <v>482</v>
      </c>
      <c r="E298" s="228" t="s">
        <v>623</v>
      </c>
      <c r="F298" s="198">
        <v>231</v>
      </c>
      <c r="G298" s="228"/>
      <c r="H298" s="228">
        <v>281</v>
      </c>
      <c r="I298" s="230">
        <v>281</v>
      </c>
      <c r="J298" s="200" t="s">
        <v>681</v>
      </c>
      <c r="K298" s="201">
        <f t="shared" si="140"/>
        <v>50</v>
      </c>
      <c r="L298" s="202">
        <f t="shared" si="141"/>
        <v>0.21645021645021645</v>
      </c>
      <c r="M298" s="197" t="s">
        <v>591</v>
      </c>
      <c r="N298" s="203">
        <v>44358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2">
        <v>161</v>
      </c>
      <c r="B299" s="245">
        <v>44187</v>
      </c>
      <c r="C299" s="245"/>
      <c r="D299" s="246" t="s">
        <v>455</v>
      </c>
      <c r="E299" s="53" t="s">
        <v>623</v>
      </c>
      <c r="F299" s="247" t="s">
        <v>815</v>
      </c>
      <c r="G299" s="53"/>
      <c r="H299" s="53"/>
      <c r="I299" s="248">
        <v>239</v>
      </c>
      <c r="J299" s="243" t="s">
        <v>594</v>
      </c>
      <c r="K299" s="243"/>
      <c r="L299" s="249"/>
      <c r="M299" s="250"/>
      <c r="N299" s="251"/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2">
        <v>162</v>
      </c>
      <c r="B300" s="245">
        <v>44258</v>
      </c>
      <c r="C300" s="245"/>
      <c r="D300" s="246" t="s">
        <v>810</v>
      </c>
      <c r="E300" s="53" t="s">
        <v>623</v>
      </c>
      <c r="F300" s="247" t="s">
        <v>811</v>
      </c>
      <c r="G300" s="53"/>
      <c r="H300" s="53"/>
      <c r="I300" s="248">
        <v>590</v>
      </c>
      <c r="J300" s="243" t="s">
        <v>594</v>
      </c>
      <c r="K300" s="243"/>
      <c r="L300" s="249"/>
      <c r="M300" s="250"/>
      <c r="N300" s="251"/>
      <c r="O300" s="1"/>
      <c r="P300" s="1"/>
      <c r="R300" s="6" t="s">
        <v>784</v>
      </c>
    </row>
    <row r="301" spans="1:26" ht="12.75" customHeight="1">
      <c r="A301" s="225">
        <v>163</v>
      </c>
      <c r="B301" s="226">
        <v>44274</v>
      </c>
      <c r="C301" s="226"/>
      <c r="D301" s="227" t="s">
        <v>343</v>
      </c>
      <c r="E301" s="228" t="s">
        <v>623</v>
      </c>
      <c r="F301" s="198">
        <v>355</v>
      </c>
      <c r="G301" s="228"/>
      <c r="H301" s="228">
        <v>422.5</v>
      </c>
      <c r="I301" s="230">
        <v>420</v>
      </c>
      <c r="J301" s="200" t="s">
        <v>816</v>
      </c>
      <c r="K301" s="201">
        <f t="shared" ref="K301:K304" si="142">H301-F301</f>
        <v>67.5</v>
      </c>
      <c r="L301" s="202">
        <f t="shared" ref="L301:L304" si="143">K301/F301</f>
        <v>0.19014084507042253</v>
      </c>
      <c r="M301" s="197" t="s">
        <v>591</v>
      </c>
      <c r="N301" s="203">
        <v>44361</v>
      </c>
      <c r="O301" s="1"/>
      <c r="R301" s="253" t="s">
        <v>784</v>
      </c>
    </row>
    <row r="302" spans="1:26" ht="12.75" customHeight="1">
      <c r="A302" s="225">
        <v>164</v>
      </c>
      <c r="B302" s="226">
        <v>44295</v>
      </c>
      <c r="C302" s="226"/>
      <c r="D302" s="227" t="s">
        <v>817</v>
      </c>
      <c r="E302" s="228" t="s">
        <v>623</v>
      </c>
      <c r="F302" s="198">
        <v>555</v>
      </c>
      <c r="G302" s="228"/>
      <c r="H302" s="228">
        <v>663</v>
      </c>
      <c r="I302" s="230">
        <v>663</v>
      </c>
      <c r="J302" s="200" t="s">
        <v>818</v>
      </c>
      <c r="K302" s="201">
        <f t="shared" si="142"/>
        <v>108</v>
      </c>
      <c r="L302" s="202">
        <f t="shared" si="143"/>
        <v>0.19459459459459461</v>
      </c>
      <c r="M302" s="197" t="s">
        <v>591</v>
      </c>
      <c r="N302" s="203">
        <v>44321</v>
      </c>
      <c r="O302" s="1"/>
      <c r="P302" s="1"/>
      <c r="Q302" s="1"/>
      <c r="R302" s="253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165</v>
      </c>
      <c r="B303" s="226">
        <v>44308</v>
      </c>
      <c r="C303" s="226"/>
      <c r="D303" s="227" t="s">
        <v>376</v>
      </c>
      <c r="E303" s="228" t="s">
        <v>623</v>
      </c>
      <c r="F303" s="198">
        <v>126.5</v>
      </c>
      <c r="G303" s="228"/>
      <c r="H303" s="228">
        <v>155</v>
      </c>
      <c r="I303" s="230">
        <v>155</v>
      </c>
      <c r="J303" s="200" t="s">
        <v>681</v>
      </c>
      <c r="K303" s="201">
        <f t="shared" si="142"/>
        <v>28.5</v>
      </c>
      <c r="L303" s="202">
        <f t="shared" si="143"/>
        <v>0.22529644268774704</v>
      </c>
      <c r="M303" s="197" t="s">
        <v>591</v>
      </c>
      <c r="N303" s="203">
        <v>44362</v>
      </c>
      <c r="O303" s="1"/>
      <c r="R303" s="253" t="s">
        <v>784</v>
      </c>
    </row>
    <row r="304" spans="1:26" ht="12.75" customHeight="1">
      <c r="A304" s="304">
        <v>166</v>
      </c>
      <c r="B304" s="305">
        <v>44368</v>
      </c>
      <c r="C304" s="305"/>
      <c r="D304" s="306" t="s">
        <v>394</v>
      </c>
      <c r="E304" s="307" t="s">
        <v>623</v>
      </c>
      <c r="F304" s="308">
        <v>287.5</v>
      </c>
      <c r="G304" s="307"/>
      <c r="H304" s="307">
        <v>245</v>
      </c>
      <c r="I304" s="309">
        <v>344</v>
      </c>
      <c r="J304" s="210" t="s">
        <v>858</v>
      </c>
      <c r="K304" s="211">
        <f t="shared" si="142"/>
        <v>-42.5</v>
      </c>
      <c r="L304" s="212">
        <f t="shared" si="143"/>
        <v>-0.14782608695652175</v>
      </c>
      <c r="M304" s="208" t="s">
        <v>604</v>
      </c>
      <c r="N304" s="205">
        <v>44508</v>
      </c>
      <c r="O304" s="1"/>
      <c r="R304" s="253" t="s">
        <v>784</v>
      </c>
    </row>
    <row r="305" spans="1:18" ht="12.75" customHeight="1">
      <c r="A305" s="252">
        <v>167</v>
      </c>
      <c r="B305" s="245">
        <v>44368</v>
      </c>
      <c r="C305" s="245"/>
      <c r="D305" s="246" t="s">
        <v>482</v>
      </c>
      <c r="E305" s="53" t="s">
        <v>623</v>
      </c>
      <c r="F305" s="247" t="s">
        <v>819</v>
      </c>
      <c r="G305" s="53"/>
      <c r="H305" s="53"/>
      <c r="I305" s="248">
        <v>320</v>
      </c>
      <c r="J305" s="243" t="s">
        <v>594</v>
      </c>
      <c r="K305" s="252"/>
      <c r="L305" s="245"/>
      <c r="M305" s="245"/>
      <c r="N305" s="246"/>
      <c r="O305" s="41"/>
      <c r="R305" s="253" t="s">
        <v>784</v>
      </c>
    </row>
    <row r="306" spans="1:18" ht="12.75" customHeight="1">
      <c r="A306" s="425">
        <v>168</v>
      </c>
      <c r="B306" s="426">
        <v>44406</v>
      </c>
      <c r="C306" s="426"/>
      <c r="D306" s="427" t="s">
        <v>376</v>
      </c>
      <c r="E306" s="428" t="s">
        <v>623</v>
      </c>
      <c r="F306" s="429">
        <v>162.5</v>
      </c>
      <c r="G306" s="428"/>
      <c r="H306" s="428">
        <v>200</v>
      </c>
      <c r="I306" s="428">
        <v>200</v>
      </c>
      <c r="J306" s="200" t="s">
        <v>681</v>
      </c>
      <c r="K306" s="201">
        <f t="shared" ref="K306" si="144">H306-F306</f>
        <v>37.5</v>
      </c>
      <c r="L306" s="202">
        <f t="shared" ref="L306" si="145">K306/F306</f>
        <v>0.23076923076923078</v>
      </c>
      <c r="M306" s="197" t="s">
        <v>591</v>
      </c>
      <c r="N306" s="203">
        <v>44571</v>
      </c>
      <c r="O306" s="41"/>
      <c r="R306" s="253" t="s">
        <v>784</v>
      </c>
    </row>
    <row r="307" spans="1:18" ht="12.75" customHeight="1">
      <c r="A307" s="225">
        <v>169</v>
      </c>
      <c r="B307" s="226">
        <v>44462</v>
      </c>
      <c r="C307" s="226"/>
      <c r="D307" s="227" t="s">
        <v>825</v>
      </c>
      <c r="E307" s="228" t="s">
        <v>623</v>
      </c>
      <c r="F307" s="198">
        <v>1235</v>
      </c>
      <c r="G307" s="228"/>
      <c r="H307" s="228">
        <v>1505</v>
      </c>
      <c r="I307" s="230">
        <v>1500</v>
      </c>
      <c r="J307" s="200" t="s">
        <v>681</v>
      </c>
      <c r="K307" s="201">
        <f t="shared" ref="K307" si="146">H307-F307</f>
        <v>270</v>
      </c>
      <c r="L307" s="202">
        <f t="shared" ref="L307" si="147">K307/F307</f>
        <v>0.21862348178137653</v>
      </c>
      <c r="M307" s="197" t="s">
        <v>591</v>
      </c>
      <c r="N307" s="203">
        <v>44564</v>
      </c>
      <c r="O307" s="1"/>
      <c r="R307" s="253" t="s">
        <v>784</v>
      </c>
    </row>
    <row r="308" spans="1:18" ht="12.75" customHeight="1">
      <c r="A308" s="275">
        <v>170</v>
      </c>
      <c r="B308" s="276">
        <v>44480</v>
      </c>
      <c r="C308" s="276"/>
      <c r="D308" s="277" t="s">
        <v>827</v>
      </c>
      <c r="E308" s="278" t="s">
        <v>623</v>
      </c>
      <c r="F308" s="279" t="s">
        <v>832</v>
      </c>
      <c r="G308" s="278"/>
      <c r="H308" s="278"/>
      <c r="I308" s="278">
        <v>145</v>
      </c>
      <c r="J308" s="280" t="s">
        <v>594</v>
      </c>
      <c r="K308" s="275"/>
      <c r="L308" s="276"/>
      <c r="M308" s="276"/>
      <c r="N308" s="277"/>
      <c r="O308" s="41"/>
      <c r="R308" s="253" t="s">
        <v>784</v>
      </c>
    </row>
    <row r="309" spans="1:18" ht="12.75" customHeight="1">
      <c r="A309" s="281">
        <v>171</v>
      </c>
      <c r="B309" s="282">
        <v>44481</v>
      </c>
      <c r="C309" s="282"/>
      <c r="D309" s="283" t="s">
        <v>261</v>
      </c>
      <c r="E309" s="284" t="s">
        <v>623</v>
      </c>
      <c r="F309" s="285" t="s">
        <v>829</v>
      </c>
      <c r="G309" s="284"/>
      <c r="H309" s="284"/>
      <c r="I309" s="284">
        <v>380</v>
      </c>
      <c r="J309" s="286" t="s">
        <v>594</v>
      </c>
      <c r="K309" s="281"/>
      <c r="L309" s="282"/>
      <c r="M309" s="282"/>
      <c r="N309" s="283"/>
      <c r="O309" s="41"/>
      <c r="R309" s="253" t="s">
        <v>784</v>
      </c>
    </row>
    <row r="310" spans="1:18" ht="12.75" customHeight="1">
      <c r="A310" s="281">
        <v>172</v>
      </c>
      <c r="B310" s="282">
        <v>44481</v>
      </c>
      <c r="C310" s="282"/>
      <c r="D310" s="283" t="s">
        <v>402</v>
      </c>
      <c r="E310" s="284" t="s">
        <v>623</v>
      </c>
      <c r="F310" s="285" t="s">
        <v>830</v>
      </c>
      <c r="G310" s="284"/>
      <c r="H310" s="284"/>
      <c r="I310" s="284">
        <v>56</v>
      </c>
      <c r="J310" s="286" t="s">
        <v>594</v>
      </c>
      <c r="K310" s="281"/>
      <c r="L310" s="282"/>
      <c r="M310" s="282"/>
      <c r="N310" s="283"/>
      <c r="O310" s="41"/>
      <c r="R310" s="253"/>
    </row>
    <row r="311" spans="1:18" ht="12.75" customHeight="1">
      <c r="A311" s="287">
        <v>173</v>
      </c>
      <c r="B311" s="282">
        <v>44551</v>
      </c>
      <c r="C311" s="287"/>
      <c r="D311" s="287" t="s">
        <v>119</v>
      </c>
      <c r="E311" s="284" t="s">
        <v>623</v>
      </c>
      <c r="F311" s="284" t="s">
        <v>871</v>
      </c>
      <c r="G311" s="284"/>
      <c r="H311" s="284"/>
      <c r="I311" s="284">
        <v>3000</v>
      </c>
      <c r="J311" s="284" t="s">
        <v>594</v>
      </c>
      <c r="K311" s="284"/>
      <c r="L311" s="284"/>
      <c r="M311" s="284"/>
      <c r="N311" s="287"/>
      <c r="O311" s="41"/>
      <c r="R311" s="253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253"/>
    </row>
    <row r="313" spans="1:18" ht="12.75" customHeight="1">
      <c r="A313" s="252"/>
      <c r="B313" s="254" t="s">
        <v>820</v>
      </c>
      <c r="F313" s="56"/>
      <c r="G313" s="56"/>
      <c r="H313" s="56"/>
      <c r="I313" s="56"/>
      <c r="J313" s="41"/>
      <c r="K313" s="56"/>
      <c r="L313" s="56"/>
      <c r="M313" s="56"/>
      <c r="O313" s="41"/>
      <c r="R313" s="253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A323" s="255"/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255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A325" s="53"/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</sheetData>
  <autoFilter ref="R1:R32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2022-01-24T02:33:43Z</dcterms:modified>
</cp:coreProperties>
</file>