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F&amp;O)'!$R$1:$R$353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49" i="7"/>
  <c r="K49"/>
  <c r="M49" s="1"/>
  <c r="M137"/>
  <c r="K137"/>
  <c r="K141"/>
  <c r="M141" s="1"/>
  <c r="M140"/>
  <c r="K140"/>
  <c r="K139"/>
  <c r="M139" s="1"/>
  <c r="L108"/>
  <c r="K108"/>
  <c r="L107"/>
  <c r="K107"/>
  <c r="L106"/>
  <c r="K106"/>
  <c r="L105"/>
  <c r="K105"/>
  <c r="M105" s="1"/>
  <c r="L101"/>
  <c r="K101"/>
  <c r="L52"/>
  <c r="K52"/>
  <c r="L54"/>
  <c r="K54"/>
  <c r="K138"/>
  <c r="M138" s="1"/>
  <c r="L104"/>
  <c r="K104"/>
  <c r="L103"/>
  <c r="K103"/>
  <c r="L152"/>
  <c r="K152"/>
  <c r="K136"/>
  <c r="M136" s="1"/>
  <c r="L53"/>
  <c r="K53"/>
  <c r="K135"/>
  <c r="M135" s="1"/>
  <c r="L102"/>
  <c r="K102"/>
  <c r="K134"/>
  <c r="M134" s="1"/>
  <c r="K328"/>
  <c r="L328" s="1"/>
  <c r="K327"/>
  <c r="L327" s="1"/>
  <c r="K133"/>
  <c r="M133" s="1"/>
  <c r="K127"/>
  <c r="M127" s="1"/>
  <c r="K132"/>
  <c r="M132" s="1"/>
  <c r="K131"/>
  <c r="M131" s="1"/>
  <c r="L100"/>
  <c r="K100"/>
  <c r="L42"/>
  <c r="K42"/>
  <c r="L50"/>
  <c r="K50"/>
  <c r="L48"/>
  <c r="K48"/>
  <c r="L51"/>
  <c r="K51"/>
  <c r="L38"/>
  <c r="K38"/>
  <c r="L99"/>
  <c r="K99"/>
  <c r="K122"/>
  <c r="M122" s="1"/>
  <c r="L98"/>
  <c r="K98"/>
  <c r="L97"/>
  <c r="K97"/>
  <c r="L94"/>
  <c r="K94"/>
  <c r="L96"/>
  <c r="K96"/>
  <c r="L95"/>
  <c r="K95"/>
  <c r="K130"/>
  <c r="M130" s="1"/>
  <c r="L93"/>
  <c r="K93"/>
  <c r="K129"/>
  <c r="M129" s="1"/>
  <c r="L44"/>
  <c r="K44"/>
  <c r="K123"/>
  <c r="M123" s="1"/>
  <c r="L16"/>
  <c r="K16"/>
  <c r="K128"/>
  <c r="M128" s="1"/>
  <c r="K126"/>
  <c r="M126" s="1"/>
  <c r="K124"/>
  <c r="M124" s="1"/>
  <c r="L46"/>
  <c r="K46"/>
  <c r="L40"/>
  <c r="K40"/>
  <c r="L41"/>
  <c r="K41"/>
  <c r="L91"/>
  <c r="K91"/>
  <c r="L90"/>
  <c r="K90"/>
  <c r="L92"/>
  <c r="K92"/>
  <c r="K125"/>
  <c r="M125" s="1"/>
  <c r="L47"/>
  <c r="K47"/>
  <c r="K121"/>
  <c r="M121" s="1"/>
  <c r="L43"/>
  <c r="K43"/>
  <c r="L32"/>
  <c r="K32"/>
  <c r="L86"/>
  <c r="K86"/>
  <c r="L85"/>
  <c r="K85"/>
  <c r="L89"/>
  <c r="K89"/>
  <c r="L88"/>
  <c r="K88"/>
  <c r="L87"/>
  <c r="K87"/>
  <c r="K119"/>
  <c r="M119" s="1"/>
  <c r="L83"/>
  <c r="K83"/>
  <c r="L84"/>
  <c r="K84"/>
  <c r="L33"/>
  <c r="K33"/>
  <c r="L39"/>
  <c r="K39"/>
  <c r="L82"/>
  <c r="K82"/>
  <c r="K81"/>
  <c r="L81"/>
  <c r="K120"/>
  <c r="M120" s="1"/>
  <c r="L79"/>
  <c r="K79"/>
  <c r="L36"/>
  <c r="K36"/>
  <c r="L80"/>
  <c r="K80"/>
  <c r="L77"/>
  <c r="K77"/>
  <c r="L15"/>
  <c r="K15"/>
  <c r="L74"/>
  <c r="K74"/>
  <c r="L78"/>
  <c r="K78"/>
  <c r="K118"/>
  <c r="M118" s="1"/>
  <c r="K117"/>
  <c r="M117" s="1"/>
  <c r="K330"/>
  <c r="L330" s="1"/>
  <c r="L76"/>
  <c r="K76"/>
  <c r="L75"/>
  <c r="K75"/>
  <c r="L14"/>
  <c r="K14"/>
  <c r="L71"/>
  <c r="K71"/>
  <c r="L73"/>
  <c r="K73"/>
  <c r="L72"/>
  <c r="K72"/>
  <c r="K68"/>
  <c r="L68"/>
  <c r="L70"/>
  <c r="K70"/>
  <c r="L37"/>
  <c r="K37"/>
  <c r="L31"/>
  <c r="K31"/>
  <c r="L30"/>
  <c r="K30"/>
  <c r="L69"/>
  <c r="K69"/>
  <c r="L65"/>
  <c r="K65"/>
  <c r="L67"/>
  <c r="K67"/>
  <c r="L66"/>
  <c r="K66"/>
  <c r="L35"/>
  <c r="K35"/>
  <c r="L34"/>
  <c r="K34"/>
  <c r="L29"/>
  <c r="K29"/>
  <c r="L13"/>
  <c r="K13"/>
  <c r="L12"/>
  <c r="K12"/>
  <c r="M52" l="1"/>
  <c r="M106"/>
  <c r="M108"/>
  <c r="M107"/>
  <c r="M101"/>
  <c r="M54"/>
  <c r="M104"/>
  <c r="M103"/>
  <c r="M53"/>
  <c r="M152"/>
  <c r="M42"/>
  <c r="M102"/>
  <c r="M48"/>
  <c r="M100"/>
  <c r="M50"/>
  <c r="M44"/>
  <c r="M94"/>
  <c r="M38"/>
  <c r="M51"/>
  <c r="M98"/>
  <c r="M99"/>
  <c r="M95"/>
  <c r="M97"/>
  <c r="M96"/>
  <c r="M93"/>
  <c r="M16"/>
  <c r="M46"/>
  <c r="M41"/>
  <c r="M40"/>
  <c r="M47"/>
  <c r="M90"/>
  <c r="M91"/>
  <c r="M92"/>
  <c r="M43"/>
  <c r="M85"/>
  <c r="M32"/>
  <c r="M86"/>
  <c r="M89"/>
  <c r="M88"/>
  <c r="M87"/>
  <c r="M36"/>
  <c r="M83"/>
  <c r="M33"/>
  <c r="M84"/>
  <c r="M39"/>
  <c r="M15"/>
  <c r="M79"/>
  <c r="M81"/>
  <c r="M77"/>
  <c r="M82"/>
  <c r="M70"/>
  <c r="M80"/>
  <c r="M74"/>
  <c r="M78"/>
  <c r="M31"/>
  <c r="M76"/>
  <c r="M30"/>
  <c r="M14"/>
  <c r="M75"/>
  <c r="M72"/>
  <c r="M37"/>
  <c r="M71"/>
  <c r="M73"/>
  <c r="M68"/>
  <c r="M34"/>
  <c r="M69"/>
  <c r="M65"/>
  <c r="M35"/>
  <c r="M67"/>
  <c r="M66"/>
  <c r="M29"/>
  <c r="M13"/>
  <c r="M12"/>
  <c r="L11"/>
  <c r="K11"/>
  <c r="L10"/>
  <c r="K10"/>
  <c r="M11" l="1"/>
  <c r="M10"/>
  <c r="K325" l="1"/>
  <c r="L325" s="1"/>
  <c r="M7" l="1"/>
  <c r="F313" l="1"/>
  <c r="K314"/>
  <c r="L314" s="1"/>
  <c r="K305"/>
  <c r="L305" s="1"/>
  <c r="K308"/>
  <c r="L308" s="1"/>
  <c r="K316" l="1"/>
  <c r="L316" s="1"/>
  <c r="F307"/>
  <c r="F306"/>
  <c r="F304"/>
  <c r="K304" s="1"/>
  <c r="L304" s="1"/>
  <c r="F284"/>
  <c r="F236"/>
  <c r="K315" l="1"/>
  <c r="L315" s="1"/>
  <c r="K313"/>
  <c r="L313" s="1"/>
  <c r="K319"/>
  <c r="L319" s="1"/>
  <c r="K320"/>
  <c r="L320" s="1"/>
  <c r="K312"/>
  <c r="L312" s="1"/>
  <c r="K322"/>
  <c r="L322" s="1"/>
  <c r="K318"/>
  <c r="L318" s="1"/>
  <c r="K311" l="1"/>
  <c r="L311" s="1"/>
  <c r="K300"/>
  <c r="L300" s="1"/>
  <c r="K302"/>
  <c r="L302" s="1"/>
  <c r="K299"/>
  <c r="L299" s="1"/>
  <c r="K301"/>
  <c r="L301" s="1"/>
  <c r="K230"/>
  <c r="L230" s="1"/>
  <c r="K283"/>
  <c r="L283" s="1"/>
  <c r="K297"/>
  <c r="L297" s="1"/>
  <c r="K298"/>
  <c r="L298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8"/>
  <c r="L288" s="1"/>
  <c r="K286"/>
  <c r="L286" s="1"/>
  <c r="K285"/>
  <c r="L285" s="1"/>
  <c r="K284"/>
  <c r="L284" s="1"/>
  <c r="K280"/>
  <c r="L280" s="1"/>
  <c r="K279"/>
  <c r="L279" s="1"/>
  <c r="K278"/>
  <c r="L278" s="1"/>
  <c r="K275"/>
  <c r="L275" s="1"/>
  <c r="K274"/>
  <c r="L274" s="1"/>
  <c r="K273"/>
  <c r="L273" s="1"/>
  <c r="K272"/>
  <c r="L272" s="1"/>
  <c r="K271"/>
  <c r="L271" s="1"/>
  <c r="K270"/>
  <c r="L270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8"/>
  <c r="L258" s="1"/>
  <c r="K256"/>
  <c r="L256" s="1"/>
  <c r="K254"/>
  <c r="L254" s="1"/>
  <c r="K252"/>
  <c r="L252" s="1"/>
  <c r="K251"/>
  <c r="L251" s="1"/>
  <c r="K250"/>
  <c r="L250" s="1"/>
  <c r="K248"/>
  <c r="L248" s="1"/>
  <c r="K247"/>
  <c r="L247" s="1"/>
  <c r="K246"/>
  <c r="L246" s="1"/>
  <c r="K245"/>
  <c r="K244"/>
  <c r="L244" s="1"/>
  <c r="K243"/>
  <c r="L243" s="1"/>
  <c r="K241"/>
  <c r="L241" s="1"/>
  <c r="K240"/>
  <c r="L240" s="1"/>
  <c r="K239"/>
  <c r="L239" s="1"/>
  <c r="K238"/>
  <c r="L238" s="1"/>
  <c r="K237"/>
  <c r="L237" s="1"/>
  <c r="K236"/>
  <c r="L236" s="1"/>
  <c r="H235"/>
  <c r="K235" s="1"/>
  <c r="L235" s="1"/>
  <c r="K232"/>
  <c r="L232" s="1"/>
  <c r="K231"/>
  <c r="L231" s="1"/>
  <c r="K229"/>
  <c r="L229" s="1"/>
  <c r="K228"/>
  <c r="L228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H201"/>
  <c r="K201" s="1"/>
  <c r="L201" s="1"/>
  <c r="F200"/>
  <c r="K200" s="1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D7" i="6"/>
  <c r="K6" i="4"/>
  <c r="K6" i="3"/>
  <c r="L6" i="2"/>
</calcChain>
</file>

<file path=xl/sharedStrings.xml><?xml version="1.0" encoding="utf-8"?>
<sst xmlns="http://schemas.openxmlformats.org/spreadsheetml/2006/main" count="8060" uniqueCount="3922">
  <si>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</si>
  <si>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</si>
  <si>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</si>
  <si>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</si>
  <si>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</si>
  <si>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</si>
  <si>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</si>
  <si>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</si>
  <si>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</si>
  <si>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</si>
  <si>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</si>
  <si>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</si>
  <si>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</si>
  <si>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</si>
  <si>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</si>
  <si>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</si>
  <si>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</si>
  <si>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</si>
  <si>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</si>
  <si>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</si>
  <si>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</si>
  <si>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</si>
  <si>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</si>
  <si>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</si>
  <si>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</si>
  <si>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</si>
  <si>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</si>
  <si>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</si>
  <si>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</si>
  <si>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</si>
  <si>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</si>
  <si>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</si>
  <si>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</si>
  <si>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</si>
  <si>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</si>
  <si>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</si>
  <si>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</si>
  <si>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</si>
  <si>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</si>
  <si>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</si>
  <si>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</si>
  <si>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</si>
  <si>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</si>
  <si>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</si>
  <si>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</si>
  <si>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</si>
  <si>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</si>
  <si>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</si>
  <si>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</si>
  <si>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</si>
  <si>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</si>
  <si>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</si>
  <si>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</si>
  <si>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</si>
  <si>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</si>
  <si>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</si>
  <si>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</si>
  <si>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</si>
  <si>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</si>
  <si>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</si>
  <si>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</si>
  <si>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</si>
  <si>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</si>
  <si>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</si>
  <si>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</si>
  <si>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</si>
  <si>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</si>
  <si>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</si>
  <si>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</si>
  <si>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</si>
  <si>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</si>
  <si>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</si>
  <si>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</si>
  <si>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</si>
  <si>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</si>
  <si>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</si>
  <si>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</si>
  <si>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</si>
  <si>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</si>
  <si>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</si>
  <si>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</si>
  <si>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</si>
  <si>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</si>
  <si>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</si>
  <si>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</si>
  <si>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</si>
  <si>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</si>
  <si>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</si>
  <si>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</si>
  <si>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</si>
  <si>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</si>
  <si>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</si>
  <si>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</si>
  <si>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</si>
  <si>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</si>
  <si>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</si>
  <si>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</si>
  <si>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</si>
  <si>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</si>
  <si>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</si>
  <si>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</si>
  <si>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</si>
  <si>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</si>
  <si>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</si>
  <si>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</si>
  <si>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</si>
  <si>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</si>
  <si>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</si>
  <si>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</si>
  <si>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</si>
  <si>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</si>
  <si>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</si>
  <si>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</si>
  <si>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</si>
  <si>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</si>
  <si>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</si>
  <si>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</si>
  <si>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</si>
  <si>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</si>
  <si>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</si>
  <si>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</si>
  <si>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</si>
  <si>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</si>
  <si>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</si>
  <si>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</si>
  <si>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</si>
  <si>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</si>
  <si>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</si>
  <si>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</si>
  <si>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</si>
  <si>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</si>
  <si>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</si>
  <si>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</si>
  <si>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</si>
  <si>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</si>
  <si>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</si>
  <si>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</si>
  <si>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</si>
  <si>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</si>
  <si>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</si>
  <si>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</si>
  <si>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</si>
  <si>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</si>
  <si>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</si>
  <si>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</si>
  <si>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</si>
  <si>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</si>
  <si>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</si>
  <si>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</si>
  <si>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</si>
  <si>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</si>
  <si>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</si>
  <si>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</si>
  <si>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</si>
  <si>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</si>
  <si>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</si>
  <si>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</si>
  <si>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</si>
  <si>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</si>
  <si>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</si>
  <si>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</si>
  <si>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</si>
  <si>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</si>
  <si>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</si>
  <si>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</si>
  <si>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</si>
  <si>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</si>
  <si>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</si>
  <si>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</si>
  <si>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</si>
  <si>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</si>
  <si>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</si>
  <si>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</si>
  <si>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</si>
  <si>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</si>
  <si>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</si>
  <si>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</si>
  <si>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</si>
  <si>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</si>
  <si>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</si>
  <si>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</si>
  <si>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</si>
  <si>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</si>
  <si>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</si>
  <si>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</si>
  <si>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</si>
  <si>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</si>
  <si>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</si>
  <si>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</si>
  <si>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</si>
  <si>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</si>
  <si>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</si>
  <si>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</si>
  <si>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</si>
  <si>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</si>
  <si>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</si>
  <si>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</si>
  <si>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</si>
  <si>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</si>
  <si>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</si>
  <si>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</si>
  <si>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</si>
  <si>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</si>
  <si>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</si>
  <si>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</si>
  <si>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</si>
  <si>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</si>
  <si>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</si>
  <si>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</si>
  <si>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</si>
  <si>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</si>
  <si>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</si>
  <si>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</si>
  <si>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</si>
  <si>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</si>
  <si>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</si>
  <si>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</si>
  <si>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</si>
  <si>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</si>
  <si>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</si>
  <si>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</si>
  <si>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</si>
  <si>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</si>
  <si>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</si>
  <si>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</si>
  <si>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</si>
  <si>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</si>
  <si>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</si>
  <si>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</si>
  <si>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</si>
  <si>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</si>
  <si>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</si>
  <si>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</si>
  <si>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</si>
  <si>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</si>
  <si>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</si>
  <si>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</si>
  <si>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</si>
  <si>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</si>
  <si>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</si>
  <si>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</si>
  <si>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</si>
  <si>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</si>
  <si>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</si>
  <si>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</si>
  <si>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</si>
  <si>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</si>
  <si>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</si>
  <si>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</si>
  <si>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</si>
  <si>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</si>
  <si>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</si>
  <si>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</si>
  <si>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</si>
  <si>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</si>
  <si>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</si>
  <si>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</si>
  <si>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</si>
  <si>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</si>
  <si>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</si>
  <si>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</si>
  <si>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</si>
  <si>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</si>
  <si>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</si>
  <si>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</si>
  <si>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</si>
  <si>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</si>
  <si>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</si>
  <si>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</si>
  <si>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</si>
  <si>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</si>
  <si>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</si>
  <si>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</si>
  <si>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</si>
  <si>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</si>
  <si>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</si>
  <si>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</si>
  <si>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</si>
  <si>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</si>
  <si>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</si>
  <si>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</si>
  <si>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</si>
  <si>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</si>
  <si>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</si>
  <si>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</si>
  <si>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</si>
  <si>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</si>
  <si>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</si>
  <si>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</si>
  <si>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</si>
  <si>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</si>
  <si>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</si>
  <si>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</si>
  <si>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</si>
  <si>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</si>
  <si>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</si>
  <si>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</si>
  <si>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</si>
  <si>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</si>
  <si>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</si>
  <si>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</si>
  <si>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</si>
  <si>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</si>
  <si>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</si>
  <si>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</si>
  <si>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</si>
  <si>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</si>
  <si>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</si>
  <si>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</si>
  <si>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</si>
  <si>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</si>
  <si>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</si>
  <si>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</si>
  <si>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</si>
  <si>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</si>
  <si>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</si>
  <si>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</si>
  <si>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</si>
  <si>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</si>
  <si>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</si>
  <si>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</si>
  <si>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</si>
  <si>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</si>
  <si>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</si>
  <si>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</si>
  <si>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</si>
  <si>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</si>
  <si>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</si>
  <si>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</si>
  <si>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</si>
  <si>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</si>
  <si>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</si>
  <si>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</si>
  <si>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</si>
  <si>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</si>
  <si>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</si>
  <si>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</si>
  <si>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</si>
  <si>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</si>
  <si>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</si>
  <si>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</si>
  <si>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</si>
  <si>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</si>
  <si>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</si>
  <si>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</si>
  <si>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</si>
  <si>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</si>
  <si>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</si>
  <si>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</si>
  <si>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</si>
  <si>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</si>
  <si>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</si>
  <si>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</si>
  <si>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</si>
  <si>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</si>
  <si>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</si>
  <si>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</si>
  <si>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</si>
  <si>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</si>
  <si>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</si>
  <si>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</si>
  <si>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</si>
  <si>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</si>
  <si>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</si>
  <si>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</si>
  <si>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</si>
  <si>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</si>
  <si>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</si>
  <si>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</si>
  <si>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</si>
  <si>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</si>
  <si>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</si>
  <si>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</si>
  <si>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</si>
  <si>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</si>
  <si>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</si>
  <si>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</si>
  <si>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</si>
  <si>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</si>
  <si>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</si>
  <si>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</si>
  <si>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</si>
  <si>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</si>
  <si>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</si>
  <si>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</si>
  <si>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</si>
  <si>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</si>
  <si>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</si>
  <si>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</si>
  <si>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</si>
  <si>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</si>
  <si>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</si>
  <si>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</si>
  <si>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</si>
  <si>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</si>
  <si>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</si>
  <si>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</si>
  <si>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</si>
  <si>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</si>
  <si>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</si>
  <si>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</si>
  <si>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</si>
  <si>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</si>
  <si>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</si>
  <si>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</si>
  <si>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</si>
  <si>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</si>
  <si>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</si>
  <si>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</si>
  <si>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</si>
  <si>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</si>
  <si>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</si>
  <si>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</si>
  <si>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</si>
  <si>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</si>
  <si>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</si>
  <si>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</si>
  <si>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</si>
  <si>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</si>
  <si>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</si>
  <si>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</si>
  <si>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</si>
  <si>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</si>
  <si>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</si>
  <si>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</si>
  <si>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</si>
  <si>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</si>
  <si>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</si>
  <si>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</si>
  <si>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</si>
  <si>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</si>
  <si>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</si>
  <si>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</si>
  <si>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</si>
  <si>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</si>
  <si>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</si>
  <si>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</si>
  <si>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</si>
  <si>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</si>
  <si>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</si>
  <si>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</si>
  <si>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</si>
  <si>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</si>
  <si>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</si>
  <si>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</si>
  <si>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</si>
  <si>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</si>
  <si>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</si>
  <si>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</si>
  <si>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</si>
  <si>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</si>
  <si>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</si>
  <si>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</si>
  <si>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</si>
  <si>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</si>
  <si>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</si>
  <si>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</si>
  <si>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</si>
  <si>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</si>
  <si>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</si>
  <si>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</si>
  <si>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</si>
  <si>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</si>
  <si>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</si>
  <si>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</si>
  <si>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</si>
  <si>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</si>
  <si>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</si>
  <si>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</si>
  <si>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</si>
  <si>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</si>
  <si>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</si>
  <si>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</si>
  <si>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</si>
  <si>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</si>
  <si>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</si>
  <si>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</si>
  <si>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</si>
  <si>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</si>
  <si>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</si>
  <si>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</si>
  <si>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</si>
  <si>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</si>
  <si>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</si>
  <si>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</si>
  <si>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</si>
  <si>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</si>
  <si>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</si>
  <si>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</si>
  <si>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</si>
  <si>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</si>
  <si>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</si>
  <si>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</si>
  <si>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</si>
  <si>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</si>
  <si>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</si>
  <si>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</si>
  <si>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</si>
  <si>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</si>
  <si>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</si>
  <si>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</si>
  <si>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</si>
  <si>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</si>
  <si>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</si>
  <si>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</si>
  <si>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</si>
  <si>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</si>
  <si>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</si>
  <si>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</si>
  <si>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</si>
  <si>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</si>
  <si>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</si>
  <si>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</si>
  <si>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</si>
  <si>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</si>
  <si>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</si>
  <si>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</si>
  <si>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</si>
  <si>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</si>
  <si>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</si>
  <si>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</si>
  <si>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</si>
  <si>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</si>
  <si>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</si>
  <si>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</si>
  <si>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</si>
  <si>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</si>
  <si>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</si>
  <si>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</si>
  <si>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</si>
  <si>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</si>
  <si>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</si>
  <si>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</si>
  <si>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</si>
  <si>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</si>
  <si>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</si>
  <si>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</si>
  <si>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</si>
  <si>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</si>
  <si>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</si>
  <si>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</si>
  <si>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</si>
  <si>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</si>
  <si>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</si>
  <si>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</si>
  <si>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</si>
  <si>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</si>
  <si>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</si>
  <si>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</si>
  <si>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</si>
  <si>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</si>
  <si>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</si>
  <si>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</si>
  <si>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</si>
  <si>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</si>
  <si>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</si>
  <si>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</si>
  <si>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</si>
  <si>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</si>
  <si>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</si>
  <si>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</si>
  <si>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</si>
  <si>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</si>
  <si>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</si>
  <si>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</si>
  <si>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</si>
  <si>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</si>
  <si>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</si>
  <si>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</si>
  <si>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</si>
  <si>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</si>
  <si>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</si>
  <si>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</si>
  <si>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</si>
  <si>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</si>
  <si>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</si>
  <si>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</si>
  <si>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</si>
  <si>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</si>
  <si>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</si>
  <si>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</si>
  <si>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</si>
  <si>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</si>
  <si>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</si>
  <si>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</si>
  <si>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</si>
  <si>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</si>
  <si>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</si>
  <si>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</si>
  <si>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</si>
  <si>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</si>
  <si>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</si>
  <si>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</si>
  <si>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</si>
  <si>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</si>
  <si>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</si>
  <si>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</si>
  <si>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</si>
  <si>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</si>
  <si>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</si>
  <si>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</si>
  <si>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</si>
  <si>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</si>
  <si>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</si>
  <si>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</si>
  <si>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</si>
  <si>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</si>
  <si>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</si>
  <si>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</si>
  <si>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</si>
  <si>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</si>
  <si>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</si>
  <si>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</si>
  <si>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</si>
  <si>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</si>
  <si>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</si>
  <si>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</si>
  <si>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</si>
  <si>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</si>
  <si>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</si>
  <si>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</si>
  <si>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</si>
  <si>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</si>
  <si>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</si>
  <si>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</si>
  <si>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</si>
  <si>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</si>
  <si>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</si>
  <si>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</si>
  <si>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</si>
  <si>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</si>
  <si>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</si>
  <si>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</si>
  <si>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</si>
  <si>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</si>
  <si>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</si>
  <si>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</si>
  <si>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</si>
  <si>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</si>
  <si>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</si>
  <si>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</si>
  <si>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</si>
  <si>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</si>
  <si>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</si>
  <si>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</si>
  <si>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</si>
  <si>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</si>
  <si>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</si>
  <si>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</si>
  <si>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</si>
  <si>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</si>
  <si>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</si>
  <si>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</si>
  <si>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</si>
  <si>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</si>
  <si>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</si>
  <si>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</si>
  <si>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</si>
  <si>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</si>
  <si>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</si>
  <si>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</si>
  <si>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</si>
  <si>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</si>
  <si>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</si>
  <si>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</si>
  <si>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</si>
  <si>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</si>
  <si>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</si>
  <si>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</si>
  <si>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</si>
  <si>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</si>
  <si>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</si>
  <si>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</si>
  <si>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</si>
  <si>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</si>
  <si>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</si>
  <si>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</si>
  <si>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</si>
  <si>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</si>
  <si>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</si>
  <si>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</si>
  <si>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</si>
  <si>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</si>
  <si>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</si>
  <si>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</si>
  <si>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</si>
  <si>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</si>
  <si>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</si>
  <si>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</si>
  <si>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</si>
  <si>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</si>
  <si>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</si>
  <si>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</si>
  <si>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</si>
  <si>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</si>
  <si>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</si>
  <si>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</si>
  <si>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</si>
  <si>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</si>
  <si>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</si>
  <si>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</si>
  <si>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</si>
  <si>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</si>
  <si>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</si>
  <si>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</si>
  <si>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</si>
  <si>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</si>
  <si>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</si>
  <si>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</si>
  <si>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</si>
  <si>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</si>
  <si>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</si>
  <si>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</si>
  <si>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</si>
  <si>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</si>
  <si>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</si>
  <si>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</si>
  <si>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</si>
  <si>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</si>
  <si>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</si>
  <si>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</si>
  <si>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</si>
  <si>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</si>
  <si>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</si>
  <si>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</si>
  <si>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</si>
  <si>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</si>
  <si>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</si>
  <si>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</si>
  <si>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</si>
  <si>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</si>
  <si>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</si>
  <si>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</si>
  <si>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</si>
  <si>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</si>
  <si>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</si>
  <si>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</si>
  <si>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</si>
  <si>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</si>
  <si>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</si>
  <si>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</si>
  <si>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</si>
  <si>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</si>
  <si>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</si>
  <si>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</si>
  <si>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</si>
  <si>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</si>
  <si>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</si>
  <si>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</si>
  <si>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</si>
  <si>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</si>
  <si>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</si>
  <si>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</si>
  <si>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</si>
  <si>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</si>
  <si>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</si>
  <si>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</si>
  <si>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</si>
  <si>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</si>
  <si>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</si>
  <si>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</si>
  <si>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</si>
  <si>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</si>
  <si>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</si>
  <si>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</si>
  <si>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</si>
  <si>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</si>
  <si>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</si>
  <si>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</si>
  <si>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</si>
  <si>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</si>
  <si>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</si>
  <si>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</si>
  <si>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</si>
  <si>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</si>
  <si>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</si>
  <si>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</si>
  <si>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</si>
  <si>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</si>
  <si>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</si>
  <si>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</si>
  <si>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</si>
  <si>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</si>
  <si>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</si>
  <si>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</si>
  <si>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</si>
  <si>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</si>
  <si>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</si>
  <si>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</si>
  <si>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</si>
  <si>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</si>
  <si>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</si>
  <si>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</si>
  <si>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</si>
  <si>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</si>
  <si>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</si>
  <si>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</si>
  <si>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</si>
  <si>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</si>
  <si>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</si>
  <si>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</si>
  <si>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</si>
  <si>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</si>
  <si>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</si>
  <si>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</si>
  <si>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</si>
  <si>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</si>
  <si>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</si>
  <si>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</si>
  <si>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</si>
  <si>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</si>
  <si>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</si>
  <si>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</si>
  <si>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</si>
  <si>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</si>
  <si>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</si>
  <si>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</si>
  <si>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</si>
  <si>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</si>
  <si>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</si>
  <si>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</si>
  <si>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</si>
  <si>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</si>
  <si>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</si>
  <si>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</si>
  <si>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</si>
  <si>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</si>
  <si>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</si>
  <si>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</si>
  <si>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</si>
  <si>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</si>
  <si>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</si>
  <si>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</si>
  <si>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</si>
  <si>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</si>
  <si>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</si>
  <si>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</si>
  <si>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</si>
  <si>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</si>
  <si>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</si>
  <si>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</si>
  <si>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</si>
  <si>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</si>
  <si>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</si>
  <si>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</si>
  <si>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</si>
  <si>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</si>
  <si>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</si>
  <si>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</si>
  <si>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</si>
  <si>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</si>
  <si>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</si>
  <si>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</si>
  <si>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</si>
  <si>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</si>
  <si>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</si>
  <si>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</si>
  <si>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</si>
  <si>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</si>
  <si>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</si>
  <si>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</si>
  <si>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</si>
  <si>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</si>
  <si>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</si>
  <si>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</si>
  <si>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</si>
  <si>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</si>
  <si>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</si>
  <si>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</si>
  <si>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</si>
  <si>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</si>
  <si>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</si>
  <si>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</si>
  <si>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</si>
  <si>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</si>
  <si>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</si>
  <si>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</si>
  <si>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</si>
  <si>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</si>
  <si>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</si>
  <si>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</si>
  <si>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</si>
  <si>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</si>
  <si>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</si>
  <si>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</si>
  <si>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</si>
  <si>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</si>
  <si>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</si>
  <si>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</si>
  <si>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</si>
  <si>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</si>
  <si>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</si>
  <si>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</si>
  <si>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</si>
  <si>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</si>
  <si>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</si>
  <si>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</si>
  <si>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</si>
  <si>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</si>
  <si>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</si>
  <si>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</si>
  <si>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</si>
  <si>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</si>
  <si>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</si>
  <si>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</si>
  <si>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</si>
  <si>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</si>
  <si>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</si>
  <si>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</si>
  <si>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</si>
  <si>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</si>
  <si>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</si>
  <si>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</si>
  <si>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</si>
  <si>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</si>
  <si>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</si>
  <si>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</si>
  <si>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</si>
  <si>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</si>
  <si>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</si>
  <si>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</si>
  <si>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</si>
  <si>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</si>
  <si>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</si>
  <si>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</si>
  <si>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</si>
  <si>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</si>
  <si>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</si>
  <si>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</si>
  <si>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</si>
  <si>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</si>
  <si>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</si>
  <si>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</si>
  <si>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</si>
  <si>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</si>
  <si>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</si>
  <si>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</si>
  <si>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</si>
  <si>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</si>
  <si>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</si>
  <si>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</si>
  <si>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</si>
  <si>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</si>
  <si>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</si>
  <si>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</si>
  <si>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</si>
  <si>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</si>
  <si>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</si>
  <si>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</si>
  <si>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</si>
  <si>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</si>
  <si>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</si>
  <si>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</si>
  <si>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</si>
  <si>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</si>
  <si>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</si>
  <si>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</si>
  <si>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</si>
  <si>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</si>
  <si>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</si>
  <si>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</si>
  <si>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</si>
  <si>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</si>
  <si>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</si>
  <si>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</si>
  <si>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</si>
  <si>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</si>
  <si>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</si>
  <si>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</si>
  <si>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</si>
  <si>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</si>
  <si>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</si>
  <si>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</si>
  <si>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</si>
  <si>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</si>
  <si>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</si>
  <si>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</si>
  <si>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</si>
  <si>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</si>
  <si>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</si>
  <si>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</si>
  <si>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</si>
  <si>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</si>
  <si>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</si>
  <si>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</si>
  <si>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</si>
  <si>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</si>
  <si>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</si>
  <si>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</si>
  <si>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</si>
  <si>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</si>
  <si>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</si>
  <si>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</si>
  <si>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</si>
  <si>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</si>
  <si>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</si>
  <si>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</si>
  <si>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</si>
  <si>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</si>
  <si>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</si>
  <si>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</si>
  <si>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</si>
  <si>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</si>
  <si>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</si>
  <si>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</si>
  <si>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</si>
  <si>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</si>
  <si>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</si>
  <si>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</si>
  <si>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</si>
  <si>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</si>
  <si>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</si>
  <si>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</si>
  <si>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</si>
  <si>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</si>
  <si>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</si>
  <si>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</si>
  <si>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</si>
  <si>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</si>
  <si>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</si>
  <si>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</si>
  <si>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</si>
  <si>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</si>
  <si>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</si>
  <si>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</si>
  <si>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</si>
  <si>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</si>
  <si>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</si>
  <si>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</si>
  <si>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</si>
  <si>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</si>
  <si>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</si>
  <si>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</si>
  <si>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</si>
  <si>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</si>
  <si>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</si>
  <si>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</si>
  <si>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</si>
  <si>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</si>
  <si>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</si>
  <si>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</si>
  <si>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</si>
  <si>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</si>
  <si>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</si>
  <si>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</si>
  <si>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</si>
  <si>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</si>
  <si>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</si>
  <si>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</si>
  <si>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</si>
  <si>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</si>
  <si>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</si>
  <si>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</si>
  <si>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</si>
  <si>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</si>
  <si>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</si>
  <si>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</si>
  <si>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</si>
  <si>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</si>
  <si>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</si>
  <si>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</si>
  <si>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</si>
  <si>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</si>
  <si>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</si>
  <si>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</si>
  <si>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</si>
  <si>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</si>
  <si>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</si>
  <si>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</si>
  <si>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</si>
  <si>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</si>
  <si>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</si>
  <si>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</si>
  <si>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</si>
  <si>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</si>
  <si>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</si>
  <si>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</si>
  <si>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</si>
  <si>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</si>
  <si>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</si>
  <si>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</si>
  <si>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</si>
  <si>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</si>
  <si>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</si>
  <si>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</si>
  <si>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</si>
  <si>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</si>
  <si>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</si>
  <si>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</si>
  <si>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</si>
  <si>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</si>
  <si>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</si>
  <si>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</si>
  <si>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</si>
  <si>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</si>
  <si>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</si>
  <si>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</si>
  <si>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</si>
  <si>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</si>
  <si>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</si>
  <si>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</si>
  <si>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</si>
  <si>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</si>
  <si>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</si>
  <si>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</si>
  <si>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</si>
  <si>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</si>
  <si>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</si>
  <si>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</si>
  <si>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</si>
  <si>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</si>
  <si>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</si>
  <si>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</si>
  <si>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</si>
  <si>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</si>
  <si>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</si>
  <si>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</si>
  <si>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</si>
  <si>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</si>
  <si>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</si>
  <si>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</si>
  <si>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</si>
  <si>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</si>
  <si>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</si>
  <si>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</si>
  <si>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</si>
  <si>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</si>
  <si>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</si>
  <si>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</si>
  <si>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</si>
  <si>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</si>
  <si>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</si>
  <si>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</si>
  <si>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</si>
  <si>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</si>
  <si>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</si>
  <si>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</si>
  <si>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</si>
  <si>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</si>
  <si>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</si>
  <si>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</si>
  <si>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</si>
  <si>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</si>
  <si>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</si>
  <si>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</si>
  <si>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</si>
  <si>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</si>
  <si>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</si>
  <si>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</si>
  <si>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</si>
  <si>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</si>
  <si>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</si>
  <si>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</si>
  <si>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</si>
  <si>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</si>
  <si>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</si>
  <si>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</si>
  <si>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</si>
  <si>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</si>
  <si>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</si>
  <si>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</si>
  <si>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</si>
  <si>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</si>
  <si>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</si>
  <si>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</si>
  <si>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</si>
  <si>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</si>
  <si>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</si>
  <si>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</si>
  <si>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</si>
  <si>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</si>
  <si>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</si>
  <si>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</si>
  <si>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</si>
  <si>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</si>
  <si>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</si>
  <si>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</si>
  <si>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</si>
  <si>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</si>
  <si>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</si>
  <si>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</si>
  <si>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</si>
  <si>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</si>
  <si>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</si>
  <si>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</si>
  <si>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</si>
  <si>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</si>
  <si>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</si>
  <si>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</si>
  <si>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</si>
  <si>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</si>
  <si>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</si>
  <si>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</si>
  <si>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</si>
  <si>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</si>
  <si>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</si>
  <si>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</si>
  <si>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</si>
  <si>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</si>
  <si>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</si>
  <si>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</si>
  <si>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</si>
  <si>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</si>
  <si>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</si>
  <si>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</si>
  <si>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</si>
  <si>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</si>
  <si>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</si>
  <si>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</si>
  <si>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</si>
  <si>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</si>
  <si>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</si>
  <si>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</si>
  <si>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</si>
  <si>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</si>
  <si>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</si>
  <si>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</si>
  <si>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</si>
  <si>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</si>
  <si>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</si>
  <si>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</si>
  <si>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</si>
  <si>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</si>
  <si>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</si>
  <si>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</si>
  <si>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</si>
  <si>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</si>
  <si>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</si>
  <si>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</si>
  <si>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</si>
  <si>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</si>
  <si>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</si>
  <si>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</si>
  <si>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</si>
  <si>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</si>
  <si>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</si>
  <si>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</si>
  <si>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</si>
  <si>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</si>
  <si>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</si>
  <si>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</si>
  <si>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</si>
  <si>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</si>
  <si>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</si>
  <si>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</si>
  <si>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</si>
  <si>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</si>
  <si>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</si>
  <si>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</si>
  <si>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</si>
  <si>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</si>
  <si>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</si>
  <si>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</si>
  <si>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</si>
  <si>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</si>
  <si>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</si>
  <si>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</si>
  <si>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</si>
  <si>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</si>
  <si>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</si>
  <si>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</si>
  <si>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</si>
  <si>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</si>
  <si>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</si>
  <si>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</si>
  <si>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</si>
  <si>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</si>
  <si>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</si>
  <si>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</si>
  <si>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</si>
  <si>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</si>
  <si>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</si>
  <si>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</si>
  <si>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</si>
  <si>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</si>
  <si>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</si>
  <si>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</si>
  <si>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</si>
  <si>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</si>
  <si>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</si>
  <si>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</si>
  <si>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</si>
  <si>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</si>
  <si>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</si>
  <si>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</si>
  <si>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</si>
  <si>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</si>
  <si>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</si>
  <si>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</si>
  <si>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</si>
  <si>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</si>
  <si>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</si>
  <si>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</si>
  <si>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</si>
  <si>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</si>
  <si>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</si>
  <si>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</si>
  <si>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</si>
  <si>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</si>
  <si>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</si>
  <si>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</si>
  <si>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</si>
  <si>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</si>
  <si>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</si>
  <si>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</si>
  <si>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</si>
  <si>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</si>
  <si>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</si>
  <si>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</si>
  <si>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</si>
  <si>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</si>
  <si>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</si>
  <si>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</si>
  <si>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</si>
  <si>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</si>
  <si>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</si>
  <si>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</si>
  <si>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</si>
  <si>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</si>
  <si>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</si>
  <si>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</si>
  <si>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</si>
  <si>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</si>
  <si>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</si>
  <si>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</si>
  <si>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</si>
  <si>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</si>
  <si>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</si>
  <si>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</si>
  <si>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</si>
  <si>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</si>
  <si>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</si>
  <si>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</si>
  <si>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</si>
  <si>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</si>
  <si>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</si>
  <si>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</si>
  <si>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</si>
  <si>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</si>
  <si>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</si>
  <si>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</si>
  <si>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</si>
  <si>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</si>
  <si>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</si>
  <si>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</si>
  <si>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</si>
  <si>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</si>
  <si>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</si>
  <si>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</si>
  <si>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</si>
  <si>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</si>
  <si>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</si>
  <si>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</si>
  <si>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</si>
  <si>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</si>
  <si>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</si>
  <si>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</si>
  <si>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</si>
  <si>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</si>
  <si>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</si>
  <si>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</si>
  <si>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</si>
  <si>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</si>
  <si>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</si>
  <si>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</si>
  <si>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</si>
  <si>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</si>
  <si>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</si>
  <si>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</si>
  <si>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</si>
  <si>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</si>
  <si>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</si>
  <si>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</si>
  <si>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</si>
  <si>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</si>
  <si>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</si>
  <si>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</si>
  <si>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</si>
  <si>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</si>
  <si>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</si>
  <si>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</si>
  <si>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</si>
  <si>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</si>
  <si>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</si>
  <si>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</si>
  <si>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</si>
  <si>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</si>
  <si>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</si>
  <si>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</si>
  <si>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</si>
  <si>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</si>
  <si>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</si>
  <si>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</si>
  <si>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</si>
  <si>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</si>
  <si>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</si>
  <si>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</si>
  <si>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</si>
  <si>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</si>
  <si>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</si>
  <si>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</si>
  <si>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</si>
  <si>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</si>
  <si>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</si>
  <si>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</si>
  <si>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</si>
  <si>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</si>
  <si>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</si>
  <si>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</si>
  <si>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</si>
  <si>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</si>
  <si>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</si>
  <si>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</si>
  <si>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</si>
  <si>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</si>
  <si>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</si>
  <si>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</si>
  <si>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</si>
  <si>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</si>
  <si>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</si>
  <si>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</si>
  <si>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</si>
  <si>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</si>
  <si>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</si>
  <si>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</si>
  <si>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</si>
  <si>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</si>
  <si>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</si>
  <si>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</si>
  <si>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</si>
  <si>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</si>
  <si>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</si>
  <si>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</si>
  <si>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</si>
  <si>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</si>
  <si>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</si>
  <si>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</si>
  <si>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</si>
  <si>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</si>
  <si>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</si>
  <si>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</si>
  <si>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</si>
  <si>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</si>
  <si>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</si>
  <si>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</si>
  <si>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</si>
  <si>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</si>
  <si>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</si>
  <si>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</si>
  <si>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</si>
  <si>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</si>
  <si>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</si>
  <si>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</si>
  <si>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</si>
  <si>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</si>
  <si>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</si>
  <si>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</si>
  <si>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</si>
  <si>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</si>
  <si>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</si>
  <si>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</si>
  <si>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</si>
  <si>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</si>
  <si>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</si>
  <si>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</si>
  <si>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</si>
  <si>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</si>
  <si>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</si>
  <si>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</si>
  <si>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</si>
  <si>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</si>
  <si>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</si>
  <si>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</si>
  <si>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</si>
  <si>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</si>
  <si>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</si>
  <si>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</si>
  <si>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</si>
  <si>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</si>
  <si>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</si>
  <si>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</si>
  <si>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</si>
  <si>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</si>
  <si>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</si>
  <si>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</si>
  <si>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</si>
  <si>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</si>
  <si>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</si>
  <si>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</si>
  <si>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</si>
  <si>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</si>
  <si>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</si>
  <si>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</si>
  <si>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</si>
  <si>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</si>
  <si>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</si>
  <si>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</si>
  <si>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</si>
  <si>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</si>
  <si>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</si>
  <si>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</si>
  <si>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</si>
  <si>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</si>
  <si>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</si>
  <si>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</si>
  <si>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</si>
  <si>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</si>
  <si>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</si>
  <si>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</si>
  <si>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</si>
  <si>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</si>
  <si>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</si>
  <si>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</si>
  <si>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</si>
  <si>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</si>
  <si>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</si>
  <si>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</si>
  <si>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</si>
  <si>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</si>
  <si>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</si>
  <si>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</si>
  <si>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</si>
  <si>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</si>
  <si>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</si>
  <si>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</si>
  <si>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</si>
  <si>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</si>
  <si>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</si>
  <si>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</si>
  <si>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</si>
  <si>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</si>
  <si>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</si>
  <si>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</si>
  <si>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</si>
  <si>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</si>
  <si>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</si>
  <si>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</si>
  <si>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</si>
  <si>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</si>
  <si>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</si>
  <si>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</si>
  <si>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</si>
  <si>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</si>
  <si>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</si>
  <si>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</si>
  <si>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</si>
  <si>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</si>
  <si>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</si>
  <si>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</si>
  <si>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</si>
  <si>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</si>
  <si>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</si>
  <si>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</si>
  <si>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</si>
  <si>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</si>
  <si>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</si>
  <si>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</si>
  <si>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</si>
  <si>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</si>
  <si>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</si>
  <si>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</si>
  <si>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</si>
  <si>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</si>
  <si>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</si>
  <si>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</si>
  <si>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</si>
  <si>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</si>
  <si>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</si>
  <si>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</si>
  <si>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</si>
  <si>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</si>
  <si>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</si>
  <si>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</si>
  <si>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</si>
  <si>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</si>
  <si>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</si>
  <si>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</si>
  <si>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</si>
  <si>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</si>
  <si>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</si>
  <si>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</si>
  <si>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</si>
  <si>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</si>
  <si>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</si>
  <si>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</si>
  <si>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</si>
  <si>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</si>
  <si>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</si>
  <si>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</si>
  <si>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</si>
  <si>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</si>
  <si>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</si>
  <si>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</si>
  <si>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</si>
  <si>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</si>
  <si>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</si>
  <si>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</si>
  <si>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</si>
  <si>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</si>
  <si>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</si>
  <si>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</si>
  <si>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</si>
  <si>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</si>
  <si>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</si>
  <si>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</si>
  <si>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</si>
  <si>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</si>
  <si>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</si>
  <si>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</si>
  <si>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</si>
  <si>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</si>
  <si>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</si>
  <si>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</si>
  <si>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</si>
  <si>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</si>
  <si>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</si>
  <si>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</si>
  <si>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</si>
  <si>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</si>
  <si>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</si>
  <si>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</si>
  <si>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</si>
  <si>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</si>
  <si>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</si>
  <si>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</si>
  <si>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</si>
  <si>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</si>
  <si>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</si>
  <si>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</si>
  <si>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</si>
  <si>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</si>
  <si>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</si>
  <si>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</si>
  <si>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</si>
  <si>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</si>
  <si>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</si>
  <si>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</si>
  <si>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</si>
  <si>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</si>
  <si>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</si>
  <si>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</si>
  <si>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</si>
  <si>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</si>
  <si>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</si>
  <si>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</si>
  <si>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</si>
  <si>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</si>
  <si>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</si>
  <si>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</si>
  <si>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</si>
  <si>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</si>
  <si>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</si>
  <si>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</si>
  <si>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</si>
  <si>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</si>
  <si>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</si>
  <si>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</si>
  <si>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</si>
  <si>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</si>
  <si>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</si>
  <si>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</si>
  <si>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</si>
  <si>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</si>
  <si>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</si>
  <si>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</si>
  <si>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</si>
  <si>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</si>
  <si>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</si>
  <si>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</si>
  <si>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</si>
  <si>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</si>
  <si>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</si>
  <si>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</si>
  <si>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</si>
  <si>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</si>
  <si>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</si>
  <si>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</si>
  <si>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</si>
  <si>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</si>
  <si>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</si>
  <si>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</si>
  <si>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</si>
  <si>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</si>
  <si>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</si>
  <si>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</si>
  <si>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</si>
  <si>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</si>
  <si>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</si>
  <si>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</si>
  <si>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</si>
  <si>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</si>
  <si>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</si>
  <si>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</si>
  <si>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</si>
  <si>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</si>
  <si>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</si>
  <si>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</si>
  <si>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</si>
  <si>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</si>
  <si>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</si>
  <si>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</si>
  <si>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</si>
  <si>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</si>
  <si>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</si>
  <si>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</si>
  <si>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</si>
  <si>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</si>
  <si>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</si>
  <si>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</si>
  <si>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</si>
  <si>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</si>
  <si>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</si>
  <si>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</si>
  <si>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</si>
  <si>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</si>
  <si>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</si>
  <si>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</si>
  <si>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</si>
  <si>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</si>
  <si>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</si>
  <si>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</si>
  <si>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</si>
  <si>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</si>
  <si>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</si>
  <si>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</si>
  <si>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</si>
  <si>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</si>
  <si>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</si>
  <si>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</si>
  <si>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</si>
  <si>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</si>
  <si>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</si>
  <si>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</si>
  <si>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</si>
  <si>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</si>
  <si>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</si>
  <si>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</si>
  <si>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</si>
  <si>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</si>
  <si>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</si>
  <si>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</si>
  <si>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</si>
  <si>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</si>
  <si>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</si>
  <si>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</si>
  <si>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</si>
  <si>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</si>
  <si>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</si>
  <si>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</si>
  <si>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</si>
  <si>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</si>
  <si>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</si>
  <si>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</si>
  <si>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</si>
  <si>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</si>
  <si>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</si>
  <si>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</si>
  <si>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</si>
  <si>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</si>
  <si>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</si>
  <si>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</si>
  <si>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</si>
  <si>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</si>
  <si>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</si>
  <si>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</si>
  <si>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</si>
  <si>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</si>
  <si>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</si>
  <si>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</si>
  <si>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</si>
  <si>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</si>
  <si>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</si>
  <si>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</si>
  <si>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</si>
  <si>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</si>
  <si>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</si>
  <si>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</si>
  <si>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</si>
  <si>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</si>
  <si>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</si>
  <si>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</si>
  <si>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</si>
  <si>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</si>
  <si>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</si>
  <si>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</si>
  <si>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</si>
  <si>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</si>
  <si>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</si>
  <si>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</si>
  <si>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</si>
  <si>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</si>
  <si>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</si>
  <si>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</si>
  <si>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</si>
  <si>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</si>
  <si>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</si>
  <si>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</si>
  <si>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</si>
  <si>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</si>
  <si>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</si>
  <si>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</si>
  <si>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</si>
  <si>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</si>
  <si>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</si>
  <si>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</si>
  <si>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</si>
  <si>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</si>
  <si>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</si>
  <si>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</si>
  <si>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</si>
  <si>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</si>
  <si>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</si>
  <si>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</si>
  <si>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</si>
  <si>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</si>
  <si>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</si>
  <si>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</si>
  <si>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</si>
  <si>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</si>
  <si>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</si>
  <si>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</si>
  <si>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</si>
  <si>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</si>
  <si>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</si>
  <si>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</si>
  <si>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</si>
  <si>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</si>
  <si>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</si>
  <si>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</si>
  <si>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</si>
  <si>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</si>
  <si>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</si>
  <si>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</si>
  <si>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</si>
  <si>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</si>
  <si>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</si>
  <si>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</si>
  <si>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</si>
  <si>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</si>
  <si>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</si>
  <si>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</si>
  <si>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</si>
  <si>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</si>
  <si>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</si>
  <si>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</si>
  <si>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</si>
  <si>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</si>
  <si>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</si>
  <si>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</si>
  <si>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</si>
  <si>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</si>
  <si>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</si>
  <si>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</si>
  <si>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</si>
  <si>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</si>
  <si>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</si>
  <si>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</si>
  <si>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</si>
  <si>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</si>
  <si>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</si>
  <si>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</si>
  <si>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</si>
  <si>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</si>
  <si>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</si>
  <si>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</si>
  <si>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</si>
  <si>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</si>
  <si>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</si>
  <si>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</si>
  <si>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</si>
  <si>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</si>
  <si>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</si>
  <si>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</si>
  <si>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</si>
  <si>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</si>
  <si>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</si>
  <si>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</si>
  <si>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</si>
  <si>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</si>
  <si>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</si>
  <si>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</si>
  <si>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</si>
  <si>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</si>
  <si>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</si>
  <si>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</si>
  <si>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</si>
  <si>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</si>
  <si>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</si>
  <si>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</si>
  <si>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</si>
  <si>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</si>
  <si>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</si>
  <si>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</si>
  <si>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</si>
  <si>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</si>
  <si>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</si>
  <si>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</si>
  <si>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</si>
  <si>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</si>
  <si>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</si>
  <si>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</si>
  <si>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</si>
  <si>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</si>
  <si>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</si>
  <si>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</si>
  <si>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</si>
  <si>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</si>
  <si>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</si>
  <si>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</si>
  <si>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</si>
  <si>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</si>
  <si>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</si>
  <si>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</si>
  <si>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</si>
  <si>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</si>
  <si>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</si>
  <si>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</si>
  <si>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</si>
  <si>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</si>
  <si>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</si>
  <si>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</si>
  <si>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</si>
  <si>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</si>
  <si>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</si>
  <si>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</si>
  <si>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</si>
  <si>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</si>
  <si>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</si>
  <si>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</si>
  <si>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</si>
  <si>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</si>
  <si>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</si>
  <si>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</si>
  <si>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</si>
  <si>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</si>
  <si>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</si>
  <si>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</si>
  <si>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</si>
  <si>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</si>
  <si>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</si>
  <si>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</si>
  <si>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</si>
  <si>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</si>
  <si>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</si>
  <si>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</si>
  <si>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</si>
  <si>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</si>
  <si>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</si>
  <si>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</si>
  <si>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</si>
  <si>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</si>
  <si>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</si>
  <si>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</si>
  <si>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</si>
  <si>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</si>
  <si>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</si>
  <si>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</si>
  <si>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</si>
  <si>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</si>
  <si>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</si>
  <si>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</si>
  <si>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</si>
  <si>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</si>
  <si>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</si>
  <si>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</si>
  <si>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</si>
  <si>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</si>
  <si>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</si>
  <si>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</si>
  <si>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</si>
  <si>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</si>
  <si>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</si>
  <si>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</si>
  <si>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</si>
  <si>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</si>
  <si>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</si>
  <si>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</si>
  <si>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</si>
  <si>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</si>
  <si>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</si>
  <si>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</si>
  <si>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</si>
  <si>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</si>
  <si>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</si>
  <si>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</si>
  <si>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</si>
  <si>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</si>
  <si>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</si>
  <si>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</si>
  <si>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</si>
  <si>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</si>
  <si>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</si>
  <si>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</si>
  <si>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</si>
  <si>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</si>
  <si>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</si>
  <si>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</si>
  <si>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</si>
  <si>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</si>
  <si>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</si>
  <si>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</si>
  <si>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</si>
  <si>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</si>
  <si>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</si>
  <si>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</si>
  <si>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</si>
  <si>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</si>
  <si>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</si>
  <si>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</si>
  <si>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</si>
  <si>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</si>
  <si>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</si>
  <si>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</si>
  <si>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</si>
  <si>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</si>
  <si>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</si>
  <si>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</si>
  <si>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</si>
  <si>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</si>
  <si>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</si>
  <si>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</si>
  <si>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</si>
  <si>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</si>
  <si>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</si>
  <si>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</si>
  <si>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</si>
  <si>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</si>
  <si>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</si>
  <si>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</si>
  <si>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</si>
  <si>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</si>
  <si>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</si>
  <si>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</si>
  <si>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</si>
  <si>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</si>
  <si>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</si>
  <si>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</si>
  <si>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</si>
  <si>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</si>
  <si>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</si>
  <si>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</si>
  <si>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</si>
  <si>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</si>
  <si>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</si>
  <si>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</si>
  <si>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</si>
  <si>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</si>
  <si>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</si>
  <si>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</si>
  <si>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</si>
  <si>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</si>
  <si>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</si>
  <si>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</si>
  <si>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</si>
  <si>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</si>
  <si>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</si>
  <si>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</si>
  <si>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</si>
  <si>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</si>
  <si>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</si>
  <si>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</si>
  <si>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</si>
  <si>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</si>
  <si>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</si>
  <si>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</si>
  <si>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</si>
  <si>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</si>
  <si>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</si>
  <si>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</si>
  <si>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</si>
  <si>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</si>
  <si>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</si>
  <si>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</si>
  <si>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</si>
  <si>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</si>
  <si>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</si>
  <si>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</si>
  <si>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</si>
  <si>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</si>
  <si>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</si>
  <si>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</si>
  <si>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</si>
  <si>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</si>
  <si>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</si>
  <si>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</si>
  <si>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</si>
  <si>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</si>
  <si>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</si>
  <si>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</si>
  <si>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</si>
  <si>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</si>
  <si>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</si>
  <si>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</si>
  <si>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</si>
  <si>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</si>
  <si>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</si>
  <si>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</si>
  <si>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</si>
  <si>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</si>
  <si>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</si>
  <si>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</si>
  <si>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</si>
  <si>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</si>
  <si>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</si>
  <si>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</si>
  <si>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</si>
  <si>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</si>
  <si>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</si>
  <si>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</si>
  <si>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</si>
  <si>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</si>
  <si>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</si>
  <si>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</si>
  <si>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</si>
  <si>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</si>
  <si>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</si>
  <si>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</si>
  <si>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</si>
  <si>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</si>
  <si>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</si>
  <si>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</si>
  <si>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</si>
  <si>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</si>
  <si>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</si>
  <si>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</si>
  <si>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</si>
  <si>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</si>
  <si>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</si>
  <si>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</si>
  <si>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</si>
  <si>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</si>
  <si>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</si>
  <si>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</si>
  <si>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</si>
  <si>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</si>
  <si>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</si>
  <si>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</si>
  <si>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</si>
  <si>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</si>
  <si>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</si>
  <si>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</si>
  <si>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</si>
  <si>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</si>
  <si>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</si>
  <si>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</si>
  <si>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</si>
  <si>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</si>
  <si>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</si>
  <si>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</si>
  <si>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</si>
  <si>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</si>
  <si>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</si>
  <si>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</si>
  <si>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</si>
  <si>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</si>
  <si>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</si>
  <si>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</si>
  <si>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</si>
  <si>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</si>
  <si>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</si>
  <si>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</si>
  <si>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</si>
  <si>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</si>
  <si>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</si>
  <si>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</si>
  <si>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</si>
  <si>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</si>
  <si>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</si>
  <si>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</si>
  <si>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</si>
  <si>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</si>
  <si>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</si>
  <si>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</si>
  <si>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</si>
  <si>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</si>
  <si>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</si>
  <si>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</si>
  <si>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</si>
  <si>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</si>
  <si>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</si>
  <si>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</si>
  <si>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</si>
  <si>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</si>
  <si>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</si>
  <si>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</si>
  <si>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</si>
  <si>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</si>
  <si>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</si>
  <si>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</si>
  <si>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</si>
  <si>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</si>
  <si>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</si>
  <si>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</si>
  <si>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</si>
  <si>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</si>
  <si>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</si>
  <si>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</si>
  <si>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</si>
  <si>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</si>
  <si>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</si>
  <si>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</si>
  <si>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</si>
  <si>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</si>
  <si>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</si>
  <si>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</si>
  <si>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</si>
  <si>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</si>
  <si>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</si>
  <si>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</si>
  <si>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</si>
  <si>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</si>
  <si>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</si>
  <si>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</si>
  <si>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</si>
  <si>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</si>
  <si>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</si>
  <si>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</si>
  <si>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</si>
  <si>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</si>
  <si>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</si>
  <si>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</si>
  <si>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</si>
  <si>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</si>
  <si>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</si>
  <si>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</si>
  <si>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</si>
  <si>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</si>
  <si>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</si>
  <si>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</si>
  <si>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</si>
  <si>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</si>
  <si>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</si>
  <si>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</si>
  <si>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</si>
  <si>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</si>
  <si>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</si>
  <si>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</si>
  <si>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</si>
  <si>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</si>
  <si>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</si>
  <si>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</si>
  <si>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</si>
  <si>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</si>
  <si>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</si>
  <si>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</si>
  <si>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</si>
  <si>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</si>
  <si>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</si>
  <si>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</si>
  <si>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</si>
  <si>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</si>
  <si>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</si>
  <si>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</si>
  <si>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</si>
  <si>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</si>
  <si>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</si>
  <si>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</si>
  <si>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</si>
  <si>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</si>
  <si>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</si>
  <si>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</si>
  <si>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</si>
  <si>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</si>
  <si>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</si>
  <si>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</si>
  <si>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</si>
  <si>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</si>
  <si>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</si>
  <si>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</si>
  <si>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</si>
  <si>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</si>
  <si>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</si>
  <si>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</si>
  <si>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</si>
  <si>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</si>
  <si>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</si>
  <si>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</si>
  <si>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</si>
  <si>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</si>
  <si>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</si>
  <si>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</si>
  <si>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</si>
  <si>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</si>
  <si>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</si>
  <si>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</si>
  <si>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</si>
  <si>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</si>
  <si>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</si>
  <si>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</si>
  <si>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</si>
  <si>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</si>
  <si>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</si>
  <si>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</si>
  <si>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</si>
  <si>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</si>
  <si>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</si>
  <si>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</si>
  <si>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</si>
  <si>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</si>
  <si>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</si>
  <si>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</si>
  <si>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</si>
  <si>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</si>
  <si>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</si>
  <si>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</si>
  <si>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</si>
  <si>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</si>
  <si>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</si>
  <si>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</si>
  <si>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</si>
  <si>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</si>
  <si>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</si>
  <si>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</si>
  <si>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</si>
  <si>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</si>
  <si>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</si>
  <si>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</si>
  <si>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</si>
  <si>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</si>
  <si>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</si>
  <si>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</si>
  <si>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</si>
  <si>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</si>
  <si>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</si>
  <si>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</si>
  <si>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</si>
  <si>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</si>
  <si>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</si>
  <si>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</si>
  <si>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</si>
  <si>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</si>
  <si>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</si>
  <si>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</si>
  <si>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</si>
  <si>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</si>
  <si>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</si>
  <si>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</si>
  <si>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</si>
  <si>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</si>
  <si>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</si>
  <si>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</si>
  <si>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</si>
  <si>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</si>
  <si>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</si>
  <si>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</si>
  <si>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</si>
  <si>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</si>
  <si>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</si>
  <si>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</si>
  <si>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</si>
  <si>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</si>
  <si>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</si>
  <si>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</si>
  <si>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</si>
  <si>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</si>
  <si>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</si>
  <si>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</si>
  <si>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</si>
  <si>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</si>
  <si>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</si>
  <si>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</si>
  <si>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</si>
  <si>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</si>
  <si>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</si>
  <si>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</si>
  <si>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</si>
  <si>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</si>
  <si>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</si>
  <si>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</si>
  <si>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</si>
  <si>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</si>
  <si>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</si>
  <si>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</si>
  <si>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</si>
  <si>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</si>
  <si>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</si>
  <si>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</si>
  <si>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</si>
  <si>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</si>
  <si>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</si>
  <si>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</si>
  <si>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</si>
  <si>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</si>
  <si>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</si>
  <si>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</si>
  <si>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</si>
  <si>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</si>
  <si>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</si>
  <si>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</si>
  <si>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</si>
  <si>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</si>
  <si>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</si>
  <si>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</si>
  <si>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</si>
  <si>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</si>
  <si>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</si>
  <si>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</si>
  <si>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</si>
  <si>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</si>
  <si>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</si>
  <si>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</si>
  <si>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</si>
  <si>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</si>
  <si>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</si>
  <si>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</si>
  <si>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</si>
  <si>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</si>
  <si>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</si>
  <si>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</si>
  <si>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</si>
  <si>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</si>
  <si>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</si>
  <si>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</si>
  <si>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</si>
  <si>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</si>
  <si>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</si>
  <si>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</si>
  <si>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</si>
  <si>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</si>
  <si>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</si>
  <si>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</si>
  <si>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</si>
  <si>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</si>
  <si>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</si>
  <si>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</si>
  <si>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</si>
  <si>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</si>
  <si>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</si>
  <si>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</si>
  <si>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</si>
  <si>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</si>
  <si>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</si>
  <si>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</si>
  <si>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</si>
  <si>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</si>
  <si>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</si>
  <si>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</si>
  <si>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</si>
  <si>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</si>
  <si>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</si>
  <si>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</si>
  <si>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</si>
  <si>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</si>
  <si>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</si>
  <si>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</si>
  <si>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</si>
  <si>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</si>
  <si>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</si>
  <si>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</si>
  <si>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</si>
  <si>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</si>
  <si>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</si>
  <si>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</si>
  <si>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</si>
  <si>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</si>
  <si>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</si>
  <si>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</si>
  <si>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</si>
  <si>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</si>
  <si>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</si>
  <si>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</si>
  <si>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</si>
  <si>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</si>
  <si>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</si>
  <si>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</si>
  <si>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</si>
  <si>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</si>
  <si>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</si>
  <si>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</si>
  <si>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</si>
  <si>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</si>
  <si>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</si>
  <si>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</si>
  <si>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</si>
  <si>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</si>
  <si>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</si>
  <si>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</si>
  <si>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</si>
  <si>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</si>
  <si>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</si>
  <si>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</si>
  <si>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</si>
  <si>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</si>
  <si>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</si>
  <si>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</si>
  <si>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</si>
  <si>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</si>
  <si>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</si>
  <si>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</si>
  <si>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</si>
  <si>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</si>
  <si>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</si>
  <si>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</si>
  <si>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</si>
  <si>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</si>
  <si>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</si>
  <si>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</si>
  <si>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</si>
  <si>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</si>
  <si>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</si>
  <si>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</si>
  <si>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</si>
  <si>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</si>
  <si>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</si>
  <si>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</si>
  <si>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</si>
  <si>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</si>
  <si>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</si>
  <si>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</si>
  <si>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</si>
  <si>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</si>
  <si>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</si>
  <si>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</si>
  <si>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</si>
  <si>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</si>
  <si>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</si>
  <si>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</si>
  <si>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</si>
  <si>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</si>
  <si>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</si>
  <si>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</si>
  <si>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</si>
  <si>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</si>
  <si>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</si>
  <si>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</si>
  <si>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</si>
  <si>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</si>
  <si>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</si>
  <si>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</si>
  <si>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</si>
  <si>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</si>
  <si>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</si>
  <si>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</si>
  <si>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</si>
  <si>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</si>
  <si>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</si>
  <si>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</si>
  <si>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</si>
  <si>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</si>
  <si>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</si>
  <si>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</si>
  <si>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</si>
  <si>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</si>
  <si>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</si>
  <si>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</si>
  <si>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</si>
  <si>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</si>
  <si>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</si>
  <si>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</si>
  <si>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</si>
  <si>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</si>
  <si>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</si>
  <si>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</si>
  <si>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</si>
  <si>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</si>
  <si>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</si>
  <si>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</si>
  <si>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</si>
  <si>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</si>
  <si>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</si>
  <si>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</si>
  <si>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</si>
  <si>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</si>
  <si>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</si>
  <si>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</si>
  <si>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</si>
  <si>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</si>
  <si>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</si>
  <si>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</si>
  <si>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</si>
  <si>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</si>
  <si>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</si>
  <si>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</si>
  <si>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</si>
  <si>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</si>
  <si>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</si>
  <si>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</si>
  <si>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</si>
  <si>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</si>
  <si>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</si>
  <si>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</si>
  <si>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</si>
  <si>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</si>
  <si>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</si>
  <si>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</si>
  <si>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</si>
  <si>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</si>
  <si>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</si>
  <si>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</si>
  <si>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</si>
  <si>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</si>
  <si>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</si>
  <si>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</si>
  <si>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</si>
  <si>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</si>
  <si>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</si>
  <si>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</si>
  <si>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</si>
  <si>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</si>
  <si>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</si>
  <si>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</si>
  <si>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</si>
  <si>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</si>
  <si>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</si>
  <si>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</si>
  <si>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</si>
  <si>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</si>
  <si>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</si>
  <si>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</si>
  <si>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</si>
  <si>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</si>
  <si>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</si>
  <si>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</si>
  <si>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</si>
  <si>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</si>
  <si>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</si>
  <si>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</si>
  <si>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</si>
  <si>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</si>
  <si>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</si>
  <si>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</si>
  <si>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</si>
  <si>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</si>
  <si>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</si>
  <si>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</si>
  <si>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</si>
  <si>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</si>
  <si>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</si>
  <si>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</si>
  <si>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</si>
  <si>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</si>
  <si>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</si>
  <si>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</si>
  <si>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</si>
  <si>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</si>
  <si>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</si>
  <si>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</si>
  <si>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</si>
  <si>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</si>
  <si>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</si>
  <si>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</si>
  <si>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</si>
  <si>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</si>
  <si>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</si>
  <si>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</si>
  <si>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</si>
  <si>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</si>
  <si>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</si>
  <si>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</si>
  <si>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</si>
  <si>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</si>
  <si>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</si>
  <si>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</si>
  <si>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</si>
  <si>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</si>
  <si>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</si>
  <si>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</si>
  <si>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</si>
  <si>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</si>
  <si>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</si>
  <si>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</si>
  <si>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</si>
  <si>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</si>
  <si>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</si>
  <si>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</si>
  <si>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</si>
  <si>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</si>
  <si>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</si>
  <si>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</si>
  <si>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</si>
  <si>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</si>
  <si>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</si>
  <si>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</si>
  <si>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</si>
  <si>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</si>
  <si>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</si>
  <si>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</si>
  <si>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</si>
  <si>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</si>
  <si>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</si>
  <si>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</si>
  <si>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</si>
  <si>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</si>
  <si>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</si>
  <si>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</si>
  <si>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</si>
  <si>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</si>
  <si>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</si>
  <si>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</si>
  <si>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</si>
  <si>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</si>
  <si>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</si>
  <si>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</si>
  <si>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</si>
  <si>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</si>
  <si>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</si>
  <si>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</si>
  <si>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</si>
  <si>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</si>
  <si>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</si>
  <si>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</si>
  <si>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</si>
  <si>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</si>
  <si>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</si>
  <si>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</si>
  <si>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</si>
  <si>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</si>
  <si>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</si>
  <si>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</si>
  <si>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</si>
  <si>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</si>
  <si>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</si>
  <si>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</si>
  <si>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</si>
  <si>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</si>
  <si>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</si>
  <si>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</si>
  <si>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</si>
  <si>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</si>
  <si>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</si>
  <si>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</si>
  <si>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</si>
  <si>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</si>
  <si>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</si>
  <si>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</si>
  <si>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</si>
  <si>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</si>
  <si>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</si>
  <si>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</si>
  <si>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</si>
  <si>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</si>
  <si>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</si>
  <si>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</si>
  <si>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</si>
  <si>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</si>
  <si>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</si>
  <si>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</si>
  <si>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</si>
  <si>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</si>
  <si>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</si>
  <si>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</si>
  <si>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</si>
  <si>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</si>
  <si>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</si>
  <si>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</si>
  <si>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</si>
  <si>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</si>
  <si>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</si>
  <si>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</si>
  <si>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</si>
  <si>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</si>
  <si>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</si>
  <si>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</si>
  <si>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</si>
  <si>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</si>
  <si>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</si>
  <si>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</si>
  <si>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</si>
  <si>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</si>
  <si>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</si>
  <si>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</si>
  <si>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</si>
  <si>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</si>
  <si>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</si>
  <si>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</si>
  <si>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</si>
  <si>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</si>
  <si>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</si>
  <si>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</si>
  <si>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</si>
  <si>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</si>
  <si>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</si>
  <si>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</si>
  <si>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</si>
  <si>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</si>
  <si>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</si>
  <si>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</si>
  <si>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</si>
  <si>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</si>
  <si>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</si>
  <si>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</si>
  <si>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</si>
  <si>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</si>
  <si>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</si>
  <si>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</si>
  <si>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</si>
  <si>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</si>
  <si>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</si>
  <si>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</si>
  <si>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</si>
  <si>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</si>
  <si>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</si>
  <si>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</si>
  <si>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</si>
  <si>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</si>
  <si>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</si>
  <si>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</si>
  <si>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</si>
  <si>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</si>
  <si>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</si>
  <si>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</si>
  <si>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</si>
  <si>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</si>
  <si>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</si>
  <si>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</si>
  <si>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</si>
  <si>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</si>
  <si>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</si>
  <si>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</si>
  <si>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</si>
  <si>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</si>
  <si>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</si>
  <si>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</si>
  <si>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</si>
  <si>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</si>
  <si>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</si>
  <si>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</si>
  <si>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</si>
  <si>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</si>
  <si>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</si>
  <si>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</si>
  <si>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</si>
  <si>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</si>
  <si>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</si>
  <si>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</si>
  <si>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</si>
  <si>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</si>
  <si>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</si>
  <si>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</si>
  <si>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</si>
  <si>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</si>
  <si>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</si>
  <si>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</si>
  <si>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</si>
  <si>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</si>
  <si>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</si>
  <si>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</si>
  <si>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</si>
  <si>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</si>
  <si>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</si>
  <si>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</si>
  <si>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</si>
  <si>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</si>
  <si>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</si>
  <si>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</si>
  <si>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</si>
  <si>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</si>
  <si>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</si>
  <si>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</si>
  <si>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</si>
  <si>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</si>
  <si>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</si>
  <si>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</si>
  <si>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</si>
  <si>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</si>
  <si>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</si>
  <si>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</si>
  <si>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</si>
  <si>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</si>
  <si>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</si>
  <si>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</si>
  <si>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</si>
  <si>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</si>
  <si>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</si>
  <si>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</si>
  <si>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</si>
  <si>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</si>
  <si>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</si>
  <si>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</si>
  <si>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</si>
  <si>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</si>
  <si>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</si>
  <si>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</si>
  <si>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</si>
  <si>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</si>
  <si>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</si>
  <si>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</si>
  <si>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</si>
  <si>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</si>
  <si>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</si>
  <si>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</si>
  <si>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</si>
  <si>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</si>
  <si>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</si>
  <si>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</si>
  <si>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</si>
  <si>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</si>
  <si>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</si>
  <si>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</si>
  <si>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</si>
  <si>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</si>
  <si>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</si>
  <si>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</si>
  <si>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</si>
  <si>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</si>
  <si>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</si>
  <si>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</si>
  <si>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</si>
  <si>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</si>
  <si>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</si>
  <si>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</si>
  <si>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</si>
  <si>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</si>
  <si>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</si>
  <si>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</si>
  <si>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</si>
  <si>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</si>
  <si>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</si>
  <si>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</si>
  <si>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</si>
  <si>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</si>
  <si>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</si>
  <si>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</si>
  <si>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</si>
  <si>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</si>
  <si>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</si>
  <si>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</si>
  <si>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</si>
  <si>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</si>
  <si>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</si>
  <si>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</si>
  <si>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</si>
  <si>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</si>
  <si>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</si>
  <si>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</si>
  <si>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</si>
  <si>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</si>
  <si>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</si>
  <si>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</si>
  <si>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</si>
  <si>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</si>
  <si>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</si>
  <si>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</si>
  <si>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</si>
  <si>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</si>
  <si>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</si>
  <si>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</si>
  <si>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</si>
  <si>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</si>
  <si>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</si>
  <si>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</si>
  <si>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</si>
  <si>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</si>
  <si>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</si>
  <si>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</si>
  <si>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</si>
  <si>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</si>
  <si>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</si>
  <si>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</si>
  <si>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</si>
  <si>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</si>
  <si>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</si>
  <si>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</si>
  <si>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</si>
  <si>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</si>
  <si>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</si>
  <si>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</si>
  <si>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</si>
  <si>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</si>
  <si>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</si>
  <si>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</si>
  <si>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</si>
  <si>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</si>
  <si>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</si>
  <si>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</si>
  <si>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</si>
  <si>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</si>
  <si>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</si>
  <si>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</si>
  <si>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</si>
  <si>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</si>
  <si>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</si>
  <si>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</si>
  <si>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</si>
  <si>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</si>
  <si>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</si>
  <si>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</si>
  <si>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</si>
  <si>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</si>
  <si>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</si>
  <si>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</si>
  <si>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</si>
  <si>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</si>
  <si>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</si>
  <si>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</si>
  <si>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</si>
  <si>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</si>
  <si>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</si>
  <si>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</si>
  <si>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</si>
  <si>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</si>
  <si>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</si>
  <si>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</si>
  <si>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</si>
  <si>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</si>
  <si>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</si>
  <si>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</si>
  <si>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</si>
  <si>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</si>
  <si>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</si>
  <si>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</si>
  <si>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</si>
  <si>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</si>
  <si>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</si>
  <si>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</si>
  <si>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</si>
  <si>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</si>
  <si>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</si>
  <si>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</si>
  <si>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</si>
  <si>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</si>
  <si>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</si>
  <si>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</si>
  <si>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</si>
  <si>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</si>
  <si>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</si>
  <si>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</si>
  <si>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</si>
  <si>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</si>
  <si>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</si>
  <si>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</si>
  <si>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</si>
  <si>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</si>
  <si>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</si>
  <si>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</si>
  <si>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</si>
  <si>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</si>
  <si>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</si>
  <si>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</si>
  <si>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</si>
  <si>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</si>
  <si>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</si>
  <si>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</si>
  <si>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</si>
  <si>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</si>
  <si>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</si>
  <si>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</si>
  <si>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</si>
  <si>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</si>
  <si>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</si>
  <si>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</si>
  <si>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</si>
  <si>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</si>
  <si>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</si>
  <si>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</si>
  <si>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</si>
  <si>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</si>
  <si>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</si>
  <si>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</si>
  <si>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</si>
  <si>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</si>
  <si>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</si>
  <si>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</si>
  <si>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</si>
  <si>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</si>
  <si>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</si>
  <si>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</si>
  <si>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</si>
  <si>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</si>
  <si>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</si>
  <si>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</si>
  <si>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</si>
  <si>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</si>
  <si>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</si>
  <si>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</si>
  <si>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</si>
  <si>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</si>
  <si>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</si>
  <si>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</si>
  <si>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</si>
  <si>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</si>
  <si>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</si>
  <si>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</si>
  <si>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</si>
  <si>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</si>
  <si>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</si>
  <si>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</si>
  <si>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</si>
  <si>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</si>
  <si>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</si>
  <si>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</si>
  <si>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</si>
  <si>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</si>
  <si>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</si>
  <si>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</si>
  <si>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</si>
  <si>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</si>
  <si>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</si>
  <si>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</si>
  <si>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</si>
  <si>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</si>
  <si>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</si>
  <si>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</si>
  <si>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</si>
  <si>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</si>
  <si>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</si>
  <si>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</si>
  <si>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</si>
  <si>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</si>
  <si>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</si>
  <si>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</si>
  <si>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</si>
  <si>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</si>
  <si>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</si>
  <si>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</si>
  <si>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</si>
  <si>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</si>
  <si>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</si>
  <si>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</si>
  <si>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</si>
  <si>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</si>
  <si>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</si>
  <si>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</si>
  <si>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</si>
  <si>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</si>
  <si>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</si>
  <si>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</si>
  <si>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</si>
  <si>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</si>
  <si>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</si>
  <si>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</si>
  <si>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</si>
  <si>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</si>
  <si>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</si>
  <si>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</si>
  <si>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</si>
  <si>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</si>
  <si>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</si>
  <si>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</si>
  <si>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</si>
  <si>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</si>
  <si>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</si>
  <si>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</si>
  <si>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</si>
  <si>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</si>
  <si>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</si>
  <si>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</si>
  <si>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</si>
  <si>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</si>
  <si>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</si>
  <si>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</si>
  <si>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</si>
  <si>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</si>
  <si>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</si>
  <si>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</si>
  <si>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</si>
  <si>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</si>
  <si>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</si>
  <si>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</si>
  <si>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</si>
  <si>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</si>
  <si>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</si>
  <si>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</si>
  <si>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</si>
  <si>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</si>
  <si>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</si>
  <si>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</si>
  <si>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</si>
  <si>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</si>
  <si>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</si>
  <si>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</si>
  <si>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</si>
  <si>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</si>
  <si>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</si>
  <si>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</si>
  <si>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</si>
  <si>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</si>
  <si>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</si>
  <si>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</si>
  <si>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</si>
  <si>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</si>
  <si>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</si>
  <si>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</si>
  <si>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</si>
  <si>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</si>
  <si>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</si>
  <si>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</si>
  <si>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</si>
  <si>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</si>
  <si>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</si>
  <si>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</si>
  <si>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</si>
  <si>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</si>
  <si>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</si>
  <si>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</si>
  <si>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</si>
  <si>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</si>
  <si>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</si>
  <si>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</si>
  <si>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</si>
  <si>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</si>
  <si>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</si>
  <si>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</si>
  <si>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</si>
  <si>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</si>
  <si>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</si>
  <si>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</si>
  <si>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</si>
  <si>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</si>
  <si>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</si>
  <si>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</si>
  <si>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</si>
  <si>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</si>
  <si>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</si>
  <si>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</si>
  <si>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</si>
  <si>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</si>
  <si>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</si>
  <si>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</si>
  <si>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</si>
  <si>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</si>
  <si>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</si>
  <si>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</si>
  <si>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</si>
  <si>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</si>
  <si>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</si>
  <si>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</si>
  <si>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</si>
  <si>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</si>
  <si>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</si>
  <si>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</si>
  <si>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</si>
  <si>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</si>
  <si>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</si>
  <si>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</si>
  <si>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</si>
  <si>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</si>
  <si>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</si>
  <si>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</si>
  <si>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</si>
  <si>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</si>
  <si>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</si>
  <si>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</si>
  <si>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</si>
  <si>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</si>
  <si>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</si>
  <si>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</si>
  <si>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</si>
  <si>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</si>
  <si>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</si>
  <si>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</si>
  <si>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</si>
  <si>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</si>
  <si>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</si>
  <si>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</si>
  <si>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</si>
  <si>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</si>
  <si>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</si>
  <si>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</si>
  <si>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</si>
  <si>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</si>
  <si>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</si>
  <si>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</si>
  <si>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</si>
  <si>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</si>
  <si>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</si>
  <si>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</si>
  <si>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</si>
  <si>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</si>
  <si>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</si>
  <si>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</si>
  <si>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</si>
  <si>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</si>
  <si>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</si>
  <si>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</si>
  <si>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</si>
  <si>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</si>
  <si>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</si>
  <si>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</si>
  <si>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</si>
  <si>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</si>
  <si>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</si>
  <si>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</si>
  <si>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</si>
  <si>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</si>
  <si>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</si>
  <si>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</si>
  <si>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</si>
  <si>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</si>
  <si>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</si>
  <si>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</si>
  <si>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</si>
  <si>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</si>
  <si>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</si>
  <si>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</si>
  <si>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</si>
  <si>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</si>
  <si>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</si>
  <si>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</si>
  <si>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</si>
  <si>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</si>
  <si>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</si>
  <si>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</si>
  <si>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</si>
  <si>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</si>
  <si>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</si>
  <si>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</si>
  <si>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</si>
  <si>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</si>
  <si>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</si>
  <si>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</si>
  <si>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</si>
  <si>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</si>
  <si>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</si>
  <si>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</si>
  <si>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</si>
  <si>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</si>
  <si>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</si>
  <si>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</si>
  <si>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</si>
  <si>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</si>
  <si>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</si>
  <si>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</si>
  <si>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</si>
  <si>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</si>
  <si>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</si>
  <si>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</si>
  <si>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</si>
  <si>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</si>
  <si>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</si>
  <si>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</si>
  <si>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</si>
  <si>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</si>
  <si>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</si>
  <si>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</si>
  <si>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</si>
  <si>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</si>
  <si>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</si>
  <si>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</si>
  <si>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</si>
  <si>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</si>
  <si>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</si>
  <si>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</si>
  <si>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</si>
  <si>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</si>
  <si>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</si>
  <si>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</si>
  <si>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</si>
  <si>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</si>
  <si>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</si>
  <si>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</si>
  <si>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</si>
  <si>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</si>
  <si>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</si>
  <si>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</si>
  <si>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</si>
  <si>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</si>
  <si>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</si>
  <si>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</si>
  <si>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</si>
  <si>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</si>
  <si>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</si>
  <si>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</si>
  <si>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</si>
  <si>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</si>
  <si>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</si>
  <si>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</si>
  <si>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</si>
  <si>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</si>
  <si>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</si>
  <si>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</si>
  <si>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</si>
  <si>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</si>
  <si>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</si>
  <si>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</si>
  <si>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</si>
  <si>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</si>
  <si>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</si>
  <si>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</si>
  <si>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</si>
  <si>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</si>
  <si>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</si>
  <si>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</si>
  <si>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</si>
  <si>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</si>
  <si>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</si>
  <si>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</si>
  <si>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</si>
  <si>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</si>
  <si>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</si>
  <si>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</si>
  <si>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</si>
  <si>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</si>
  <si>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</si>
  <si>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</si>
  <si>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</si>
  <si>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</si>
  <si>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</si>
  <si>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</si>
  <si>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</si>
  <si>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</si>
  <si>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</si>
  <si>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</si>
  <si>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</si>
  <si>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</si>
  <si>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</si>
  <si>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</si>
  <si>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</si>
  <si>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</si>
  <si>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</si>
  <si>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</si>
  <si>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</si>
  <si>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</si>
  <si>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</si>
  <si>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</si>
  <si>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</si>
  <si>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</si>
  <si>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</si>
  <si>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</si>
  <si>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</si>
  <si>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</si>
  <si>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</si>
  <si>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</si>
  <si>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</si>
  <si>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</si>
  <si>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</si>
  <si>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</si>
  <si>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</si>
  <si>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</si>
  <si>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</si>
  <si>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</si>
  <si>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</si>
  <si>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</si>
  <si>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</si>
  <si>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</si>
  <si>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</si>
  <si>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</si>
  <si>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</si>
  <si>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</si>
  <si>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</si>
  <si>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</si>
  <si>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</si>
  <si>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</si>
  <si>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</si>
  <si>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</si>
  <si>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</si>
  <si>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</si>
  <si>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</si>
  <si>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</si>
  <si>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</si>
  <si>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</si>
  <si>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</si>
  <si>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</si>
  <si>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</si>
  <si>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</si>
  <si>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</si>
  <si>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</si>
  <si>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</si>
  <si>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</si>
  <si>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</si>
  <si>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</si>
  <si>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</si>
  <si>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</si>
  <si>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</si>
  <si>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</si>
  <si>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</si>
  <si>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</si>
  <si>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</si>
  <si>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</si>
  <si>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</si>
  <si>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</si>
  <si>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</si>
  <si>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</si>
  <si>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</si>
  <si>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</si>
  <si>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</si>
  <si>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</si>
  <si>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</si>
  <si>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</si>
  <si>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</si>
  <si>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</si>
  <si>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</si>
  <si>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</si>
  <si>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</si>
  <si>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</si>
  <si>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</si>
  <si>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</si>
  <si>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</si>
  <si>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</si>
  <si>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</si>
  <si>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</si>
  <si>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</si>
  <si>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</si>
  <si>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</si>
  <si>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</si>
  <si>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</si>
  <si>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</si>
  <si>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</si>
  <si>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</si>
  <si>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</si>
  <si>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</si>
  <si>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</si>
  <si>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</si>
  <si>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</si>
  <si>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</si>
  <si>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</si>
  <si>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</si>
  <si>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</si>
  <si>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</si>
  <si>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</si>
  <si>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</si>
  <si>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</si>
  <si>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</si>
  <si>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</si>
  <si>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</si>
  <si>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</si>
  <si>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</si>
  <si>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</si>
  <si>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</si>
  <si>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</si>
  <si>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</si>
  <si>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</si>
  <si>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</si>
  <si>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</si>
  <si>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</si>
  <si>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</si>
  <si>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</si>
  <si>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</si>
  <si>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</si>
  <si>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</si>
  <si>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</si>
  <si>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</si>
  <si>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</si>
  <si>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</si>
  <si>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</si>
  <si>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</si>
  <si>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</si>
  <si>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</si>
  <si>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</si>
  <si>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</si>
  <si>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</si>
  <si>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</si>
  <si>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</si>
  <si>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</si>
  <si>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</si>
  <si>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</si>
  <si>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</si>
  <si>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</si>
  <si>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</si>
  <si>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</si>
  <si>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</si>
  <si>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</si>
  <si>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</si>
  <si>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</si>
  <si>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</si>
  <si>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</si>
  <si>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</si>
  <si>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</si>
  <si>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</si>
  <si>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</si>
  <si>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</si>
  <si>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</si>
  <si>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</si>
  <si>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</si>
  <si>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</si>
  <si>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</si>
  <si>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</si>
  <si>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</si>
  <si>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</si>
  <si>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</si>
  <si>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</si>
  <si>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</si>
  <si>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</si>
  <si>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</si>
  <si>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</si>
  <si>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</si>
  <si>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</si>
  <si>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</si>
  <si>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</si>
  <si>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</si>
  <si>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</si>
  <si>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</si>
  <si>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</si>
  <si>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</si>
  <si>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</si>
  <si>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</si>
  <si>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</si>
  <si>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</si>
  <si>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</si>
  <si>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</si>
  <si>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</si>
  <si>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</si>
  <si>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</si>
  <si>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</si>
  <si>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</si>
  <si>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</si>
  <si>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</si>
  <si>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</si>
  <si>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</si>
  <si>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</si>
  <si>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</si>
  <si>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</si>
  <si>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</si>
  <si>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</si>
  <si>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</si>
  <si>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</si>
  <si>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</si>
  <si>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</si>
  <si>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</si>
  <si>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</si>
  <si>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</si>
  <si>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</si>
  <si>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</si>
  <si>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</si>
  <si>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</si>
  <si>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</si>
  <si>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</si>
  <si>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</si>
  <si>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</si>
  <si>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</si>
  <si>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</si>
  <si>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</si>
  <si>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</si>
  <si>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</si>
  <si>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</si>
  <si>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</si>
  <si>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</si>
  <si>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</si>
  <si>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</si>
  <si>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</si>
  <si>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</si>
  <si>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</si>
  <si>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</si>
  <si>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</si>
  <si>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</si>
  <si>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</si>
  <si>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</si>
  <si>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</si>
  <si>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</si>
  <si>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</si>
  <si>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</si>
  <si>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</si>
  <si>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</si>
  <si>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</si>
  <si>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</si>
  <si>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</si>
  <si>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</si>
  <si>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</si>
  <si>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Profit of Rs.9.5/-</t>
  </si>
  <si>
    <t>1550-1600</t>
  </si>
  <si>
    <t>Part Profit of Rs.72.5/-</t>
  </si>
  <si>
    <t>225-230</t>
  </si>
  <si>
    <t>Profit of Rs.10/-</t>
  </si>
  <si>
    <t>Profit of Rs.11/-</t>
  </si>
  <si>
    <t>INDUSTOWER</t>
  </si>
  <si>
    <t>187-193</t>
  </si>
  <si>
    <t>Profit of Rs.20.5/-</t>
  </si>
  <si>
    <t>340-350</t>
  </si>
  <si>
    <t>425-435</t>
  </si>
  <si>
    <t>420-425</t>
  </si>
  <si>
    <t>3500-3600</t>
  </si>
  <si>
    <t>470-475</t>
  </si>
  <si>
    <t>CUMMINSIND  JAN FUT</t>
  </si>
  <si>
    <t>NIFTY JAN FUT</t>
  </si>
  <si>
    <t>855-865</t>
  </si>
  <si>
    <t>GODREJCP JAN FUT</t>
  </si>
  <si>
    <t>765-770</t>
  </si>
  <si>
    <t>TATACONSUM JAN FUT</t>
  </si>
  <si>
    <t>610-615</t>
  </si>
  <si>
    <t>LUPIN JAN FUT</t>
  </si>
  <si>
    <t>Profit of Rs.52/-</t>
  </si>
  <si>
    <t>HINDUNILVR JAN FUT</t>
  </si>
  <si>
    <t>2450-2470</t>
  </si>
  <si>
    <t>840-850</t>
  </si>
  <si>
    <t>Profit of Rs.8/-</t>
  </si>
  <si>
    <t xml:space="preserve">Retail Research Technical Calls &amp; Fundamental Performance Report for the month of January-2020 </t>
  </si>
  <si>
    <t>Profit of Rs.11.5/-</t>
  </si>
  <si>
    <t>Profit of Rs.7/-</t>
  </si>
  <si>
    <t>Profit of Rs.26/-</t>
  </si>
  <si>
    <t>Loss of Rs.125/-</t>
  </si>
  <si>
    <t>BIOCON JAN FUT</t>
  </si>
  <si>
    <t>CUMMINSIND JAN FUT</t>
  </si>
  <si>
    <t>SBILIFE JAN FUT</t>
  </si>
  <si>
    <t>Profit of Rs.13.5/-</t>
  </si>
  <si>
    <t>Profit of Rs.4/-</t>
  </si>
  <si>
    <t>DABUR JAN FUT</t>
  </si>
  <si>
    <t>Profit of Rs.24/-</t>
  </si>
  <si>
    <t>Profit of Rs.190/-</t>
  </si>
  <si>
    <t>Loss of Rs.80/-</t>
  </si>
  <si>
    <t>3900-4000</t>
  </si>
  <si>
    <t>935-940</t>
  </si>
  <si>
    <t>ICICIPRULI JAN FUT</t>
  </si>
  <si>
    <t>Profit of Rs.170/-</t>
  </si>
  <si>
    <t>NIFTY 14100 PE 7-JAN</t>
  </si>
  <si>
    <t>Profit of Rs.15/-</t>
  </si>
  <si>
    <t>Profit of Rs.12.5/-</t>
  </si>
  <si>
    <t>Loss of Rs.31/-</t>
  </si>
  <si>
    <t>Loss of Rs.10.5/-</t>
  </si>
  <si>
    <t>Loss of Rs.6.5/-</t>
  </si>
  <si>
    <t>COLPAL JAN FUT</t>
  </si>
  <si>
    <t>Profit of Rs.19.5/-</t>
  </si>
  <si>
    <t>420-428</t>
  </si>
  <si>
    <t>500-520</t>
  </si>
  <si>
    <t>Loss of Rs.12.5/-</t>
  </si>
  <si>
    <t>Profit of Rs.13/-</t>
  </si>
  <si>
    <t>HINDUNILVR 2440 CE JAN</t>
  </si>
  <si>
    <t>70-75</t>
  </si>
  <si>
    <t>NIFTY 14200 PE 7-JAN</t>
  </si>
  <si>
    <t>Profit of Rs.16.5/-</t>
  </si>
  <si>
    <t xml:space="preserve"> Profit of Rs.18.5/-</t>
  </si>
  <si>
    <t>360-380</t>
  </si>
  <si>
    <t>Profit of Rs.22.5/-</t>
  </si>
  <si>
    <t>TVSMOTOR JAN FUT</t>
  </si>
  <si>
    <t>Profit of Rs.5.5/-</t>
  </si>
  <si>
    <t>Profit of Rs.23.5/-</t>
  </si>
  <si>
    <t>135-138</t>
  </si>
  <si>
    <t>Profit of Rs.185/-</t>
  </si>
  <si>
    <t>550-560</t>
  </si>
  <si>
    <t>Profit of Rs.6/-</t>
  </si>
  <si>
    <t>DABUR 550 CE JAN</t>
  </si>
  <si>
    <t>20-22</t>
  </si>
  <si>
    <t>Profit of Rs.10.5/-</t>
  </si>
  <si>
    <t>720-728</t>
  </si>
  <si>
    <t>1530-1550</t>
  </si>
  <si>
    <t>VOLTAS JAN FUT</t>
  </si>
  <si>
    <t>930-935</t>
  </si>
  <si>
    <t>Loss of Rs.110/-</t>
  </si>
  <si>
    <t xml:space="preserve">NIFTY JAN FUT </t>
  </si>
  <si>
    <t>Profit of Rs.1.75/-</t>
  </si>
  <si>
    <t>1350-1360</t>
  </si>
  <si>
    <t>173.5-175.5</t>
  </si>
  <si>
    <t>200-210</t>
  </si>
  <si>
    <t>HINDUNILVR  2440 CE JAN</t>
  </si>
  <si>
    <t>NIFTY 14450 PE 14-JAN</t>
  </si>
  <si>
    <t>1920-1930</t>
  </si>
  <si>
    <t>2020-2050</t>
  </si>
  <si>
    <t>2280-2300</t>
  </si>
  <si>
    <t>2500-2600</t>
  </si>
  <si>
    <t>Profit of Rs.5/-</t>
  </si>
  <si>
    <t>SBIN  300 CE JAN</t>
  </si>
  <si>
    <t>Profit of Rs.0.9/-</t>
  </si>
  <si>
    <t>SBIN JAN FUT</t>
  </si>
  <si>
    <t>FINNIFTY</t>
  </si>
  <si>
    <t>MARFATIA NISHIL SURENDRA</t>
  </si>
  <si>
    <t>Profit of Rs.3.5/-</t>
  </si>
  <si>
    <t>Loss of Rs.8.5/-</t>
  </si>
  <si>
    <t>Profit of Rs.14.5/-</t>
  </si>
  <si>
    <t>Profit of Rs.3.25/-</t>
  </si>
  <si>
    <t>Loss of Rs.50.5/-</t>
  </si>
  <si>
    <t>575-580</t>
  </si>
  <si>
    <t>NIFTY 14600 PE 14-JAN</t>
  </si>
  <si>
    <t>Profit of Rs.17.5/-</t>
  </si>
  <si>
    <t>HDFCBANK 1500 CE JAN</t>
  </si>
  <si>
    <t>40-45</t>
  </si>
  <si>
    <t xml:space="preserve">NIFTY 14500 CE 14-JAN </t>
  </si>
  <si>
    <t>Profit of Rs.17/-</t>
  </si>
  <si>
    <t>2440-2460</t>
  </si>
  <si>
    <t>ATGL</t>
  </si>
  <si>
    <t>Vikas EcoTech Limited</t>
  </si>
  <si>
    <t>Expiry Date</t>
  </si>
  <si>
    <t>Part Profit of Rs.142.5/-</t>
  </si>
  <si>
    <t>Loss of Rs.35/-</t>
  </si>
  <si>
    <t>NIFTY 14500 CE 14-JAN</t>
  </si>
  <si>
    <t>Profit of Rs.26.5/-</t>
  </si>
  <si>
    <t>NIFTY 14550 PE 14-JAN</t>
  </si>
  <si>
    <t>Loss of Rs.31.5/-</t>
  </si>
  <si>
    <t>TORNTPOWER JAN FUT</t>
  </si>
  <si>
    <t>DHANI</t>
  </si>
  <si>
    <t>EPL</t>
  </si>
  <si>
    <t>HUHTAMAKI</t>
  </si>
  <si>
    <t>STLTECH</t>
  </si>
  <si>
    <t>Profit of Rs.8.5/-</t>
  </si>
  <si>
    <t>Loss of Rs.19/-</t>
  </si>
  <si>
    <t>CADILAHC JAN FUT</t>
  </si>
  <si>
    <t>Loss of Rs.5.25/-</t>
  </si>
  <si>
    <t>HDFCBANK JAN FUT</t>
  </si>
  <si>
    <t>Profit of Rs.1.5/-</t>
  </si>
  <si>
    <t>Profit of Rs.7.5/-</t>
  </si>
  <si>
    <t>BRITANNIA 3700 CE JAN</t>
  </si>
  <si>
    <t>Loss of Rs.13/-</t>
  </si>
  <si>
    <t>Loss of Rs.4.5/-</t>
  </si>
  <si>
    <t>Loss of Rs.16/-</t>
  </si>
  <si>
    <t>Profit of Rs.52.5/-</t>
  </si>
  <si>
    <t>Profit of Rs.4.5/-</t>
  </si>
  <si>
    <t>Loss of Rs.16.5/-</t>
  </si>
  <si>
    <t>Loss of Rs.25.5/-</t>
  </si>
  <si>
    <t>ASIANPAINTS</t>
  </si>
  <si>
    <t>ALEXANDER</t>
  </si>
  <si>
    <t>JANUSCORP</t>
  </si>
  <si>
    <t>SSPNFIN</t>
  </si>
  <si>
    <t>DABUR 540 CE JAN</t>
  </si>
  <si>
    <t>Profit of Rs.1.70/-</t>
  </si>
  <si>
    <t>Loss of Rs.120/-</t>
  </si>
  <si>
    <t>HDFCLIFE JAN FUT</t>
  </si>
  <si>
    <t>ASIANPAINT JAN FUT</t>
  </si>
  <si>
    <t xml:space="preserve">NIFTY 14350 PE 21-JAN </t>
  </si>
  <si>
    <t>Loss of Rs.46.5/-</t>
  </si>
  <si>
    <t>Profit of Rs.66.5/-</t>
  </si>
  <si>
    <t>HINDUNILVR 2400 CE JAN</t>
  </si>
  <si>
    <t>50-55</t>
  </si>
  <si>
    <t>Profit of Rs.6.50/-</t>
  </si>
  <si>
    <t>MFLINDIA</t>
  </si>
  <si>
    <t>ASHOK KUMAR SINGH</t>
  </si>
  <si>
    <t>UNIVASTU</t>
  </si>
  <si>
    <t>Univastu India Limited</t>
  </si>
  <si>
    <t>PINAKINI ARUNKUMAR SOLANKI</t>
  </si>
  <si>
    <t>Loss of Rs.11/-</t>
  </si>
  <si>
    <t>ITC JAN FUT</t>
  </si>
  <si>
    <t xml:space="preserve">ESCORTS </t>
  </si>
  <si>
    <t>1300-1304</t>
  </si>
  <si>
    <t>1360-1380</t>
  </si>
  <si>
    <t>Profit of Rs.54/-</t>
  </si>
  <si>
    <t>Profit of Rs.30/-</t>
  </si>
  <si>
    <t>NAVEEN GUPTA</t>
  </si>
  <si>
    <t>DHANVARSHA</t>
  </si>
  <si>
    <t>OCTAWARE</t>
  </si>
  <si>
    <t>ARYAMAN BROKING LIMITED</t>
  </si>
  <si>
    <t>SHRI RAVINDRA MEDIA VENTURES PRIVATE LIMITED</t>
  </si>
  <si>
    <t>VINOD HARILAL JHAVERI HUF</t>
  </si>
  <si>
    <t>DISHANT BHARATBHAI SHAH</t>
  </si>
  <si>
    <t>PARLEIND</t>
  </si>
  <si>
    <t>DEEPAK KUNWAR</t>
  </si>
  <si>
    <t>PRIMEFRESH</t>
  </si>
  <si>
    <t>PRASHANT PRAKASHCHANDRA JOSHI</t>
  </si>
  <si>
    <t>JK Tyre &amp; Industries Ltd</t>
  </si>
  <si>
    <t>GRAVITON RESEARCH CAPITAL LLP</t>
  </si>
  <si>
    <t>Pitti Engineering Limited</t>
  </si>
  <si>
    <t>Tata Motors Limited</t>
  </si>
  <si>
    <t>JUMP TRADING FINANCIAL INDIA PRIVATE LIMITED</t>
  </si>
  <si>
    <t>B M TRADERS</t>
  </si>
  <si>
    <t>Vertoz Advertising Ltd</t>
  </si>
  <si>
    <t>Profit of Rs.42.50/-</t>
  </si>
  <si>
    <t>3610-3620</t>
  </si>
  <si>
    <t>3750-3800</t>
  </si>
  <si>
    <t>Loss of Rs.18/-</t>
  </si>
  <si>
    <t>Loss of Rs.3.5/-</t>
  </si>
  <si>
    <t>Profit of Rs.50/-</t>
  </si>
  <si>
    <t>Profit of Rs.33.5/-</t>
  </si>
  <si>
    <t>50-50</t>
  </si>
  <si>
    <t>NIFTY 14750 PE 21-JAN</t>
  </si>
  <si>
    <t>NIFTY 14500 PE 28-JAN</t>
  </si>
  <si>
    <t>Loss of Rs.37.5/-</t>
  </si>
  <si>
    <t>30-31</t>
  </si>
  <si>
    <t>Loss of Rs.4.10/-</t>
  </si>
  <si>
    <t>TORNTPOWER  JAN FUT</t>
  </si>
  <si>
    <t>327.5-328.5</t>
  </si>
  <si>
    <t>RELIANCE JAN FUT</t>
  </si>
  <si>
    <t>2080-2090</t>
  </si>
  <si>
    <t>Loss of Rs.28/-</t>
  </si>
  <si>
    <t>AFEL</t>
  </si>
  <si>
    <t>BHARAT BHUSHAN</t>
  </si>
  <si>
    <t>KAHAR NIKLESH KANAIYABHAI</t>
  </si>
  <si>
    <t>ATHARVENT</t>
  </si>
  <si>
    <t>SUSHILA DEVI AGARWAL</t>
  </si>
  <si>
    <t>MANJU MAHIA</t>
  </si>
  <si>
    <t>COMSYN</t>
  </si>
  <si>
    <t>MANOJ AGARWAL</t>
  </si>
  <si>
    <t>SETU SECURITIES PVT LTD</t>
  </si>
  <si>
    <t>COHESION MK BEST IDEAS SUB-TRUST</t>
  </si>
  <si>
    <t>ALPHA LEON ENTERPRISES LLP</t>
  </si>
  <si>
    <t>RESHMA BIYANI</t>
  </si>
  <si>
    <t>GGL</t>
  </si>
  <si>
    <t>BIRJU PRAVINCHANDRA SANGHVI</t>
  </si>
  <si>
    <t>GILADAFINS</t>
  </si>
  <si>
    <t>RANIBEN HUKUMATRAI RAJDEV</t>
  </si>
  <si>
    <t>MEENA SUNIL RAJDEV</t>
  </si>
  <si>
    <t>VISHNUKANT JAJU</t>
  </si>
  <si>
    <t>JAGANNATH INTERNATIONAL P LTD</t>
  </si>
  <si>
    <t>MEDICO</t>
  </si>
  <si>
    <t>PARAG JHAVERI HUF</t>
  </si>
  <si>
    <t>OVERSKUD MULTI ASSET MANAGEMENT PRIVATE LIMITED</t>
  </si>
  <si>
    <t>SHIVANI KHOSLA</t>
  </si>
  <si>
    <t>YAYESH VINOD JHAVERI HUF</t>
  </si>
  <si>
    <t>TRUPTIBEN P PATEL</t>
  </si>
  <si>
    <t>PURPLE</t>
  </si>
  <si>
    <t>KINJALBEN ASHISHBHAI MODI</t>
  </si>
  <si>
    <t>RIBATEX</t>
  </si>
  <si>
    <t>SITA RAM</t>
  </si>
  <si>
    <t>SAINTGOBAIN</t>
  </si>
  <si>
    <t>PLUTUS WEALTH MANAGEMENT LLP</t>
  </si>
  <si>
    <t>SPACEAGE</t>
  </si>
  <si>
    <t>AVIJIT NANDA</t>
  </si>
  <si>
    <t>DEEPAK KHARWAD (HUF)</t>
  </si>
  <si>
    <t>DEEPAK GOPE JAGTIANI</t>
  </si>
  <si>
    <t>VENKATA SATHYA VIJAY MADINENI</t>
  </si>
  <si>
    <t>SUGUNA S MUDDANA</t>
  </si>
  <si>
    <t>KALPAK VORA HUF</t>
  </si>
  <si>
    <t>PRADNYA NARAYAN RANE</t>
  </si>
  <si>
    <t>RAMESH RAMSHANKAR VYAS</t>
  </si>
  <si>
    <t>SWASTIVI</t>
  </si>
  <si>
    <t>VAL</t>
  </si>
  <si>
    <t>SAJANKUMAR RAMESHWARLAL BAJAJ</t>
  </si>
  <si>
    <t>Apollo Tyres Ltd.</t>
  </si>
  <si>
    <t>TOWER RESEARCH CAPITAL MARKETS INDIA PRIVATE LIMITED</t>
  </si>
  <si>
    <t>Biofil Chemicals &amp; Pharm</t>
  </si>
  <si>
    <t>GSS Infotech Limited</t>
  </si>
  <si>
    <t>VIKRAMKUMAR KARANRAJ SAKARIA HUF DAKSH CORPORATION</t>
  </si>
  <si>
    <t>MINDTRADE SECURITIES LLP</t>
  </si>
  <si>
    <t>AAKRAYA RESEARCH LLP</t>
  </si>
  <si>
    <t>VAIBHAV STOCK AND DERIVATIVES BROKING PRIVATE LIMITED</t>
  </si>
  <si>
    <t>KEERTI</t>
  </si>
  <si>
    <t>Keerti Know &amp; Skill Ltd.</t>
  </si>
  <si>
    <t>Libas Consu Products Ltd</t>
  </si>
  <si>
    <t>HEMANT  SARVAIYA</t>
  </si>
  <si>
    <t>SACHINAMRITNAHAR</t>
  </si>
  <si>
    <t>One Point One Sol Ltd</t>
  </si>
  <si>
    <t>SHREEJI CAPITAL AND FINANCE LIMITED</t>
  </si>
  <si>
    <t>Rolta India Ltd.</t>
  </si>
  <si>
    <t>Rushil Decor Limited</t>
  </si>
  <si>
    <t>SPARROW ASIA DIVERSIFIED OPP FUND</t>
  </si>
  <si>
    <t>Sanco Industries Ltd.</t>
  </si>
  <si>
    <t>SUNIL BHANDARI</t>
  </si>
  <si>
    <t>KUSH  GUPTA</t>
  </si>
  <si>
    <t>SML Isuzu Limited</t>
  </si>
  <si>
    <t>OPG SECURITIES PVT. LTD.</t>
  </si>
  <si>
    <t>ALGOQUANT FINANCIALS LLP</t>
  </si>
  <si>
    <t>Tata Motors DVR 'A' Ord</t>
  </si>
  <si>
    <t>SHADOWFAX TRADERS RAMESH CHAND JAIN</t>
  </si>
  <si>
    <t>OLGA TRADING PRIVATE LIMITED</t>
  </si>
  <si>
    <t>Vikas Multicorp Limited</t>
  </si>
  <si>
    <t>HI GROWTH CORPORATE SERVICES PVT LTD</t>
  </si>
  <si>
    <t>WEALTH</t>
  </si>
  <si>
    <t>Wealth Frst Port. Mg. Ltd</t>
  </si>
  <si>
    <t>SHROFF PRATUL KRISHNAKANT</t>
  </si>
  <si>
    <t>California Soft Ltd.</t>
  </si>
  <si>
    <t>MANISH KUMAR GOYAL</t>
  </si>
  <si>
    <t>Creative Peripherals and</t>
  </si>
  <si>
    <t>ORBIS FINANCIAL CORPORATION LIMITED</t>
  </si>
  <si>
    <t>SUBHMANGAL MERCHANDISE PRIVATE LIMITED .</t>
  </si>
  <si>
    <t>BANK OF BARODA</t>
  </si>
  <si>
    <t>LEMAN DIVERSIFIED FUND</t>
  </si>
  <si>
    <t>WAAO PARTNERS LLP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</si>
</sst>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94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5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6" xfId="160" applyFont="1" applyFill="1" applyBorder="1"/>
    <xf numFmtId="43" fontId="47" fillId="2" borderId="36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43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4" fontId="47" fillId="2" borderId="36" xfId="0" applyNumberFormat="1" applyFont="1" applyFill="1" applyBorder="1" applyAlignment="1">
      <alignment horizontal="center" vertical="center"/>
    </xf>
    <xf numFmtId="165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5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5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4" fontId="47" fillId="58" borderId="36" xfId="0" applyNumberFormat="1" applyFont="1" applyFill="1" applyBorder="1" applyAlignment="1">
      <alignment horizontal="center" vertical="center"/>
    </xf>
    <xf numFmtId="165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43" fontId="7" fillId="58" borderId="36" xfId="16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9" fontId="7" fillId="58" borderId="36" xfId="0" applyNumberFormat="1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0" fillId="59" borderId="36" xfId="0" applyNumberFormat="1" applyFill="1" applyBorder="1" applyAlignment="1">
      <alignment horizontal="center" vertical="center"/>
    </xf>
    <xf numFmtId="164" fontId="0" fillId="59" borderId="36" xfId="0" applyNumberFormat="1" applyFill="1" applyBorder="1" applyAlignment="1">
      <alignment horizontal="center" vertical="center"/>
    </xf>
    <xf numFmtId="15" fontId="0" fillId="59" borderId="36" xfId="0" applyNumberFormat="1" applyFill="1" applyBorder="1" applyAlignment="1">
      <alignment horizontal="center" vertical="center"/>
    </xf>
    <xf numFmtId="43" fontId="8" fillId="59" borderId="36" xfId="160" applyFont="1" applyFill="1" applyBorder="1" applyAlignment="1">
      <alignment horizontal="left" vertical="center"/>
    </xf>
    <xf numFmtId="43" fontId="47" fillId="59" borderId="36" xfId="160" applyFont="1" applyFill="1" applyBorder="1" applyAlignment="1">
      <alignment horizontal="center" vertical="top"/>
    </xf>
    <xf numFmtId="0" fontId="0" fillId="59" borderId="36" xfId="0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43" fontId="0" fillId="2" borderId="0" xfId="160" applyFont="1" applyFill="1" applyBorder="1"/>
    <xf numFmtId="0" fontId="47" fillId="2" borderId="0" xfId="0" applyFont="1" applyFill="1"/>
    <xf numFmtId="0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69" fontId="7" fillId="0" borderId="36" xfId="0" applyNumberFormat="1" applyFont="1" applyFill="1" applyBorder="1" applyAlignment="1">
      <alignment horizontal="center" vertical="center"/>
    </xf>
    <xf numFmtId="43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7" fillId="45" borderId="39" xfId="0" applyNumberFormat="1" applyFont="1" applyFill="1" applyBorder="1" applyAlignment="1">
      <alignment horizontal="center" vertical="center"/>
    </xf>
    <xf numFmtId="164" fontId="47" fillId="45" borderId="39" xfId="0" applyNumberFormat="1" applyFont="1" applyFill="1" applyBorder="1" applyAlignment="1">
      <alignment horizontal="center" vertical="center"/>
    </xf>
    <xf numFmtId="165" fontId="47" fillId="45" borderId="36" xfId="0" applyNumberFormat="1" applyFont="1" applyFill="1" applyBorder="1" applyAlignment="1">
      <alignment horizontal="center" vertical="center"/>
    </xf>
    <xf numFmtId="0" fontId="50" fillId="45" borderId="36" xfId="0" applyFont="1" applyFill="1" applyBorder="1"/>
    <xf numFmtId="0" fontId="8" fillId="45" borderId="36" xfId="0" applyFont="1" applyFill="1" applyBorder="1" applyAlignment="1">
      <alignment horizontal="center" vertical="center"/>
    </xf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69" fontId="7" fillId="45" borderId="36" xfId="0" applyNumberFormat="1" applyFont="1" applyFill="1" applyBorder="1" applyAlignment="1">
      <alignment horizontal="center" vertical="center"/>
    </xf>
    <xf numFmtId="43" fontId="7" fillId="45" borderId="36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0" fillId="58" borderId="36" xfId="0" applyNumberFormat="1" applyFill="1" applyBorder="1" applyAlignment="1">
      <alignment horizontal="center" vertical="center"/>
    </xf>
    <xf numFmtId="164" fontId="0" fillId="58" borderId="36" xfId="0" applyNumberForma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43" fontId="8" fillId="58" borderId="36" xfId="160" applyFont="1" applyFill="1" applyBorder="1" applyAlignment="1">
      <alignment horizontal="left" vertical="center"/>
    </xf>
    <xf numFmtId="43" fontId="47" fillId="58" borderId="36" xfId="160" applyFont="1" applyFill="1" applyBorder="1" applyAlignment="1">
      <alignment horizontal="center" vertical="top"/>
    </xf>
    <xf numFmtId="0" fontId="0" fillId="58" borderId="36" xfId="0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top"/>
    </xf>
    <xf numFmtId="16" fontId="49" fillId="45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2" fontId="7" fillId="58" borderId="36" xfId="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169" fontId="7" fillId="2" borderId="36" xfId="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40" xfId="139" applyBorder="1"/>
    <xf numFmtId="15" fontId="0" fillId="0" borderId="36" xfId="0" applyNumberFormat="1" applyBorder="1"/>
    <xf numFmtId="1" fontId="0" fillId="45" borderId="36" xfId="0" applyNumberFormat="1" applyFill="1" applyBorder="1" applyAlignment="1">
      <alignment horizontal="center" vertical="center"/>
    </xf>
    <xf numFmtId="164" fontId="47" fillId="45" borderId="36" xfId="0" applyNumberFormat="1" applyFont="1" applyFill="1" applyBorder="1" applyAlignment="1">
      <alignment horizontal="center" vertical="center"/>
    </xf>
    <xf numFmtId="165" fontId="0" fillId="45" borderId="36" xfId="0" applyNumberFormat="1" applyFont="1" applyFill="1" applyBorder="1" applyAlignment="1">
      <alignment horizontal="center" vertical="center"/>
    </xf>
    <xf numFmtId="0" fontId="8" fillId="45" borderId="36" xfId="0" applyFont="1" applyFill="1" applyBorder="1" applyAlignment="1">
      <alignment horizontal="left"/>
    </xf>
    <xf numFmtId="0" fontId="0" fillId="45" borderId="36" xfId="0" applyFont="1" applyFill="1" applyBorder="1" applyAlignment="1">
      <alignment horizontal="center" vertical="center"/>
    </xf>
    <xf numFmtId="10" fontId="7" fillId="45" borderId="36" xfId="51" applyNumberFormat="1" applyFont="1" applyFill="1" applyBorder="1" applyAlignment="1" applyProtection="1">
      <alignment horizontal="center" vertical="center" wrapText="1"/>
    </xf>
    <xf numFmtId="0" fontId="47" fillId="49" borderId="39" xfId="0" applyNumberFormat="1" applyFont="1" applyFill="1" applyBorder="1" applyAlignment="1">
      <alignment horizontal="center" vertical="center"/>
    </xf>
    <xf numFmtId="164" fontId="47" fillId="49" borderId="39" xfId="0" applyNumberFormat="1" applyFont="1" applyFill="1" applyBorder="1" applyAlignment="1">
      <alignment horizontal="center" vertical="center"/>
    </xf>
    <xf numFmtId="165" fontId="47" fillId="49" borderId="36" xfId="0" applyNumberFormat="1" applyFont="1" applyFill="1" applyBorder="1" applyAlignment="1">
      <alignment horizontal="center" vertical="center"/>
    </xf>
    <xf numFmtId="0" fontId="50" fillId="49" borderId="36" xfId="0" applyFont="1" applyFill="1" applyBorder="1"/>
    <xf numFmtId="0" fontId="8" fillId="49" borderId="36" xfId="0" applyFont="1" applyFill="1" applyBorder="1" applyAlignment="1">
      <alignment horizontal="center" vertical="center"/>
    </xf>
    <xf numFmtId="0" fontId="47" fillId="49" borderId="36" xfId="0" applyFont="1" applyFill="1" applyBorder="1" applyAlignment="1">
      <alignment horizontal="center" vertical="center"/>
    </xf>
    <xf numFmtId="0" fontId="47" fillId="49" borderId="39" xfId="0" applyFont="1" applyFill="1" applyBorder="1" applyAlignment="1">
      <alignment horizontal="center" vertical="center"/>
    </xf>
    <xf numFmtId="0" fontId="7" fillId="49" borderId="39" xfId="0" applyFont="1" applyFill="1" applyBorder="1" applyAlignment="1">
      <alignment horizontal="center" vertical="center"/>
    </xf>
    <xf numFmtId="0" fontId="7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69" fontId="7" fillId="49" borderId="36" xfId="0" applyNumberFormat="1" applyFont="1" applyFill="1" applyBorder="1" applyAlignment="1">
      <alignment horizontal="center" vertical="center"/>
    </xf>
    <xf numFmtId="43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0" fontId="47" fillId="45" borderId="36" xfId="0" applyNumberFormat="1" applyFont="1" applyFill="1" applyBorder="1" applyAlignment="1">
      <alignment horizontal="center" vertical="center"/>
    </xf>
    <xf numFmtId="1" fontId="0" fillId="49" borderId="36" xfId="0" applyNumberFormat="1" applyFill="1" applyBorder="1" applyAlignment="1">
      <alignment horizontal="center" vertical="center"/>
    </xf>
    <xf numFmtId="164" fontId="47" fillId="49" borderId="36" xfId="0" applyNumberFormat="1" applyFont="1" applyFill="1" applyBorder="1" applyAlignment="1">
      <alignment horizontal="center" vertical="center"/>
    </xf>
    <xf numFmtId="165" fontId="0" fillId="49" borderId="36" xfId="0" applyNumberFormat="1" applyFont="1" applyFill="1" applyBorder="1" applyAlignment="1">
      <alignment horizontal="center" vertical="center"/>
    </xf>
    <xf numFmtId="0" fontId="8" fillId="49" borderId="36" xfId="0" applyFont="1" applyFill="1" applyBorder="1" applyAlignment="1">
      <alignment horizontal="left"/>
    </xf>
    <xf numFmtId="0" fontId="0" fillId="49" borderId="36" xfId="0" applyFont="1" applyFill="1" applyBorder="1" applyAlignment="1">
      <alignment horizontal="center" vertical="center"/>
    </xf>
    <xf numFmtId="10" fontId="7" fillId="49" borderId="36" xfId="51" applyNumberFormat="1" applyFont="1" applyFill="1" applyBorder="1" applyAlignment="1" applyProtection="1">
      <alignment horizontal="center" vertical="center" wrapText="1"/>
    </xf>
    <xf numFmtId="43" fontId="7" fillId="49" borderId="5" xfId="16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23" sqref="D2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44218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0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4" sqref="C14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6" ht="6.75" customHeight="1"/>
    <row r="2" spans="1:16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6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6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6" ht="24" customHeight="1">
      <c r="M5" s="259" t="s">
        <v>14</v>
      </c>
    </row>
    <row r="6" spans="1:16" ht="16.5" customHeight="1" thickBot="1">
      <c r="A6" s="299" t="s">
        <v>15</v>
      </c>
      <c r="B6" s="299"/>
      <c r="L6" s="279">
        <f>Main!B10</f>
        <v>44218</v>
      </c>
      <c r="M6" s="279"/>
    </row>
    <row r="7" spans="1:16" ht="10.5" hidden="1" customHeight="1">
      <c r="K7" s="279"/>
      <c r="L7" s="279"/>
      <c r="M7" s="279"/>
    </row>
    <row r="8" spans="1:16" ht="13.5" hidden="1" customHeight="1">
      <c r="A8" s="313"/>
      <c r="B8" s="313"/>
      <c r="K8" s="279"/>
      <c r="L8" s="279"/>
      <c r="M8" s="279"/>
    </row>
    <row r="9" spans="1:16" ht="27.75" customHeight="1" thickBot="1">
      <c r="A9" s="583" t="s">
        <v>16</v>
      </c>
      <c r="B9" s="585" t="s">
        <v>17</v>
      </c>
      <c r="C9" s="585" t="s">
        <v>18</v>
      </c>
      <c r="D9" s="585" t="s">
        <v>3749</v>
      </c>
      <c r="E9" s="273" t="s">
        <v>19</v>
      </c>
      <c r="F9" s="273" t="s">
        <v>20</v>
      </c>
      <c r="G9" s="580" t="s">
        <v>21</v>
      </c>
      <c r="H9" s="581"/>
      <c r="I9" s="582"/>
      <c r="J9" s="580" t="s">
        <v>22</v>
      </c>
      <c r="K9" s="581"/>
      <c r="L9" s="582"/>
      <c r="M9" s="273"/>
      <c r="N9" s="280"/>
      <c r="O9" s="280"/>
      <c r="P9" s="280"/>
    </row>
    <row r="10" spans="1:16" ht="59.25" customHeight="1">
      <c r="A10" s="584"/>
      <c r="B10" s="586" t="s">
        <v>17</v>
      </c>
      <c r="C10" s="586"/>
      <c r="D10" s="586"/>
      <c r="E10" s="274" t="s">
        <v>23</v>
      </c>
      <c r="F10" s="274" t="s">
        <v>23</v>
      </c>
      <c r="G10" s="275" t="s">
        <v>24</v>
      </c>
      <c r="H10" s="275" t="s">
        <v>25</v>
      </c>
      <c r="I10" s="275" t="s">
        <v>26</v>
      </c>
      <c r="J10" s="275" t="s">
        <v>27</v>
      </c>
      <c r="K10" s="275" t="s">
        <v>28</v>
      </c>
      <c r="L10" s="275" t="s">
        <v>29</v>
      </c>
      <c r="M10" s="275" t="s">
        <v>30</v>
      </c>
      <c r="N10" s="282" t="s">
        <v>31</v>
      </c>
      <c r="O10" s="282" t="s">
        <v>32</v>
      </c>
      <c r="P10" s="317" t="s">
        <v>33</v>
      </c>
    </row>
    <row r="11" spans="1:16" ht="15">
      <c r="A11" s="276">
        <v>1</v>
      </c>
      <c r="B11" s="386" t="s">
        <v>34</v>
      </c>
      <c r="C11" s="550" t="s">
        <v>35</v>
      </c>
      <c r="D11" s="551">
        <v>44224</v>
      </c>
      <c r="E11" s="302">
        <v>32228.799999999999</v>
      </c>
      <c r="F11" s="302">
        <v>32376.433333333334</v>
      </c>
      <c r="G11" s="314">
        <v>31853.866666666669</v>
      </c>
      <c r="H11" s="314">
        <v>31478.933333333334</v>
      </c>
      <c r="I11" s="314">
        <v>30956.366666666669</v>
      </c>
      <c r="J11" s="314">
        <v>32751.366666666669</v>
      </c>
      <c r="K11" s="314">
        <v>33273.933333333334</v>
      </c>
      <c r="L11" s="314">
        <v>33648.866666666669</v>
      </c>
      <c r="M11" s="301">
        <v>32899</v>
      </c>
      <c r="N11" s="301">
        <v>32001.5</v>
      </c>
      <c r="O11" s="548">
        <v>1788450</v>
      </c>
      <c r="P11" s="549">
        <v>8.0814032543171821E-2</v>
      </c>
    </row>
    <row r="12" spans="1:16" ht="15">
      <c r="A12" s="276">
        <v>2</v>
      </c>
      <c r="B12" s="386" t="s">
        <v>34</v>
      </c>
      <c r="C12" s="550" t="s">
        <v>36</v>
      </c>
      <c r="D12" s="551">
        <v>44224</v>
      </c>
      <c r="E12" s="315">
        <v>14598.65</v>
      </c>
      <c r="F12" s="315">
        <v>14624.133333333331</v>
      </c>
      <c r="G12" s="316">
        <v>14482.816666666662</v>
      </c>
      <c r="H12" s="316">
        <v>14366.98333333333</v>
      </c>
      <c r="I12" s="316">
        <v>14225.666666666661</v>
      </c>
      <c r="J12" s="316">
        <v>14739.966666666664</v>
      </c>
      <c r="K12" s="316">
        <v>14881.283333333333</v>
      </c>
      <c r="L12" s="316">
        <v>14997.116666666665</v>
      </c>
      <c r="M12" s="303">
        <v>14765.45</v>
      </c>
      <c r="N12" s="303">
        <v>14508.3</v>
      </c>
      <c r="O12" s="318">
        <v>14441025</v>
      </c>
      <c r="P12" s="319">
        <v>-1.0570183552239419E-2</v>
      </c>
    </row>
    <row r="13" spans="1:16" ht="15">
      <c r="A13" s="276">
        <v>3</v>
      </c>
      <c r="B13" s="386" t="s">
        <v>34</v>
      </c>
      <c r="C13" s="550" t="s">
        <v>3732</v>
      </c>
      <c r="D13" s="551">
        <v>44224</v>
      </c>
      <c r="E13" s="450">
        <v>15561.85</v>
      </c>
      <c r="F13" s="450">
        <v>15601.549999999997</v>
      </c>
      <c r="G13" s="451">
        <v>15438.099999999995</v>
      </c>
      <c r="H13" s="451">
        <v>15314.349999999997</v>
      </c>
      <c r="I13" s="451">
        <v>15150.899999999994</v>
      </c>
      <c r="J13" s="451">
        <v>15725.299999999996</v>
      </c>
      <c r="K13" s="451">
        <v>15888.749999999996</v>
      </c>
      <c r="L13" s="451">
        <v>16012.499999999996</v>
      </c>
      <c r="M13" s="452">
        <v>15765</v>
      </c>
      <c r="N13" s="452">
        <v>15477.8</v>
      </c>
      <c r="O13" s="453">
        <v>44760</v>
      </c>
      <c r="P13" s="454">
        <v>-0.17901687454145268</v>
      </c>
    </row>
    <row r="14" spans="1:16" ht="15">
      <c r="A14" s="276">
        <v>4</v>
      </c>
      <c r="B14" s="406" t="s">
        <v>39</v>
      </c>
      <c r="C14" s="550" t="s">
        <v>802</v>
      </c>
      <c r="D14" s="551">
        <v>44224</v>
      </c>
      <c r="E14" s="315">
        <v>1186.3</v>
      </c>
      <c r="F14" s="315">
        <v>1197.7666666666667</v>
      </c>
      <c r="G14" s="316">
        <v>1166.0333333333333</v>
      </c>
      <c r="H14" s="316">
        <v>1145.7666666666667</v>
      </c>
      <c r="I14" s="316">
        <v>1114.0333333333333</v>
      </c>
      <c r="J14" s="316">
        <v>1218.0333333333333</v>
      </c>
      <c r="K14" s="316">
        <v>1249.7666666666664</v>
      </c>
      <c r="L14" s="316">
        <v>1270.0333333333333</v>
      </c>
      <c r="M14" s="303">
        <v>1229.5</v>
      </c>
      <c r="N14" s="303">
        <v>1177.5</v>
      </c>
      <c r="O14" s="318">
        <v>532525</v>
      </c>
      <c r="P14" s="319">
        <v>0.12477558348294435</v>
      </c>
    </row>
    <row r="15" spans="1:16" ht="15">
      <c r="A15" s="276">
        <v>5</v>
      </c>
      <c r="B15" s="386" t="s">
        <v>37</v>
      </c>
      <c r="C15" s="550" t="s">
        <v>38</v>
      </c>
      <c r="D15" s="551">
        <v>44224</v>
      </c>
      <c r="E15" s="315">
        <v>1671.45</v>
      </c>
      <c r="F15" s="315">
        <v>1687.5166666666667</v>
      </c>
      <c r="G15" s="316">
        <v>1644.9333333333334</v>
      </c>
      <c r="H15" s="316">
        <v>1618.4166666666667</v>
      </c>
      <c r="I15" s="316">
        <v>1575.8333333333335</v>
      </c>
      <c r="J15" s="316">
        <v>1714.0333333333333</v>
      </c>
      <c r="K15" s="316">
        <v>1756.6166666666668</v>
      </c>
      <c r="L15" s="316">
        <v>1783.1333333333332</v>
      </c>
      <c r="M15" s="303">
        <v>1730.1</v>
      </c>
      <c r="N15" s="303">
        <v>1661</v>
      </c>
      <c r="O15" s="318">
        <v>2807500</v>
      </c>
      <c r="P15" s="319">
        <v>7.6082790341126874E-2</v>
      </c>
    </row>
    <row r="16" spans="1:16" ht="15">
      <c r="A16" s="276">
        <v>6</v>
      </c>
      <c r="B16" s="386" t="s">
        <v>39</v>
      </c>
      <c r="C16" s="550" t="s">
        <v>40</v>
      </c>
      <c r="D16" s="551">
        <v>44224</v>
      </c>
      <c r="E16" s="315">
        <v>537.9</v>
      </c>
      <c r="F16" s="315">
        <v>541.09999999999991</v>
      </c>
      <c r="G16" s="316">
        <v>528.89999999999986</v>
      </c>
      <c r="H16" s="316">
        <v>519.9</v>
      </c>
      <c r="I16" s="316">
        <v>507.69999999999993</v>
      </c>
      <c r="J16" s="316">
        <v>550.0999999999998</v>
      </c>
      <c r="K16" s="316">
        <v>562.29999999999984</v>
      </c>
      <c r="L16" s="316">
        <v>571.29999999999973</v>
      </c>
      <c r="M16" s="303">
        <v>553.29999999999995</v>
      </c>
      <c r="N16" s="303">
        <v>532.1</v>
      </c>
      <c r="O16" s="318">
        <v>18430000</v>
      </c>
      <c r="P16" s="319">
        <v>-1.6752027315407599E-2</v>
      </c>
    </row>
    <row r="17" spans="1:16" ht="15">
      <c r="A17" s="276">
        <v>7</v>
      </c>
      <c r="B17" s="386" t="s">
        <v>39</v>
      </c>
      <c r="C17" s="550" t="s">
        <v>41</v>
      </c>
      <c r="D17" s="551">
        <v>44224</v>
      </c>
      <c r="E17" s="315">
        <v>547.70000000000005</v>
      </c>
      <c r="F17" s="315">
        <v>550.31666666666672</v>
      </c>
      <c r="G17" s="316">
        <v>539.83333333333348</v>
      </c>
      <c r="H17" s="316">
        <v>531.96666666666681</v>
      </c>
      <c r="I17" s="316">
        <v>521.48333333333358</v>
      </c>
      <c r="J17" s="316">
        <v>558.18333333333339</v>
      </c>
      <c r="K17" s="316">
        <v>568.66666666666674</v>
      </c>
      <c r="L17" s="316">
        <v>576.5333333333333</v>
      </c>
      <c r="M17" s="303">
        <v>560.79999999999995</v>
      </c>
      <c r="N17" s="303">
        <v>542.45000000000005</v>
      </c>
      <c r="O17" s="318">
        <v>42972500</v>
      </c>
      <c r="P17" s="319">
        <v>-1.22967304487732E-2</v>
      </c>
    </row>
    <row r="18" spans="1:16" ht="15">
      <c r="A18" s="276">
        <v>8</v>
      </c>
      <c r="B18" s="386" t="s">
        <v>44</v>
      </c>
      <c r="C18" s="550" t="s">
        <v>45</v>
      </c>
      <c r="D18" s="551">
        <v>44224</v>
      </c>
      <c r="E18" s="315">
        <v>974.1</v>
      </c>
      <c r="F18" s="315">
        <v>978.94999999999993</v>
      </c>
      <c r="G18" s="316">
        <v>963.89999999999986</v>
      </c>
      <c r="H18" s="316">
        <v>953.69999999999993</v>
      </c>
      <c r="I18" s="316">
        <v>938.64999999999986</v>
      </c>
      <c r="J18" s="316">
        <v>989.14999999999986</v>
      </c>
      <c r="K18" s="316">
        <v>1004.1999999999998</v>
      </c>
      <c r="L18" s="316">
        <v>1014.3999999999999</v>
      </c>
      <c r="M18" s="303">
        <v>994</v>
      </c>
      <c r="N18" s="303">
        <v>968.75</v>
      </c>
      <c r="O18" s="318">
        <v>2240000</v>
      </c>
      <c r="P18" s="319">
        <v>-5.3285968028419185E-3</v>
      </c>
    </row>
    <row r="19" spans="1:16" ht="15">
      <c r="A19" s="276">
        <v>9</v>
      </c>
      <c r="B19" s="386" t="s">
        <v>37</v>
      </c>
      <c r="C19" s="550" t="s">
        <v>46</v>
      </c>
      <c r="D19" s="551">
        <v>44224</v>
      </c>
      <c r="E19" s="315">
        <v>252.7</v>
      </c>
      <c r="F19" s="315">
        <v>256.18333333333334</v>
      </c>
      <c r="G19" s="316">
        <v>246.26666666666665</v>
      </c>
      <c r="H19" s="316">
        <v>239.83333333333331</v>
      </c>
      <c r="I19" s="316">
        <v>229.91666666666663</v>
      </c>
      <c r="J19" s="316">
        <v>262.61666666666667</v>
      </c>
      <c r="K19" s="316">
        <v>272.5333333333333</v>
      </c>
      <c r="L19" s="316">
        <v>278.9666666666667</v>
      </c>
      <c r="M19" s="303">
        <v>266.10000000000002</v>
      </c>
      <c r="N19" s="303">
        <v>249.75</v>
      </c>
      <c r="O19" s="318">
        <v>18501000</v>
      </c>
      <c r="P19" s="319">
        <v>0.10757902298850575</v>
      </c>
    </row>
    <row r="20" spans="1:16" ht="15">
      <c r="A20" s="276">
        <v>10</v>
      </c>
      <c r="B20" s="386" t="s">
        <v>39</v>
      </c>
      <c r="C20" s="550" t="s">
        <v>47</v>
      </c>
      <c r="D20" s="551">
        <v>44224</v>
      </c>
      <c r="E20" s="315">
        <v>2592.9</v>
      </c>
      <c r="F20" s="315">
        <v>2619.8333333333335</v>
      </c>
      <c r="G20" s="316">
        <v>2557.7166666666672</v>
      </c>
      <c r="H20" s="316">
        <v>2522.5333333333338</v>
      </c>
      <c r="I20" s="316">
        <v>2460.4166666666674</v>
      </c>
      <c r="J20" s="316">
        <v>2655.0166666666669</v>
      </c>
      <c r="K20" s="316">
        <v>2717.1333333333328</v>
      </c>
      <c r="L20" s="316">
        <v>2752.3166666666666</v>
      </c>
      <c r="M20" s="303">
        <v>2681.95</v>
      </c>
      <c r="N20" s="303">
        <v>2584.65</v>
      </c>
      <c r="O20" s="318">
        <v>1647000</v>
      </c>
      <c r="P20" s="319">
        <v>2.7397260273972603E-3</v>
      </c>
    </row>
    <row r="21" spans="1:16" ht="15">
      <c r="A21" s="276">
        <v>11</v>
      </c>
      <c r="B21" s="386" t="s">
        <v>44</v>
      </c>
      <c r="C21" s="550" t="s">
        <v>48</v>
      </c>
      <c r="D21" s="551">
        <v>44224</v>
      </c>
      <c r="E21" s="315">
        <v>218.35</v>
      </c>
      <c r="F21" s="315">
        <v>215.61666666666667</v>
      </c>
      <c r="G21" s="316">
        <v>208.73333333333335</v>
      </c>
      <c r="H21" s="316">
        <v>199.11666666666667</v>
      </c>
      <c r="I21" s="316">
        <v>192.23333333333335</v>
      </c>
      <c r="J21" s="316">
        <v>225.23333333333335</v>
      </c>
      <c r="K21" s="316">
        <v>232.11666666666667</v>
      </c>
      <c r="L21" s="316">
        <v>241.73333333333335</v>
      </c>
      <c r="M21" s="303">
        <v>222.5</v>
      </c>
      <c r="N21" s="303">
        <v>206</v>
      </c>
      <c r="O21" s="318">
        <v>16855000</v>
      </c>
      <c r="P21" s="319">
        <v>6.8124207858048166E-2</v>
      </c>
    </row>
    <row r="22" spans="1:16" ht="15">
      <c r="A22" s="276">
        <v>12</v>
      </c>
      <c r="B22" s="386" t="s">
        <v>44</v>
      </c>
      <c r="C22" s="550" t="s">
        <v>49</v>
      </c>
      <c r="D22" s="551">
        <v>44224</v>
      </c>
      <c r="E22" s="315">
        <v>119.6</v>
      </c>
      <c r="F22" s="315">
        <v>120.58333333333333</v>
      </c>
      <c r="G22" s="316">
        <v>117.16666666666666</v>
      </c>
      <c r="H22" s="316">
        <v>114.73333333333333</v>
      </c>
      <c r="I22" s="316">
        <v>111.31666666666666</v>
      </c>
      <c r="J22" s="316">
        <v>123.01666666666665</v>
      </c>
      <c r="K22" s="316">
        <v>126.43333333333331</v>
      </c>
      <c r="L22" s="316">
        <v>128.86666666666665</v>
      </c>
      <c r="M22" s="303">
        <v>124</v>
      </c>
      <c r="N22" s="303">
        <v>118.15</v>
      </c>
      <c r="O22" s="318">
        <v>43065000</v>
      </c>
      <c r="P22" s="319">
        <v>5.3036971830985914E-2</v>
      </c>
    </row>
    <row r="23" spans="1:16" ht="15">
      <c r="A23" s="276">
        <v>13</v>
      </c>
      <c r="B23" s="386" t="s">
        <v>50</v>
      </c>
      <c r="C23" s="550" t="s">
        <v>51</v>
      </c>
      <c r="D23" s="551">
        <v>44224</v>
      </c>
      <c r="E23" s="315">
        <v>2723.5</v>
      </c>
      <c r="F23" s="315">
        <v>2747.5</v>
      </c>
      <c r="G23" s="316">
        <v>2675</v>
      </c>
      <c r="H23" s="316">
        <v>2626.5</v>
      </c>
      <c r="I23" s="316">
        <v>2554</v>
      </c>
      <c r="J23" s="316">
        <v>2796</v>
      </c>
      <c r="K23" s="316">
        <v>2868.5</v>
      </c>
      <c r="L23" s="316">
        <v>2917</v>
      </c>
      <c r="M23" s="303">
        <v>2820</v>
      </c>
      <c r="N23" s="303">
        <v>2699</v>
      </c>
      <c r="O23" s="318">
        <v>6717900</v>
      </c>
      <c r="P23" s="319">
        <v>7.9753122137036503E-2</v>
      </c>
    </row>
    <row r="24" spans="1:16" ht="15">
      <c r="A24" s="276">
        <v>14</v>
      </c>
      <c r="B24" s="386" t="s">
        <v>52</v>
      </c>
      <c r="C24" s="550" t="s">
        <v>53</v>
      </c>
      <c r="D24" s="551">
        <v>44224</v>
      </c>
      <c r="E24" s="315">
        <v>903.15</v>
      </c>
      <c r="F24" s="315">
        <v>913.9</v>
      </c>
      <c r="G24" s="316">
        <v>888.8</v>
      </c>
      <c r="H24" s="316">
        <v>874.44999999999993</v>
      </c>
      <c r="I24" s="316">
        <v>849.34999999999991</v>
      </c>
      <c r="J24" s="316">
        <v>928.25</v>
      </c>
      <c r="K24" s="316">
        <v>953.35000000000014</v>
      </c>
      <c r="L24" s="316">
        <v>967.7</v>
      </c>
      <c r="M24" s="303">
        <v>939</v>
      </c>
      <c r="N24" s="303">
        <v>899.55</v>
      </c>
      <c r="O24" s="318">
        <v>9347650</v>
      </c>
      <c r="P24" s="319">
        <v>2.072538860103627E-2</v>
      </c>
    </row>
    <row r="25" spans="1:16" ht="15">
      <c r="A25" s="276">
        <v>15</v>
      </c>
      <c r="B25" s="386" t="s">
        <v>54</v>
      </c>
      <c r="C25" s="550" t="s">
        <v>55</v>
      </c>
      <c r="D25" s="551">
        <v>44224</v>
      </c>
      <c r="E25" s="315">
        <v>677.1</v>
      </c>
      <c r="F25" s="315">
        <v>681.11666666666667</v>
      </c>
      <c r="G25" s="316">
        <v>666.43333333333339</v>
      </c>
      <c r="H25" s="316">
        <v>655.76666666666677</v>
      </c>
      <c r="I25" s="316">
        <v>641.08333333333348</v>
      </c>
      <c r="J25" s="316">
        <v>691.7833333333333</v>
      </c>
      <c r="K25" s="316">
        <v>706.46666666666647</v>
      </c>
      <c r="L25" s="316">
        <v>717.13333333333321</v>
      </c>
      <c r="M25" s="303">
        <v>695.8</v>
      </c>
      <c r="N25" s="303">
        <v>670.45</v>
      </c>
      <c r="O25" s="318">
        <v>44191200</v>
      </c>
      <c r="P25" s="319">
        <v>-3.7128065680071119E-2</v>
      </c>
    </row>
    <row r="26" spans="1:16" ht="15">
      <c r="A26" s="276">
        <v>16</v>
      </c>
      <c r="B26" s="386" t="s">
        <v>44</v>
      </c>
      <c r="C26" s="550" t="s">
        <v>56</v>
      </c>
      <c r="D26" s="551">
        <v>44224</v>
      </c>
      <c r="E26" s="315">
        <v>3717.65</v>
      </c>
      <c r="F26" s="315">
        <v>3727.3333333333335</v>
      </c>
      <c r="G26" s="316">
        <v>3645.8166666666671</v>
      </c>
      <c r="H26" s="316">
        <v>3573.9833333333336</v>
      </c>
      <c r="I26" s="316">
        <v>3492.4666666666672</v>
      </c>
      <c r="J26" s="316">
        <v>3799.166666666667</v>
      </c>
      <c r="K26" s="316">
        <v>3880.6833333333334</v>
      </c>
      <c r="L26" s="316">
        <v>3952.5166666666669</v>
      </c>
      <c r="M26" s="303">
        <v>3808.85</v>
      </c>
      <c r="N26" s="303">
        <v>3655.5</v>
      </c>
      <c r="O26" s="318">
        <v>1794500</v>
      </c>
      <c r="P26" s="319">
        <v>1.5419436978356203E-2</v>
      </c>
    </row>
    <row r="27" spans="1:16" ht="15">
      <c r="A27" s="276">
        <v>17</v>
      </c>
      <c r="B27" s="386" t="s">
        <v>57</v>
      </c>
      <c r="C27" s="550" t="s">
        <v>58</v>
      </c>
      <c r="D27" s="551">
        <v>44224</v>
      </c>
      <c r="E27" s="315">
        <v>9079.85</v>
      </c>
      <c r="F27" s="315">
        <v>9154.2833333333328</v>
      </c>
      <c r="G27" s="316">
        <v>8891.2166666666653</v>
      </c>
      <c r="H27" s="316">
        <v>8702.5833333333321</v>
      </c>
      <c r="I27" s="316">
        <v>8439.5166666666646</v>
      </c>
      <c r="J27" s="316">
        <v>9342.9166666666661</v>
      </c>
      <c r="K27" s="316">
        <v>9605.9833333333318</v>
      </c>
      <c r="L27" s="316">
        <v>9794.6166666666668</v>
      </c>
      <c r="M27" s="303">
        <v>9417.35</v>
      </c>
      <c r="N27" s="303">
        <v>8965.65</v>
      </c>
      <c r="O27" s="318">
        <v>724375</v>
      </c>
      <c r="P27" s="319">
        <v>2.5119405625331683E-2</v>
      </c>
    </row>
    <row r="28" spans="1:16" ht="15">
      <c r="A28" s="276">
        <v>18</v>
      </c>
      <c r="B28" s="386" t="s">
        <v>57</v>
      </c>
      <c r="C28" s="550" t="s">
        <v>59</v>
      </c>
      <c r="D28" s="551">
        <v>44224</v>
      </c>
      <c r="E28" s="315">
        <v>5138.1000000000004</v>
      </c>
      <c r="F28" s="315">
        <v>5127.2166666666672</v>
      </c>
      <c r="G28" s="316">
        <v>5005.8833333333341</v>
      </c>
      <c r="H28" s="316">
        <v>4873.666666666667</v>
      </c>
      <c r="I28" s="316">
        <v>4752.3333333333339</v>
      </c>
      <c r="J28" s="316">
        <v>5259.4333333333343</v>
      </c>
      <c r="K28" s="316">
        <v>5380.7666666666664</v>
      </c>
      <c r="L28" s="316">
        <v>5512.9833333333345</v>
      </c>
      <c r="M28" s="303">
        <v>5248.55</v>
      </c>
      <c r="N28" s="303">
        <v>4995</v>
      </c>
      <c r="O28" s="318">
        <v>5779250</v>
      </c>
      <c r="P28" s="319">
        <v>-2.0798034564554389E-2</v>
      </c>
    </row>
    <row r="29" spans="1:16" ht="15">
      <c r="A29" s="276">
        <v>19</v>
      </c>
      <c r="B29" s="386" t="s">
        <v>44</v>
      </c>
      <c r="C29" s="550" t="s">
        <v>60</v>
      </c>
      <c r="D29" s="551">
        <v>44224</v>
      </c>
      <c r="E29" s="315">
        <v>1696.25</v>
      </c>
      <c r="F29" s="315">
        <v>1717.4333333333334</v>
      </c>
      <c r="G29" s="316">
        <v>1660.8666666666668</v>
      </c>
      <c r="H29" s="316">
        <v>1625.4833333333333</v>
      </c>
      <c r="I29" s="316">
        <v>1568.9166666666667</v>
      </c>
      <c r="J29" s="316">
        <v>1752.8166666666668</v>
      </c>
      <c r="K29" s="316">
        <v>1809.3833333333334</v>
      </c>
      <c r="L29" s="316">
        <v>1844.7666666666669</v>
      </c>
      <c r="M29" s="303">
        <v>1774</v>
      </c>
      <c r="N29" s="303">
        <v>1682.05</v>
      </c>
      <c r="O29" s="318">
        <v>1824000</v>
      </c>
      <c r="P29" s="319">
        <v>2.0819341840161182E-2</v>
      </c>
    </row>
    <row r="30" spans="1:16" ht="15">
      <c r="A30" s="276">
        <v>20</v>
      </c>
      <c r="B30" s="386" t="s">
        <v>54</v>
      </c>
      <c r="C30" s="550" t="s">
        <v>233</v>
      </c>
      <c r="D30" s="551">
        <v>44224</v>
      </c>
      <c r="E30" s="315">
        <v>340.45</v>
      </c>
      <c r="F30" s="315">
        <v>349.26666666666665</v>
      </c>
      <c r="G30" s="316">
        <v>325.18333333333328</v>
      </c>
      <c r="H30" s="316">
        <v>309.91666666666663</v>
      </c>
      <c r="I30" s="316">
        <v>285.83333333333326</v>
      </c>
      <c r="J30" s="316">
        <v>364.5333333333333</v>
      </c>
      <c r="K30" s="316">
        <v>388.61666666666667</v>
      </c>
      <c r="L30" s="316">
        <v>403.88333333333333</v>
      </c>
      <c r="M30" s="303">
        <v>373.35</v>
      </c>
      <c r="N30" s="303">
        <v>334</v>
      </c>
      <c r="O30" s="318">
        <v>27412200</v>
      </c>
      <c r="P30" s="319">
        <v>-5.6852666129931256E-2</v>
      </c>
    </row>
    <row r="31" spans="1:16" ht="15">
      <c r="A31" s="276">
        <v>21</v>
      </c>
      <c r="B31" s="386" t="s">
        <v>54</v>
      </c>
      <c r="C31" s="550" t="s">
        <v>61</v>
      </c>
      <c r="D31" s="551">
        <v>44224</v>
      </c>
      <c r="E31" s="315">
        <v>76.45</v>
      </c>
      <c r="F31" s="315">
        <v>77.516666666666666</v>
      </c>
      <c r="G31" s="316">
        <v>74.183333333333337</v>
      </c>
      <c r="H31" s="316">
        <v>71.916666666666671</v>
      </c>
      <c r="I31" s="316">
        <v>68.583333333333343</v>
      </c>
      <c r="J31" s="316">
        <v>79.783333333333331</v>
      </c>
      <c r="K31" s="316">
        <v>83.116666666666674</v>
      </c>
      <c r="L31" s="316">
        <v>85.383333333333326</v>
      </c>
      <c r="M31" s="303">
        <v>80.849999999999994</v>
      </c>
      <c r="N31" s="303">
        <v>75.25</v>
      </c>
      <c r="O31" s="318">
        <v>66245400</v>
      </c>
      <c r="P31" s="319">
        <v>1.1613364302304805E-2</v>
      </c>
    </row>
    <row r="32" spans="1:16" ht="15">
      <c r="A32" s="276">
        <v>22</v>
      </c>
      <c r="B32" s="386" t="s">
        <v>50</v>
      </c>
      <c r="C32" s="550" t="s">
        <v>63</v>
      </c>
      <c r="D32" s="551">
        <v>44224</v>
      </c>
      <c r="E32" s="315">
        <v>1606.45</v>
      </c>
      <c r="F32" s="315">
        <v>1617.9000000000003</v>
      </c>
      <c r="G32" s="316">
        <v>1580.1500000000005</v>
      </c>
      <c r="H32" s="316">
        <v>1553.8500000000001</v>
      </c>
      <c r="I32" s="316">
        <v>1516.1000000000004</v>
      </c>
      <c r="J32" s="316">
        <v>1644.2000000000007</v>
      </c>
      <c r="K32" s="316">
        <v>1681.9500000000003</v>
      </c>
      <c r="L32" s="316">
        <v>1708.2500000000009</v>
      </c>
      <c r="M32" s="303">
        <v>1655.65</v>
      </c>
      <c r="N32" s="303">
        <v>1591.6</v>
      </c>
      <c r="O32" s="318">
        <v>1119250</v>
      </c>
      <c r="P32" s="319">
        <v>-9.8183603338242512E-4</v>
      </c>
    </row>
    <row r="33" spans="1:16" ht="15">
      <c r="A33" s="276">
        <v>23</v>
      </c>
      <c r="B33" s="386" t="s">
        <v>64</v>
      </c>
      <c r="C33" s="550" t="s">
        <v>65</v>
      </c>
      <c r="D33" s="551">
        <v>44224</v>
      </c>
      <c r="E33" s="315">
        <v>134</v>
      </c>
      <c r="F33" s="315">
        <v>134.83333333333334</v>
      </c>
      <c r="G33" s="316">
        <v>131.66666666666669</v>
      </c>
      <c r="H33" s="316">
        <v>129.33333333333334</v>
      </c>
      <c r="I33" s="316">
        <v>126.16666666666669</v>
      </c>
      <c r="J33" s="316">
        <v>137.16666666666669</v>
      </c>
      <c r="K33" s="316">
        <v>140.33333333333337</v>
      </c>
      <c r="L33" s="316">
        <v>142.66666666666669</v>
      </c>
      <c r="M33" s="303">
        <v>138</v>
      </c>
      <c r="N33" s="303">
        <v>132.5</v>
      </c>
      <c r="O33" s="318">
        <v>29153600</v>
      </c>
      <c r="P33" s="319">
        <v>-1.9427402862985686E-2</v>
      </c>
    </row>
    <row r="34" spans="1:16" ht="15">
      <c r="A34" s="276">
        <v>24</v>
      </c>
      <c r="B34" s="386" t="s">
        <v>50</v>
      </c>
      <c r="C34" s="550" t="s">
        <v>66</v>
      </c>
      <c r="D34" s="551">
        <v>44224</v>
      </c>
      <c r="E34" s="315">
        <v>808.3</v>
      </c>
      <c r="F34" s="315">
        <v>809.38333333333333</v>
      </c>
      <c r="G34" s="316">
        <v>793.56666666666661</v>
      </c>
      <c r="H34" s="316">
        <v>778.83333333333326</v>
      </c>
      <c r="I34" s="316">
        <v>763.01666666666654</v>
      </c>
      <c r="J34" s="316">
        <v>824.11666666666667</v>
      </c>
      <c r="K34" s="316">
        <v>839.93333333333351</v>
      </c>
      <c r="L34" s="316">
        <v>854.66666666666674</v>
      </c>
      <c r="M34" s="303">
        <v>825.2</v>
      </c>
      <c r="N34" s="303">
        <v>794.65</v>
      </c>
      <c r="O34" s="318">
        <v>2978800</v>
      </c>
      <c r="P34" s="319">
        <v>0.17534722222222221</v>
      </c>
    </row>
    <row r="35" spans="1:16" ht="15">
      <c r="A35" s="276">
        <v>25</v>
      </c>
      <c r="B35" s="386" t="s">
        <v>44</v>
      </c>
      <c r="C35" s="550" t="s">
        <v>67</v>
      </c>
      <c r="D35" s="551">
        <v>44224</v>
      </c>
      <c r="E35" s="315">
        <v>618.70000000000005</v>
      </c>
      <c r="F35" s="315">
        <v>623.4666666666667</v>
      </c>
      <c r="G35" s="316">
        <v>608.23333333333335</v>
      </c>
      <c r="H35" s="316">
        <v>597.76666666666665</v>
      </c>
      <c r="I35" s="316">
        <v>582.5333333333333</v>
      </c>
      <c r="J35" s="316">
        <v>633.93333333333339</v>
      </c>
      <c r="K35" s="316">
        <v>649.16666666666674</v>
      </c>
      <c r="L35" s="316">
        <v>659.63333333333344</v>
      </c>
      <c r="M35" s="303">
        <v>638.70000000000005</v>
      </c>
      <c r="N35" s="303">
        <v>613</v>
      </c>
      <c r="O35" s="318">
        <v>5515500</v>
      </c>
      <c r="P35" s="319">
        <v>-3.541448058761805E-2</v>
      </c>
    </row>
    <row r="36" spans="1:16" ht="15">
      <c r="A36" s="276">
        <v>26</v>
      </c>
      <c r="B36" s="386" t="s">
        <v>68</v>
      </c>
      <c r="C36" s="550" t="s">
        <v>69</v>
      </c>
      <c r="D36" s="551">
        <v>44224</v>
      </c>
      <c r="E36" s="315">
        <v>582.85</v>
      </c>
      <c r="F36" s="315">
        <v>587.71666666666658</v>
      </c>
      <c r="G36" s="316">
        <v>570.68333333333317</v>
      </c>
      <c r="H36" s="316">
        <v>558.51666666666654</v>
      </c>
      <c r="I36" s="316">
        <v>541.48333333333312</v>
      </c>
      <c r="J36" s="316">
        <v>599.88333333333321</v>
      </c>
      <c r="K36" s="316">
        <v>616.91666666666674</v>
      </c>
      <c r="L36" s="316">
        <v>629.08333333333326</v>
      </c>
      <c r="M36" s="303">
        <v>604.75</v>
      </c>
      <c r="N36" s="303">
        <v>575.54999999999995</v>
      </c>
      <c r="O36" s="318">
        <v>96537054</v>
      </c>
      <c r="P36" s="319">
        <v>1.7671238139141793E-3</v>
      </c>
    </row>
    <row r="37" spans="1:16" ht="15">
      <c r="A37" s="276">
        <v>27</v>
      </c>
      <c r="B37" s="386" t="s">
        <v>64</v>
      </c>
      <c r="C37" s="550" t="s">
        <v>70</v>
      </c>
      <c r="D37" s="551">
        <v>44224</v>
      </c>
      <c r="E37" s="315">
        <v>38.85</v>
      </c>
      <c r="F37" s="315">
        <v>39.6</v>
      </c>
      <c r="G37" s="316">
        <v>37.75</v>
      </c>
      <c r="H37" s="316">
        <v>36.65</v>
      </c>
      <c r="I37" s="316">
        <v>34.799999999999997</v>
      </c>
      <c r="J37" s="316">
        <v>40.700000000000003</v>
      </c>
      <c r="K37" s="316">
        <v>42.550000000000011</v>
      </c>
      <c r="L37" s="316">
        <v>43.650000000000006</v>
      </c>
      <c r="M37" s="303">
        <v>41.45</v>
      </c>
      <c r="N37" s="303">
        <v>38.5</v>
      </c>
      <c r="O37" s="318">
        <v>116319000</v>
      </c>
      <c r="P37" s="319">
        <v>0.13225674570727719</v>
      </c>
    </row>
    <row r="38" spans="1:16" ht="15">
      <c r="A38" s="276">
        <v>28</v>
      </c>
      <c r="B38" s="386" t="s">
        <v>52</v>
      </c>
      <c r="C38" s="550" t="s">
        <v>71</v>
      </c>
      <c r="D38" s="551">
        <v>44224</v>
      </c>
      <c r="E38" s="315">
        <v>443.65</v>
      </c>
      <c r="F38" s="315">
        <v>446.48333333333335</v>
      </c>
      <c r="G38" s="316">
        <v>438.86666666666667</v>
      </c>
      <c r="H38" s="316">
        <v>434.08333333333331</v>
      </c>
      <c r="I38" s="316">
        <v>426.46666666666664</v>
      </c>
      <c r="J38" s="316">
        <v>451.26666666666671</v>
      </c>
      <c r="K38" s="316">
        <v>458.88333333333338</v>
      </c>
      <c r="L38" s="316">
        <v>463.66666666666674</v>
      </c>
      <c r="M38" s="303">
        <v>454.1</v>
      </c>
      <c r="N38" s="303">
        <v>441.7</v>
      </c>
      <c r="O38" s="318">
        <v>12995000</v>
      </c>
      <c r="P38" s="319">
        <v>3.8984920926811328E-2</v>
      </c>
    </row>
    <row r="39" spans="1:16" ht="15">
      <c r="A39" s="276">
        <v>29</v>
      </c>
      <c r="B39" s="386" t="s">
        <v>44</v>
      </c>
      <c r="C39" s="550" t="s">
        <v>72</v>
      </c>
      <c r="D39" s="551">
        <v>44224</v>
      </c>
      <c r="E39" s="315">
        <v>15810.95</v>
      </c>
      <c r="F39" s="315">
        <v>15884.083333333334</v>
      </c>
      <c r="G39" s="316">
        <v>15618.166666666668</v>
      </c>
      <c r="H39" s="316">
        <v>15425.383333333333</v>
      </c>
      <c r="I39" s="316">
        <v>15159.466666666667</v>
      </c>
      <c r="J39" s="316">
        <v>16076.866666666669</v>
      </c>
      <c r="K39" s="316">
        <v>16342.783333333336</v>
      </c>
      <c r="L39" s="316">
        <v>16535.566666666669</v>
      </c>
      <c r="M39" s="303">
        <v>16150</v>
      </c>
      <c r="N39" s="303">
        <v>15691.3</v>
      </c>
      <c r="O39" s="318">
        <v>113500</v>
      </c>
      <c r="P39" s="319">
        <v>-9.9206349206349201E-2</v>
      </c>
    </row>
    <row r="40" spans="1:16" ht="15">
      <c r="A40" s="276">
        <v>30</v>
      </c>
      <c r="B40" s="386" t="s">
        <v>73</v>
      </c>
      <c r="C40" s="550" t="s">
        <v>74</v>
      </c>
      <c r="D40" s="551">
        <v>44224</v>
      </c>
      <c r="E40" s="315">
        <v>409.25</v>
      </c>
      <c r="F40" s="315">
        <v>413.38333333333338</v>
      </c>
      <c r="G40" s="316">
        <v>401.96666666666675</v>
      </c>
      <c r="H40" s="316">
        <v>394.68333333333339</v>
      </c>
      <c r="I40" s="316">
        <v>383.26666666666677</v>
      </c>
      <c r="J40" s="316">
        <v>420.66666666666674</v>
      </c>
      <c r="K40" s="316">
        <v>432.08333333333337</v>
      </c>
      <c r="L40" s="316">
        <v>439.36666666666673</v>
      </c>
      <c r="M40" s="303">
        <v>424.8</v>
      </c>
      <c r="N40" s="303">
        <v>406.1</v>
      </c>
      <c r="O40" s="318">
        <v>30960000</v>
      </c>
      <c r="P40" s="319">
        <v>6.2515443538423518E-2</v>
      </c>
    </row>
    <row r="41" spans="1:16" ht="15">
      <c r="A41" s="276">
        <v>31</v>
      </c>
      <c r="B41" s="386" t="s">
        <v>50</v>
      </c>
      <c r="C41" s="550" t="s">
        <v>75</v>
      </c>
      <c r="D41" s="551">
        <v>44224</v>
      </c>
      <c r="E41" s="315">
        <v>3632.35</v>
      </c>
      <c r="F41" s="315">
        <v>3634.25</v>
      </c>
      <c r="G41" s="316">
        <v>3603.15</v>
      </c>
      <c r="H41" s="316">
        <v>3573.9500000000003</v>
      </c>
      <c r="I41" s="316">
        <v>3542.8500000000004</v>
      </c>
      <c r="J41" s="316">
        <v>3663.45</v>
      </c>
      <c r="K41" s="316">
        <v>3694.55</v>
      </c>
      <c r="L41" s="316">
        <v>3723.7499999999995</v>
      </c>
      <c r="M41" s="303">
        <v>3665.35</v>
      </c>
      <c r="N41" s="303">
        <v>3605.05</v>
      </c>
      <c r="O41" s="318">
        <v>2283400</v>
      </c>
      <c r="P41" s="319">
        <v>-3.8244461292224752E-2</v>
      </c>
    </row>
    <row r="42" spans="1:16" ht="15">
      <c r="A42" s="276">
        <v>32</v>
      </c>
      <c r="B42" s="386" t="s">
        <v>52</v>
      </c>
      <c r="C42" s="550" t="s">
        <v>76</v>
      </c>
      <c r="D42" s="551">
        <v>44224</v>
      </c>
      <c r="E42" s="315">
        <v>471.1</v>
      </c>
      <c r="F42" s="315">
        <v>476.55</v>
      </c>
      <c r="G42" s="316">
        <v>462.1</v>
      </c>
      <c r="H42" s="316">
        <v>453.1</v>
      </c>
      <c r="I42" s="316">
        <v>438.65000000000003</v>
      </c>
      <c r="J42" s="316">
        <v>485.55</v>
      </c>
      <c r="K42" s="316">
        <v>499.99999999999994</v>
      </c>
      <c r="L42" s="316">
        <v>509</v>
      </c>
      <c r="M42" s="303">
        <v>491</v>
      </c>
      <c r="N42" s="303">
        <v>467.55</v>
      </c>
      <c r="O42" s="318">
        <v>11398200</v>
      </c>
      <c r="P42" s="319">
        <v>4.3504531722054381E-2</v>
      </c>
    </row>
    <row r="43" spans="1:16" ht="15">
      <c r="A43" s="276">
        <v>33</v>
      </c>
      <c r="B43" s="386" t="s">
        <v>54</v>
      </c>
      <c r="C43" s="550" t="s">
        <v>77</v>
      </c>
      <c r="D43" s="551">
        <v>44224</v>
      </c>
      <c r="E43" s="315">
        <v>136.30000000000001</v>
      </c>
      <c r="F43" s="315">
        <v>138.65</v>
      </c>
      <c r="G43" s="316">
        <v>131.80000000000001</v>
      </c>
      <c r="H43" s="316">
        <v>127.30000000000001</v>
      </c>
      <c r="I43" s="316">
        <v>120.45000000000002</v>
      </c>
      <c r="J43" s="316">
        <v>143.15</v>
      </c>
      <c r="K43" s="316">
        <v>149.99999999999997</v>
      </c>
      <c r="L43" s="316">
        <v>154.5</v>
      </c>
      <c r="M43" s="303">
        <v>145.5</v>
      </c>
      <c r="N43" s="303">
        <v>134.15</v>
      </c>
      <c r="O43" s="318">
        <v>49242600</v>
      </c>
      <c r="P43" s="319">
        <v>6.5840008778667838E-4</v>
      </c>
    </row>
    <row r="44" spans="1:16" ht="15">
      <c r="A44" s="276">
        <v>34</v>
      </c>
      <c r="B44" s="386" t="s">
        <v>57</v>
      </c>
      <c r="C44" s="550" t="s">
        <v>82</v>
      </c>
      <c r="D44" s="551">
        <v>44224</v>
      </c>
      <c r="E44" s="315">
        <v>433.05</v>
      </c>
      <c r="F44" s="315">
        <v>442.25</v>
      </c>
      <c r="G44" s="316">
        <v>420.1</v>
      </c>
      <c r="H44" s="316">
        <v>407.15000000000003</v>
      </c>
      <c r="I44" s="316">
        <v>385.00000000000006</v>
      </c>
      <c r="J44" s="316">
        <v>455.2</v>
      </c>
      <c r="K44" s="316">
        <v>477.34999999999997</v>
      </c>
      <c r="L44" s="316">
        <v>490.29999999999995</v>
      </c>
      <c r="M44" s="303">
        <v>464.4</v>
      </c>
      <c r="N44" s="303">
        <v>429.3</v>
      </c>
      <c r="O44" s="318">
        <v>5037500</v>
      </c>
      <c r="P44" s="319">
        <v>-7.8646547782350251E-2</v>
      </c>
    </row>
    <row r="45" spans="1:16" ht="15">
      <c r="A45" s="276">
        <v>35</v>
      </c>
      <c r="B45" s="386" t="s">
        <v>52</v>
      </c>
      <c r="C45" s="550" t="s">
        <v>83</v>
      </c>
      <c r="D45" s="551">
        <v>44224</v>
      </c>
      <c r="E45" s="315">
        <v>814.4</v>
      </c>
      <c r="F45" s="315">
        <v>821.66666666666663</v>
      </c>
      <c r="G45" s="316">
        <v>802.63333333333321</v>
      </c>
      <c r="H45" s="316">
        <v>790.86666666666656</v>
      </c>
      <c r="I45" s="316">
        <v>771.83333333333314</v>
      </c>
      <c r="J45" s="316">
        <v>833.43333333333328</v>
      </c>
      <c r="K45" s="316">
        <v>852.46666666666681</v>
      </c>
      <c r="L45" s="316">
        <v>864.23333333333335</v>
      </c>
      <c r="M45" s="303">
        <v>840.7</v>
      </c>
      <c r="N45" s="303">
        <v>809.9</v>
      </c>
      <c r="O45" s="318">
        <v>16224000</v>
      </c>
      <c r="P45" s="319">
        <v>-3.4802784222737818E-2</v>
      </c>
    </row>
    <row r="46" spans="1:16" ht="15">
      <c r="A46" s="276">
        <v>36</v>
      </c>
      <c r="B46" s="386" t="s">
        <v>39</v>
      </c>
      <c r="C46" s="550" t="s">
        <v>84</v>
      </c>
      <c r="D46" s="551">
        <v>44224</v>
      </c>
      <c r="E46" s="315">
        <v>137.6</v>
      </c>
      <c r="F46" s="315">
        <v>138.96666666666667</v>
      </c>
      <c r="G46" s="316">
        <v>135.58333333333334</v>
      </c>
      <c r="H46" s="316">
        <v>133.56666666666666</v>
      </c>
      <c r="I46" s="316">
        <v>130.18333333333334</v>
      </c>
      <c r="J46" s="316">
        <v>140.98333333333335</v>
      </c>
      <c r="K46" s="316">
        <v>144.36666666666667</v>
      </c>
      <c r="L46" s="316">
        <v>146.38333333333335</v>
      </c>
      <c r="M46" s="303">
        <v>142.35</v>
      </c>
      <c r="N46" s="303">
        <v>136.94999999999999</v>
      </c>
      <c r="O46" s="318">
        <v>38967600</v>
      </c>
      <c r="P46" s="319">
        <v>6.7786856945563356E-2</v>
      </c>
    </row>
    <row r="47" spans="1:16" ht="15">
      <c r="A47" s="276">
        <v>37</v>
      </c>
      <c r="B47" s="406" t="s">
        <v>107</v>
      </c>
      <c r="C47" s="550" t="s">
        <v>3633</v>
      </c>
      <c r="D47" s="551">
        <v>44224</v>
      </c>
      <c r="E47" s="315">
        <v>2561.6999999999998</v>
      </c>
      <c r="F47" s="315">
        <v>2600.2999999999997</v>
      </c>
      <c r="G47" s="316">
        <v>2504.3999999999996</v>
      </c>
      <c r="H47" s="316">
        <v>2447.1</v>
      </c>
      <c r="I47" s="316">
        <v>2351.1999999999998</v>
      </c>
      <c r="J47" s="316">
        <v>2657.5999999999995</v>
      </c>
      <c r="K47" s="316">
        <v>2753.5</v>
      </c>
      <c r="L47" s="316">
        <v>2810.7999999999993</v>
      </c>
      <c r="M47" s="303">
        <v>2696.2</v>
      </c>
      <c r="N47" s="303">
        <v>2543</v>
      </c>
      <c r="O47" s="318">
        <v>790500</v>
      </c>
      <c r="P47" s="319">
        <v>-9.8637858149365903E-3</v>
      </c>
    </row>
    <row r="48" spans="1:16" ht="15">
      <c r="A48" s="276">
        <v>38</v>
      </c>
      <c r="B48" s="386" t="s">
        <v>50</v>
      </c>
      <c r="C48" s="550" t="s">
        <v>85</v>
      </c>
      <c r="D48" s="551">
        <v>44224</v>
      </c>
      <c r="E48" s="315">
        <v>1542.95</v>
      </c>
      <c r="F48" s="315">
        <v>1549.6499999999999</v>
      </c>
      <c r="G48" s="316">
        <v>1531.2999999999997</v>
      </c>
      <c r="H48" s="316">
        <v>1519.6499999999999</v>
      </c>
      <c r="I48" s="316">
        <v>1501.2999999999997</v>
      </c>
      <c r="J48" s="316">
        <v>1561.2999999999997</v>
      </c>
      <c r="K48" s="316">
        <v>1579.6499999999996</v>
      </c>
      <c r="L48" s="316">
        <v>1591.2999999999997</v>
      </c>
      <c r="M48" s="303">
        <v>1568</v>
      </c>
      <c r="N48" s="303">
        <v>1538</v>
      </c>
      <c r="O48" s="318">
        <v>2947000</v>
      </c>
      <c r="P48" s="319">
        <v>1.6908212560386472E-2</v>
      </c>
    </row>
    <row r="49" spans="1:16" ht="15">
      <c r="A49" s="276">
        <v>39</v>
      </c>
      <c r="B49" s="386" t="s">
        <v>39</v>
      </c>
      <c r="C49" s="550" t="s">
        <v>86</v>
      </c>
      <c r="D49" s="551">
        <v>44224</v>
      </c>
      <c r="E49" s="315">
        <v>428.1</v>
      </c>
      <c r="F49" s="315">
        <v>432.53333333333336</v>
      </c>
      <c r="G49" s="316">
        <v>420.01666666666671</v>
      </c>
      <c r="H49" s="316">
        <v>411.93333333333334</v>
      </c>
      <c r="I49" s="316">
        <v>399.41666666666669</v>
      </c>
      <c r="J49" s="316">
        <v>440.61666666666673</v>
      </c>
      <c r="K49" s="316">
        <v>453.13333333333338</v>
      </c>
      <c r="L49" s="316">
        <v>461.21666666666675</v>
      </c>
      <c r="M49" s="303">
        <v>445.05</v>
      </c>
      <c r="N49" s="303">
        <v>424.45</v>
      </c>
      <c r="O49" s="318">
        <v>9726549</v>
      </c>
      <c r="P49" s="319">
        <v>3.0127462340672075E-2</v>
      </c>
    </row>
    <row r="50" spans="1:16" ht="15">
      <c r="A50" s="276">
        <v>40</v>
      </c>
      <c r="B50" s="386" t="s">
        <v>64</v>
      </c>
      <c r="C50" s="550" t="s">
        <v>87</v>
      </c>
      <c r="D50" s="551">
        <v>44224</v>
      </c>
      <c r="E50" s="315">
        <v>605.6</v>
      </c>
      <c r="F50" s="315">
        <v>610.19999999999993</v>
      </c>
      <c r="G50" s="316">
        <v>591.39999999999986</v>
      </c>
      <c r="H50" s="316">
        <v>577.19999999999993</v>
      </c>
      <c r="I50" s="316">
        <v>558.39999999999986</v>
      </c>
      <c r="J50" s="316">
        <v>624.39999999999986</v>
      </c>
      <c r="K50" s="316">
        <v>643.19999999999982</v>
      </c>
      <c r="L50" s="316">
        <v>657.39999999999986</v>
      </c>
      <c r="M50" s="303">
        <v>629</v>
      </c>
      <c r="N50" s="303">
        <v>596</v>
      </c>
      <c r="O50" s="318">
        <v>2238000</v>
      </c>
      <c r="P50" s="319">
        <v>-2.4581589958158997E-2</v>
      </c>
    </row>
    <row r="51" spans="1:16" ht="15">
      <c r="A51" s="276">
        <v>41</v>
      </c>
      <c r="B51" s="386" t="s">
        <v>50</v>
      </c>
      <c r="C51" s="550" t="s">
        <v>88</v>
      </c>
      <c r="D51" s="551">
        <v>44224</v>
      </c>
      <c r="E51" s="315">
        <v>538.79999999999995</v>
      </c>
      <c r="F51" s="315">
        <v>540.80000000000007</v>
      </c>
      <c r="G51" s="316">
        <v>534.60000000000014</v>
      </c>
      <c r="H51" s="316">
        <v>530.40000000000009</v>
      </c>
      <c r="I51" s="316">
        <v>524.20000000000016</v>
      </c>
      <c r="J51" s="316">
        <v>545.00000000000011</v>
      </c>
      <c r="K51" s="316">
        <v>551.20000000000016</v>
      </c>
      <c r="L51" s="316">
        <v>555.40000000000009</v>
      </c>
      <c r="M51" s="303">
        <v>547</v>
      </c>
      <c r="N51" s="303">
        <v>536.6</v>
      </c>
      <c r="O51" s="318">
        <v>14418750</v>
      </c>
      <c r="P51" s="319">
        <v>4.9660219550444326E-3</v>
      </c>
    </row>
    <row r="52" spans="1:16" ht="15">
      <c r="A52" s="276">
        <v>42</v>
      </c>
      <c r="B52" s="386" t="s">
        <v>52</v>
      </c>
      <c r="C52" s="550" t="s">
        <v>91</v>
      </c>
      <c r="D52" s="551">
        <v>44224</v>
      </c>
      <c r="E52" s="315">
        <v>3607.9</v>
      </c>
      <c r="F52" s="315">
        <v>3615.2999999999997</v>
      </c>
      <c r="G52" s="316">
        <v>3583.2499999999995</v>
      </c>
      <c r="H52" s="316">
        <v>3558.6</v>
      </c>
      <c r="I52" s="316">
        <v>3526.5499999999997</v>
      </c>
      <c r="J52" s="316">
        <v>3639.9499999999994</v>
      </c>
      <c r="K52" s="316">
        <v>3671.9999999999995</v>
      </c>
      <c r="L52" s="316">
        <v>3696.6499999999992</v>
      </c>
      <c r="M52" s="303">
        <v>3647.35</v>
      </c>
      <c r="N52" s="303">
        <v>3590.65</v>
      </c>
      <c r="O52" s="318">
        <v>3347200</v>
      </c>
      <c r="P52" s="319">
        <v>-2.379841343910406E-2</v>
      </c>
    </row>
    <row r="53" spans="1:16" ht="15">
      <c r="A53" s="276">
        <v>43</v>
      </c>
      <c r="B53" s="386" t="s">
        <v>92</v>
      </c>
      <c r="C53" s="550" t="s">
        <v>93</v>
      </c>
      <c r="D53" s="551">
        <v>44224</v>
      </c>
      <c r="E53" s="315">
        <v>283.64999999999998</v>
      </c>
      <c r="F53" s="315">
        <v>287.7</v>
      </c>
      <c r="G53" s="316">
        <v>276.29999999999995</v>
      </c>
      <c r="H53" s="316">
        <v>268.95</v>
      </c>
      <c r="I53" s="316">
        <v>257.54999999999995</v>
      </c>
      <c r="J53" s="316">
        <v>295.04999999999995</v>
      </c>
      <c r="K53" s="316">
        <v>306.44999999999993</v>
      </c>
      <c r="L53" s="316">
        <v>313.79999999999995</v>
      </c>
      <c r="M53" s="303">
        <v>299.10000000000002</v>
      </c>
      <c r="N53" s="303">
        <v>280.35000000000002</v>
      </c>
      <c r="O53" s="318">
        <v>23967900</v>
      </c>
      <c r="P53" s="319">
        <v>-7.6513184861319852E-3</v>
      </c>
    </row>
    <row r="54" spans="1:16" ht="15">
      <c r="A54" s="276">
        <v>44</v>
      </c>
      <c r="B54" s="386" t="s">
        <v>52</v>
      </c>
      <c r="C54" s="550" t="s">
        <v>94</v>
      </c>
      <c r="D54" s="551">
        <v>44224</v>
      </c>
      <c r="E54" s="315">
        <v>5061.3500000000004</v>
      </c>
      <c r="F54" s="315">
        <v>5083.333333333333</v>
      </c>
      <c r="G54" s="316">
        <v>5020.2166666666662</v>
      </c>
      <c r="H54" s="316">
        <v>4979.083333333333</v>
      </c>
      <c r="I54" s="316">
        <v>4915.9666666666662</v>
      </c>
      <c r="J54" s="316">
        <v>5124.4666666666662</v>
      </c>
      <c r="K54" s="316">
        <v>5187.583333333333</v>
      </c>
      <c r="L54" s="316">
        <v>5228.7166666666662</v>
      </c>
      <c r="M54" s="303">
        <v>5146.45</v>
      </c>
      <c r="N54" s="303">
        <v>5042.2</v>
      </c>
      <c r="O54" s="318">
        <v>2927625</v>
      </c>
      <c r="P54" s="319">
        <v>-2.7528649725959142E-2</v>
      </c>
    </row>
    <row r="55" spans="1:16" ht="15">
      <c r="A55" s="276">
        <v>45</v>
      </c>
      <c r="B55" s="386" t="s">
        <v>44</v>
      </c>
      <c r="C55" s="550" t="s">
        <v>95</v>
      </c>
      <c r="D55" s="551">
        <v>44224</v>
      </c>
      <c r="E55" s="315">
        <v>2925.05</v>
      </c>
      <c r="F55" s="315">
        <v>2930.7833333333328</v>
      </c>
      <c r="G55" s="316">
        <v>2897.9666666666658</v>
      </c>
      <c r="H55" s="316">
        <v>2870.8833333333328</v>
      </c>
      <c r="I55" s="316">
        <v>2838.0666666666657</v>
      </c>
      <c r="J55" s="316">
        <v>2957.8666666666659</v>
      </c>
      <c r="K55" s="316">
        <v>2990.6833333333334</v>
      </c>
      <c r="L55" s="316">
        <v>3017.766666666666</v>
      </c>
      <c r="M55" s="303">
        <v>2963.6</v>
      </c>
      <c r="N55" s="303">
        <v>2903.7</v>
      </c>
      <c r="O55" s="318">
        <v>2394350</v>
      </c>
      <c r="P55" s="319">
        <v>-8.4070155094941295E-3</v>
      </c>
    </row>
    <row r="56" spans="1:16" ht="15">
      <c r="A56" s="276">
        <v>46</v>
      </c>
      <c r="B56" s="386" t="s">
        <v>44</v>
      </c>
      <c r="C56" s="550" t="s">
        <v>97</v>
      </c>
      <c r="D56" s="551">
        <v>44224</v>
      </c>
      <c r="E56" s="315">
        <v>1287.45</v>
      </c>
      <c r="F56" s="315">
        <v>1296.55</v>
      </c>
      <c r="G56" s="316">
        <v>1266.0999999999999</v>
      </c>
      <c r="H56" s="316">
        <v>1244.75</v>
      </c>
      <c r="I56" s="316">
        <v>1214.3</v>
      </c>
      <c r="J56" s="316">
        <v>1317.8999999999999</v>
      </c>
      <c r="K56" s="316">
        <v>1348.3500000000001</v>
      </c>
      <c r="L56" s="316">
        <v>1369.6999999999998</v>
      </c>
      <c r="M56" s="303">
        <v>1327</v>
      </c>
      <c r="N56" s="303">
        <v>1275.2</v>
      </c>
      <c r="O56" s="318">
        <v>3373700</v>
      </c>
      <c r="P56" s="319">
        <v>-2.8354189767147157E-2</v>
      </c>
    </row>
    <row r="57" spans="1:16" ht="15">
      <c r="A57" s="276">
        <v>47</v>
      </c>
      <c r="B57" s="386" t="s">
        <v>44</v>
      </c>
      <c r="C57" s="550" t="s">
        <v>98</v>
      </c>
      <c r="D57" s="551">
        <v>44224</v>
      </c>
      <c r="E57" s="315">
        <v>197.9</v>
      </c>
      <c r="F57" s="315">
        <v>199.01666666666665</v>
      </c>
      <c r="G57" s="316">
        <v>193.83333333333331</v>
      </c>
      <c r="H57" s="316">
        <v>189.76666666666665</v>
      </c>
      <c r="I57" s="316">
        <v>184.58333333333331</v>
      </c>
      <c r="J57" s="316">
        <v>203.08333333333331</v>
      </c>
      <c r="K57" s="316">
        <v>208.26666666666665</v>
      </c>
      <c r="L57" s="316">
        <v>212.33333333333331</v>
      </c>
      <c r="M57" s="303">
        <v>204.2</v>
      </c>
      <c r="N57" s="303">
        <v>194.95</v>
      </c>
      <c r="O57" s="318">
        <v>12999600</v>
      </c>
      <c r="P57" s="319">
        <v>2.5560920193126953E-2</v>
      </c>
    </row>
    <row r="58" spans="1:16" ht="15">
      <c r="A58" s="276">
        <v>48</v>
      </c>
      <c r="B58" s="386" t="s">
        <v>54</v>
      </c>
      <c r="C58" s="550" t="s">
        <v>99</v>
      </c>
      <c r="D58" s="551">
        <v>44224</v>
      </c>
      <c r="E58" s="315">
        <v>76.349999999999994</v>
      </c>
      <c r="F58" s="315">
        <v>76.883333333333326</v>
      </c>
      <c r="G58" s="316">
        <v>74.716666666666654</v>
      </c>
      <c r="H58" s="316">
        <v>73.083333333333329</v>
      </c>
      <c r="I58" s="316">
        <v>70.916666666666657</v>
      </c>
      <c r="J58" s="316">
        <v>78.516666666666652</v>
      </c>
      <c r="K58" s="316">
        <v>80.683333333333337</v>
      </c>
      <c r="L58" s="316">
        <v>82.316666666666649</v>
      </c>
      <c r="M58" s="303">
        <v>79.05</v>
      </c>
      <c r="N58" s="303">
        <v>75.25</v>
      </c>
      <c r="O58" s="318">
        <v>100530000</v>
      </c>
      <c r="P58" s="319">
        <v>-4.7379891973846303E-2</v>
      </c>
    </row>
    <row r="59" spans="1:16" ht="15">
      <c r="A59" s="276">
        <v>49</v>
      </c>
      <c r="B59" s="386" t="s">
        <v>73</v>
      </c>
      <c r="C59" s="550" t="s">
        <v>100</v>
      </c>
      <c r="D59" s="551">
        <v>44224</v>
      </c>
      <c r="E59" s="315">
        <v>131.65</v>
      </c>
      <c r="F59" s="315">
        <v>133.01666666666665</v>
      </c>
      <c r="G59" s="316">
        <v>129.2833333333333</v>
      </c>
      <c r="H59" s="316">
        <v>126.91666666666666</v>
      </c>
      <c r="I59" s="316">
        <v>123.18333333333331</v>
      </c>
      <c r="J59" s="316">
        <v>135.3833333333333</v>
      </c>
      <c r="K59" s="316">
        <v>139.11666666666665</v>
      </c>
      <c r="L59" s="316">
        <v>141.48333333333329</v>
      </c>
      <c r="M59" s="303">
        <v>136.75</v>
      </c>
      <c r="N59" s="303">
        <v>130.65</v>
      </c>
      <c r="O59" s="318">
        <v>28108800</v>
      </c>
      <c r="P59" s="319">
        <v>-2.7027027027027029E-2</v>
      </c>
    </row>
    <row r="60" spans="1:16" ht="15">
      <c r="A60" s="276">
        <v>50</v>
      </c>
      <c r="B60" s="386" t="s">
        <v>52</v>
      </c>
      <c r="C60" s="550" t="s">
        <v>101</v>
      </c>
      <c r="D60" s="551">
        <v>44224</v>
      </c>
      <c r="E60" s="315">
        <v>496.8</v>
      </c>
      <c r="F60" s="315">
        <v>500.36666666666673</v>
      </c>
      <c r="G60" s="316">
        <v>490.63333333333344</v>
      </c>
      <c r="H60" s="316">
        <v>484.4666666666667</v>
      </c>
      <c r="I60" s="316">
        <v>474.73333333333341</v>
      </c>
      <c r="J60" s="316">
        <v>506.53333333333347</v>
      </c>
      <c r="K60" s="316">
        <v>516.26666666666665</v>
      </c>
      <c r="L60" s="316">
        <v>522.43333333333351</v>
      </c>
      <c r="M60" s="303">
        <v>510.1</v>
      </c>
      <c r="N60" s="303">
        <v>494.2</v>
      </c>
      <c r="O60" s="318">
        <v>4986400</v>
      </c>
      <c r="P60" s="319">
        <v>5.3327150475307207E-3</v>
      </c>
    </row>
    <row r="61" spans="1:16" ht="15">
      <c r="A61" s="276">
        <v>51</v>
      </c>
      <c r="B61" s="386" t="s">
        <v>102</v>
      </c>
      <c r="C61" s="550" t="s">
        <v>103</v>
      </c>
      <c r="D61" s="551">
        <v>44224</v>
      </c>
      <c r="E61" s="315">
        <v>26.4</v>
      </c>
      <c r="F61" s="315">
        <v>26.583333333333332</v>
      </c>
      <c r="G61" s="316">
        <v>25.916666666666664</v>
      </c>
      <c r="H61" s="316">
        <v>25.433333333333334</v>
      </c>
      <c r="I61" s="316">
        <v>24.766666666666666</v>
      </c>
      <c r="J61" s="316">
        <v>27.066666666666663</v>
      </c>
      <c r="K61" s="316">
        <v>27.733333333333327</v>
      </c>
      <c r="L61" s="316">
        <v>28.216666666666661</v>
      </c>
      <c r="M61" s="303">
        <v>27.25</v>
      </c>
      <c r="N61" s="303">
        <v>26.1</v>
      </c>
      <c r="O61" s="318">
        <v>144427500</v>
      </c>
      <c r="P61" s="319">
        <v>1.5182666455796299E-2</v>
      </c>
    </row>
    <row r="62" spans="1:16" ht="15">
      <c r="A62" s="276">
        <v>52</v>
      </c>
      <c r="B62" s="386" t="s">
        <v>50</v>
      </c>
      <c r="C62" s="550" t="s">
        <v>104</v>
      </c>
      <c r="D62" s="551">
        <v>44224</v>
      </c>
      <c r="E62" s="315">
        <v>797.6</v>
      </c>
      <c r="F62" s="315">
        <v>800.01666666666677</v>
      </c>
      <c r="G62" s="316">
        <v>792.03333333333353</v>
      </c>
      <c r="H62" s="316">
        <v>786.46666666666681</v>
      </c>
      <c r="I62" s="316">
        <v>778.48333333333358</v>
      </c>
      <c r="J62" s="316">
        <v>805.58333333333348</v>
      </c>
      <c r="K62" s="316">
        <v>813.56666666666683</v>
      </c>
      <c r="L62" s="316">
        <v>819.13333333333344</v>
      </c>
      <c r="M62" s="303">
        <v>808</v>
      </c>
      <c r="N62" s="303">
        <v>794.45</v>
      </c>
      <c r="O62" s="318">
        <v>3742000</v>
      </c>
      <c r="P62" s="319">
        <v>-2.3993601706211675E-3</v>
      </c>
    </row>
    <row r="63" spans="1:16" ht="15">
      <c r="A63" s="276">
        <v>53</v>
      </c>
      <c r="B63" s="406" t="s">
        <v>39</v>
      </c>
      <c r="C63" s="550" t="s">
        <v>248</v>
      </c>
      <c r="D63" s="551">
        <v>44224</v>
      </c>
      <c r="E63" s="315">
        <v>1379</v>
      </c>
      <c r="F63" s="315">
        <v>1394.4666666666665</v>
      </c>
      <c r="G63" s="316">
        <v>1350.9333333333329</v>
      </c>
      <c r="H63" s="316">
        <v>1322.8666666666666</v>
      </c>
      <c r="I63" s="316">
        <v>1279.333333333333</v>
      </c>
      <c r="J63" s="316">
        <v>1422.5333333333328</v>
      </c>
      <c r="K63" s="316">
        <v>1466.0666666666662</v>
      </c>
      <c r="L63" s="316">
        <v>1494.1333333333328</v>
      </c>
      <c r="M63" s="303">
        <v>1438</v>
      </c>
      <c r="N63" s="303">
        <v>1366.4</v>
      </c>
      <c r="O63" s="318">
        <v>1988350</v>
      </c>
      <c r="P63" s="319">
        <v>6.9954529555788736E-2</v>
      </c>
    </row>
    <row r="64" spans="1:16" ht="15">
      <c r="A64" s="276">
        <v>54</v>
      </c>
      <c r="B64" s="386" t="s">
        <v>37</v>
      </c>
      <c r="C64" s="550" t="s">
        <v>105</v>
      </c>
      <c r="D64" s="551">
        <v>44224</v>
      </c>
      <c r="E64" s="315">
        <v>1018.85</v>
      </c>
      <c r="F64" s="315">
        <v>1026.25</v>
      </c>
      <c r="G64" s="316">
        <v>1004.6500000000001</v>
      </c>
      <c r="H64" s="316">
        <v>990.45</v>
      </c>
      <c r="I64" s="316">
        <v>968.85000000000014</v>
      </c>
      <c r="J64" s="316">
        <v>1040.45</v>
      </c>
      <c r="K64" s="316">
        <v>1062.05</v>
      </c>
      <c r="L64" s="316">
        <v>1076.25</v>
      </c>
      <c r="M64" s="303">
        <v>1047.8499999999999</v>
      </c>
      <c r="N64" s="303">
        <v>1012.05</v>
      </c>
      <c r="O64" s="318">
        <v>17858100</v>
      </c>
      <c r="P64" s="319">
        <v>1.3850415512465374E-3</v>
      </c>
    </row>
    <row r="65" spans="1:16" ht="15">
      <c r="A65" s="276">
        <v>55</v>
      </c>
      <c r="B65" s="386" t="s">
        <v>39</v>
      </c>
      <c r="C65" s="550" t="s">
        <v>106</v>
      </c>
      <c r="D65" s="551">
        <v>44224</v>
      </c>
      <c r="E65" s="315">
        <v>1132.5</v>
      </c>
      <c r="F65" s="315">
        <v>1109.8500000000001</v>
      </c>
      <c r="G65" s="316">
        <v>1072.1500000000003</v>
      </c>
      <c r="H65" s="316">
        <v>1011.8000000000002</v>
      </c>
      <c r="I65" s="316">
        <v>974.10000000000036</v>
      </c>
      <c r="J65" s="316">
        <v>1170.2000000000003</v>
      </c>
      <c r="K65" s="316">
        <v>1207.9000000000001</v>
      </c>
      <c r="L65" s="316">
        <v>1268.2500000000002</v>
      </c>
      <c r="M65" s="303">
        <v>1147.55</v>
      </c>
      <c r="N65" s="303">
        <v>1049.5</v>
      </c>
      <c r="O65" s="318">
        <v>5723000</v>
      </c>
      <c r="P65" s="319">
        <v>0.20712929761653659</v>
      </c>
    </row>
    <row r="66" spans="1:16" ht="15">
      <c r="A66" s="276">
        <v>56</v>
      </c>
      <c r="B66" s="386" t="s">
        <v>107</v>
      </c>
      <c r="C66" s="550" t="s">
        <v>108</v>
      </c>
      <c r="D66" s="551">
        <v>44224</v>
      </c>
      <c r="E66" s="315">
        <v>993.95</v>
      </c>
      <c r="F66" s="315">
        <v>999.83333333333337</v>
      </c>
      <c r="G66" s="316">
        <v>979.7166666666667</v>
      </c>
      <c r="H66" s="316">
        <v>965.48333333333335</v>
      </c>
      <c r="I66" s="316">
        <v>945.36666666666667</v>
      </c>
      <c r="J66" s="316">
        <v>1014.0666666666667</v>
      </c>
      <c r="K66" s="316">
        <v>1034.1833333333334</v>
      </c>
      <c r="L66" s="316">
        <v>1048.4166666666667</v>
      </c>
      <c r="M66" s="303">
        <v>1019.95</v>
      </c>
      <c r="N66" s="303">
        <v>985.6</v>
      </c>
      <c r="O66" s="318">
        <v>20831300</v>
      </c>
      <c r="P66" s="319">
        <v>-4.4624225496805676E-2</v>
      </c>
    </row>
    <row r="67" spans="1:16" ht="15">
      <c r="A67" s="276">
        <v>57</v>
      </c>
      <c r="B67" s="386" t="s">
        <v>57</v>
      </c>
      <c r="C67" s="550" t="s">
        <v>109</v>
      </c>
      <c r="D67" s="551">
        <v>44224</v>
      </c>
      <c r="E67" s="450">
        <v>2667.6</v>
      </c>
      <c r="F67" s="450">
        <v>2672.4833333333331</v>
      </c>
      <c r="G67" s="451">
        <v>2641.5166666666664</v>
      </c>
      <c r="H67" s="451">
        <v>2615.4333333333334</v>
      </c>
      <c r="I67" s="451">
        <v>2584.4666666666667</v>
      </c>
      <c r="J67" s="451">
        <v>2698.5666666666662</v>
      </c>
      <c r="K67" s="451">
        <v>2729.5333333333324</v>
      </c>
      <c r="L67" s="451">
        <v>2755.6166666666659</v>
      </c>
      <c r="M67" s="452">
        <v>2703.45</v>
      </c>
      <c r="N67" s="452">
        <v>2646.4</v>
      </c>
      <c r="O67" s="453">
        <v>18905100</v>
      </c>
      <c r="P67" s="454">
        <v>-1.5143937736379834E-2</v>
      </c>
    </row>
    <row r="68" spans="1:16" ht="15">
      <c r="A68" s="276">
        <v>58</v>
      </c>
      <c r="B68" s="406" t="s">
        <v>57</v>
      </c>
      <c r="C68" s="550" t="s">
        <v>252</v>
      </c>
      <c r="D68" s="551">
        <v>44224</v>
      </c>
      <c r="E68" s="315">
        <v>3094.85</v>
      </c>
      <c r="F68" s="315">
        <v>3130.25</v>
      </c>
      <c r="G68" s="316">
        <v>3041.2</v>
      </c>
      <c r="H68" s="316">
        <v>2987.5499999999997</v>
      </c>
      <c r="I68" s="316">
        <v>2898.4999999999995</v>
      </c>
      <c r="J68" s="316">
        <v>3183.9</v>
      </c>
      <c r="K68" s="316">
        <v>3272.9500000000003</v>
      </c>
      <c r="L68" s="316">
        <v>3326.6000000000004</v>
      </c>
      <c r="M68" s="303">
        <v>3219.3</v>
      </c>
      <c r="N68" s="303">
        <v>3076.6</v>
      </c>
      <c r="O68" s="318">
        <v>498600</v>
      </c>
      <c r="P68" s="319">
        <v>0.23845007451564829</v>
      </c>
    </row>
    <row r="69" spans="1:16" ht="15">
      <c r="A69" s="276">
        <v>59</v>
      </c>
      <c r="B69" s="386" t="s">
        <v>54</v>
      </c>
      <c r="C69" s="550" t="s">
        <v>110</v>
      </c>
      <c r="D69" s="551">
        <v>44224</v>
      </c>
      <c r="E69" s="315">
        <v>1476.1</v>
      </c>
      <c r="F69" s="315">
        <v>1480.4833333333333</v>
      </c>
      <c r="G69" s="316">
        <v>1464.9666666666667</v>
      </c>
      <c r="H69" s="316">
        <v>1453.8333333333333</v>
      </c>
      <c r="I69" s="316">
        <v>1438.3166666666666</v>
      </c>
      <c r="J69" s="316">
        <v>1491.6166666666668</v>
      </c>
      <c r="K69" s="316">
        <v>1507.1333333333337</v>
      </c>
      <c r="L69" s="316">
        <v>1518.2666666666669</v>
      </c>
      <c r="M69" s="303">
        <v>1496</v>
      </c>
      <c r="N69" s="303">
        <v>1469.35</v>
      </c>
      <c r="O69" s="318">
        <v>29581750</v>
      </c>
      <c r="P69" s="319">
        <v>2.0743186821528883E-2</v>
      </c>
    </row>
    <row r="70" spans="1:16" ht="15">
      <c r="A70" s="276">
        <v>60</v>
      </c>
      <c r="B70" s="386" t="s">
        <v>57</v>
      </c>
      <c r="C70" s="550" t="s">
        <v>253</v>
      </c>
      <c r="D70" s="551">
        <v>44224</v>
      </c>
      <c r="E70" s="315">
        <v>700.9</v>
      </c>
      <c r="F70" s="315">
        <v>703.75</v>
      </c>
      <c r="G70" s="316">
        <v>695.5</v>
      </c>
      <c r="H70" s="316">
        <v>690.1</v>
      </c>
      <c r="I70" s="316">
        <v>681.85</v>
      </c>
      <c r="J70" s="316">
        <v>709.15</v>
      </c>
      <c r="K70" s="316">
        <v>717.4</v>
      </c>
      <c r="L70" s="316">
        <v>722.8</v>
      </c>
      <c r="M70" s="303">
        <v>712</v>
      </c>
      <c r="N70" s="303">
        <v>698.35</v>
      </c>
      <c r="O70" s="318">
        <v>8177400</v>
      </c>
      <c r="P70" s="319">
        <v>-3.2661027976577751E-2</v>
      </c>
    </row>
    <row r="71" spans="1:16" ht="15">
      <c r="A71" s="276">
        <v>61</v>
      </c>
      <c r="B71" s="386" t="s">
        <v>44</v>
      </c>
      <c r="C71" s="550" t="s">
        <v>111</v>
      </c>
      <c r="D71" s="551">
        <v>44224</v>
      </c>
      <c r="E71" s="315">
        <v>3240.85</v>
      </c>
      <c r="F71" s="315">
        <v>3262.5500000000006</v>
      </c>
      <c r="G71" s="316">
        <v>3190.1000000000013</v>
      </c>
      <c r="H71" s="316">
        <v>3139.3500000000008</v>
      </c>
      <c r="I71" s="316">
        <v>3066.9000000000015</v>
      </c>
      <c r="J71" s="316">
        <v>3313.3000000000011</v>
      </c>
      <c r="K71" s="316">
        <v>3385.7500000000009</v>
      </c>
      <c r="L71" s="316">
        <v>3436.5000000000009</v>
      </c>
      <c r="M71" s="303">
        <v>3335</v>
      </c>
      <c r="N71" s="303">
        <v>3211.8</v>
      </c>
      <c r="O71" s="318">
        <v>3933900</v>
      </c>
      <c r="P71" s="319">
        <v>1.3761113258600697E-2</v>
      </c>
    </row>
    <row r="72" spans="1:16" ht="15">
      <c r="A72" s="276">
        <v>62</v>
      </c>
      <c r="B72" s="386" t="s">
        <v>113</v>
      </c>
      <c r="C72" s="550" t="s">
        <v>114</v>
      </c>
      <c r="D72" s="551">
        <v>44224</v>
      </c>
      <c r="E72" s="315">
        <v>248.75</v>
      </c>
      <c r="F72" s="315">
        <v>249.81666666666669</v>
      </c>
      <c r="G72" s="316">
        <v>245.13333333333338</v>
      </c>
      <c r="H72" s="316">
        <v>241.51666666666668</v>
      </c>
      <c r="I72" s="316">
        <v>236.83333333333337</v>
      </c>
      <c r="J72" s="316">
        <v>253.43333333333339</v>
      </c>
      <c r="K72" s="316">
        <v>258.11666666666673</v>
      </c>
      <c r="L72" s="316">
        <v>261.73333333333341</v>
      </c>
      <c r="M72" s="303">
        <v>254.5</v>
      </c>
      <c r="N72" s="303">
        <v>246.2</v>
      </c>
      <c r="O72" s="318">
        <v>23404900</v>
      </c>
      <c r="P72" s="319">
        <v>-3.2871357498223168E-2</v>
      </c>
    </row>
    <row r="73" spans="1:16" ht="15">
      <c r="A73" s="276">
        <v>63</v>
      </c>
      <c r="B73" s="386" t="s">
        <v>73</v>
      </c>
      <c r="C73" s="550" t="s">
        <v>115</v>
      </c>
      <c r="D73" s="551">
        <v>44224</v>
      </c>
      <c r="E73" s="315">
        <v>228.95</v>
      </c>
      <c r="F73" s="315">
        <v>230.4</v>
      </c>
      <c r="G73" s="316">
        <v>226.15</v>
      </c>
      <c r="H73" s="316">
        <v>223.35</v>
      </c>
      <c r="I73" s="316">
        <v>219.1</v>
      </c>
      <c r="J73" s="316">
        <v>233.20000000000002</v>
      </c>
      <c r="K73" s="316">
        <v>237.45000000000002</v>
      </c>
      <c r="L73" s="316">
        <v>240.25000000000003</v>
      </c>
      <c r="M73" s="303">
        <v>234.65</v>
      </c>
      <c r="N73" s="303">
        <v>227.6</v>
      </c>
      <c r="O73" s="318">
        <v>30299400</v>
      </c>
      <c r="P73" s="319">
        <v>2.7700831024930748E-3</v>
      </c>
    </row>
    <row r="74" spans="1:16" ht="15">
      <c r="A74" s="276">
        <v>64</v>
      </c>
      <c r="B74" s="386" t="s">
        <v>50</v>
      </c>
      <c r="C74" s="550" t="s">
        <v>116</v>
      </c>
      <c r="D74" s="551">
        <v>44224</v>
      </c>
      <c r="E74" s="315">
        <v>2373.4499999999998</v>
      </c>
      <c r="F74" s="315">
        <v>2376.8000000000002</v>
      </c>
      <c r="G74" s="316">
        <v>2348.7000000000003</v>
      </c>
      <c r="H74" s="316">
        <v>2323.9500000000003</v>
      </c>
      <c r="I74" s="316">
        <v>2295.8500000000004</v>
      </c>
      <c r="J74" s="316">
        <v>2401.5500000000002</v>
      </c>
      <c r="K74" s="316">
        <v>2429.6500000000005</v>
      </c>
      <c r="L74" s="316">
        <v>2454.4</v>
      </c>
      <c r="M74" s="303">
        <v>2404.9</v>
      </c>
      <c r="N74" s="303">
        <v>2352.0500000000002</v>
      </c>
      <c r="O74" s="318">
        <v>6367200</v>
      </c>
      <c r="P74" s="319">
        <v>-2.5080385852090031E-2</v>
      </c>
    </row>
    <row r="75" spans="1:16" ht="15">
      <c r="A75" s="276">
        <v>65</v>
      </c>
      <c r="B75" s="386" t="s">
        <v>57</v>
      </c>
      <c r="C75" s="550" t="s">
        <v>117</v>
      </c>
      <c r="D75" s="551">
        <v>44224</v>
      </c>
      <c r="E75" s="315">
        <v>218.85</v>
      </c>
      <c r="F75" s="315">
        <v>223.01666666666665</v>
      </c>
      <c r="G75" s="316">
        <v>212.0333333333333</v>
      </c>
      <c r="H75" s="316">
        <v>205.21666666666664</v>
      </c>
      <c r="I75" s="316">
        <v>194.23333333333329</v>
      </c>
      <c r="J75" s="316">
        <v>229.83333333333331</v>
      </c>
      <c r="K75" s="316">
        <v>240.81666666666666</v>
      </c>
      <c r="L75" s="316">
        <v>247.63333333333333</v>
      </c>
      <c r="M75" s="303">
        <v>234</v>
      </c>
      <c r="N75" s="303">
        <v>216.2</v>
      </c>
      <c r="O75" s="318">
        <v>31468100</v>
      </c>
      <c r="P75" s="319">
        <v>-1.5230888630190143E-2</v>
      </c>
    </row>
    <row r="76" spans="1:16" ht="15">
      <c r="A76" s="276">
        <v>66</v>
      </c>
      <c r="B76" s="386" t="s">
        <v>54</v>
      </c>
      <c r="C76" t="s">
        <v>118</v>
      </c>
      <c r="D76" s="551">
        <v>44224</v>
      </c>
      <c r="E76" s="450">
        <v>553.45000000000005</v>
      </c>
      <c r="F76" s="450">
        <v>555.25</v>
      </c>
      <c r="G76" s="451">
        <v>548.29999999999995</v>
      </c>
      <c r="H76" s="451">
        <v>543.15</v>
      </c>
      <c r="I76" s="451">
        <v>536.19999999999993</v>
      </c>
      <c r="J76" s="451">
        <v>560.4</v>
      </c>
      <c r="K76" s="451">
        <v>567.35</v>
      </c>
      <c r="L76" s="451">
        <v>572.5</v>
      </c>
      <c r="M76" s="452">
        <v>562.20000000000005</v>
      </c>
      <c r="N76" s="452">
        <v>550.1</v>
      </c>
      <c r="O76" s="453">
        <v>90094125</v>
      </c>
      <c r="P76" s="454">
        <v>-3.9026751143963395E-2</v>
      </c>
    </row>
    <row r="77" spans="1:16" ht="15">
      <c r="A77" s="276">
        <v>67</v>
      </c>
      <c r="B77" s="406" t="s">
        <v>57</v>
      </c>
      <c r="C77" s="550" t="s">
        <v>256</v>
      </c>
      <c r="D77" s="551">
        <v>44224</v>
      </c>
      <c r="E77" s="315">
        <v>1468.4</v>
      </c>
      <c r="F77" s="315">
        <v>1483.6500000000003</v>
      </c>
      <c r="G77" s="316">
        <v>1445.3500000000006</v>
      </c>
      <c r="H77" s="316">
        <v>1422.3000000000002</v>
      </c>
      <c r="I77" s="316">
        <v>1384.0000000000005</v>
      </c>
      <c r="J77" s="316">
        <v>1506.7000000000007</v>
      </c>
      <c r="K77" s="316">
        <v>1545.0000000000005</v>
      </c>
      <c r="L77" s="316">
        <v>1568.0500000000009</v>
      </c>
      <c r="M77" s="303">
        <v>1521.95</v>
      </c>
      <c r="N77" s="303">
        <v>1460.6</v>
      </c>
      <c r="O77" s="318">
        <v>973675</v>
      </c>
      <c r="P77" s="319">
        <v>8.836104513064133E-2</v>
      </c>
    </row>
    <row r="78" spans="1:16" ht="15">
      <c r="A78" s="276">
        <v>68</v>
      </c>
      <c r="B78" s="386" t="s">
        <v>57</v>
      </c>
      <c r="C78" s="550" t="s">
        <v>119</v>
      </c>
      <c r="D78" s="551">
        <v>44224</v>
      </c>
      <c r="E78" s="315">
        <v>507.3</v>
      </c>
      <c r="F78" s="315">
        <v>510.58333333333331</v>
      </c>
      <c r="G78" s="316">
        <v>501.26666666666665</v>
      </c>
      <c r="H78" s="316">
        <v>495.23333333333335</v>
      </c>
      <c r="I78" s="316">
        <v>485.91666666666669</v>
      </c>
      <c r="J78" s="316">
        <v>516.61666666666656</v>
      </c>
      <c r="K78" s="316">
        <v>525.93333333333339</v>
      </c>
      <c r="L78" s="316">
        <v>531.96666666666658</v>
      </c>
      <c r="M78" s="303">
        <v>519.9</v>
      </c>
      <c r="N78" s="303">
        <v>504.55</v>
      </c>
      <c r="O78" s="318">
        <v>4363500</v>
      </c>
      <c r="P78" s="319">
        <v>5.5132390279289081E-2</v>
      </c>
    </row>
    <row r="79" spans="1:16" ht="15">
      <c r="A79" s="276">
        <v>69</v>
      </c>
      <c r="B79" s="386" t="s">
        <v>68</v>
      </c>
      <c r="C79" s="550" t="s">
        <v>120</v>
      </c>
      <c r="D79" s="551">
        <v>44224</v>
      </c>
      <c r="E79" s="315">
        <v>12.95</v>
      </c>
      <c r="F79" s="315">
        <v>13.116666666666665</v>
      </c>
      <c r="G79" s="316">
        <v>12.633333333333331</v>
      </c>
      <c r="H79" s="316">
        <v>12.316666666666666</v>
      </c>
      <c r="I79" s="316">
        <v>11.833333333333332</v>
      </c>
      <c r="J79" s="316">
        <v>13.43333333333333</v>
      </c>
      <c r="K79" s="316">
        <v>13.916666666666664</v>
      </c>
      <c r="L79" s="316">
        <v>14.233333333333329</v>
      </c>
      <c r="M79" s="303">
        <v>13.6</v>
      </c>
      <c r="N79" s="303">
        <v>12.8</v>
      </c>
      <c r="O79" s="318">
        <v>871640000</v>
      </c>
      <c r="P79" s="319">
        <v>-4.2816511645783685E-2</v>
      </c>
    </row>
    <row r="80" spans="1:16" ht="15">
      <c r="A80" s="276">
        <v>70</v>
      </c>
      <c r="B80" s="386" t="s">
        <v>54</v>
      </c>
      <c r="C80" s="550" t="s">
        <v>121</v>
      </c>
      <c r="D80" s="551">
        <v>44224</v>
      </c>
      <c r="E80" s="315">
        <v>49.6</v>
      </c>
      <c r="F80" s="315">
        <v>50.06666666666667</v>
      </c>
      <c r="G80" s="316">
        <v>48.183333333333337</v>
      </c>
      <c r="H80" s="316">
        <v>46.766666666666666</v>
      </c>
      <c r="I80" s="316">
        <v>44.883333333333333</v>
      </c>
      <c r="J80" s="316">
        <v>51.483333333333341</v>
      </c>
      <c r="K80" s="316">
        <v>53.366666666666681</v>
      </c>
      <c r="L80" s="316">
        <v>54.783333333333346</v>
      </c>
      <c r="M80" s="303">
        <v>51.95</v>
      </c>
      <c r="N80" s="303">
        <v>48.65</v>
      </c>
      <c r="O80" s="318">
        <v>186124000</v>
      </c>
      <c r="P80" s="319">
        <v>2.5115110925073254E-2</v>
      </c>
    </row>
    <row r="81" spans="1:16" ht="15">
      <c r="A81" s="276">
        <v>71</v>
      </c>
      <c r="B81" s="386" t="s">
        <v>73</v>
      </c>
      <c r="C81" s="550" t="s">
        <v>122</v>
      </c>
      <c r="D81" s="551">
        <v>44224</v>
      </c>
      <c r="E81" s="315">
        <v>535.35</v>
      </c>
      <c r="F81" s="315">
        <v>544.73333333333335</v>
      </c>
      <c r="G81" s="316">
        <v>521.61666666666667</v>
      </c>
      <c r="H81" s="316">
        <v>507.88333333333333</v>
      </c>
      <c r="I81" s="316">
        <v>484.76666666666665</v>
      </c>
      <c r="J81" s="316">
        <v>558.4666666666667</v>
      </c>
      <c r="K81" s="316">
        <v>581.58333333333348</v>
      </c>
      <c r="L81" s="316">
        <v>595.31666666666672</v>
      </c>
      <c r="M81" s="303">
        <v>567.85</v>
      </c>
      <c r="N81" s="303">
        <v>531</v>
      </c>
      <c r="O81" s="318">
        <v>6513375</v>
      </c>
      <c r="P81" s="319">
        <v>0.11800802454566911</v>
      </c>
    </row>
    <row r="82" spans="1:16" ht="15">
      <c r="A82" s="276">
        <v>72</v>
      </c>
      <c r="B82" s="386" t="s">
        <v>39</v>
      </c>
      <c r="C82" s="550" t="s">
        <v>123</v>
      </c>
      <c r="D82" s="551">
        <v>44224</v>
      </c>
      <c r="E82" s="315">
        <v>1677.5</v>
      </c>
      <c r="F82" s="315">
        <v>1691.3666666666668</v>
      </c>
      <c r="G82" s="316">
        <v>1653.1833333333336</v>
      </c>
      <c r="H82" s="316">
        <v>1628.8666666666668</v>
      </c>
      <c r="I82" s="316">
        <v>1590.6833333333336</v>
      </c>
      <c r="J82" s="316">
        <v>1715.6833333333336</v>
      </c>
      <c r="K82" s="316">
        <v>1753.866666666667</v>
      </c>
      <c r="L82" s="316">
        <v>1778.1833333333336</v>
      </c>
      <c r="M82" s="303">
        <v>1729.55</v>
      </c>
      <c r="N82" s="303">
        <v>1667.05</v>
      </c>
      <c r="O82" s="318">
        <v>3040000</v>
      </c>
      <c r="P82" s="319">
        <v>-4.4475876159044476E-2</v>
      </c>
    </row>
    <row r="83" spans="1:16" ht="15">
      <c r="A83" s="276">
        <v>73</v>
      </c>
      <c r="B83" s="386" t="s">
        <v>54</v>
      </c>
      <c r="C83" s="550" t="s">
        <v>124</v>
      </c>
      <c r="D83" s="551">
        <v>44224</v>
      </c>
      <c r="E83" s="315">
        <v>924.3</v>
      </c>
      <c r="F83" s="315">
        <v>936.65</v>
      </c>
      <c r="G83" s="316">
        <v>904.84999999999991</v>
      </c>
      <c r="H83" s="316">
        <v>885.4</v>
      </c>
      <c r="I83" s="316">
        <v>853.59999999999991</v>
      </c>
      <c r="J83" s="316">
        <v>956.09999999999991</v>
      </c>
      <c r="K83" s="316">
        <v>987.89999999999986</v>
      </c>
      <c r="L83" s="316">
        <v>1007.3499999999999</v>
      </c>
      <c r="M83" s="303">
        <v>968.45</v>
      </c>
      <c r="N83" s="303">
        <v>917.2</v>
      </c>
      <c r="O83" s="318">
        <v>13649400</v>
      </c>
      <c r="P83" s="319">
        <v>-7.3308024610551116E-3</v>
      </c>
    </row>
    <row r="84" spans="1:16" ht="15">
      <c r="A84" s="276">
        <v>74</v>
      </c>
      <c r="B84" s="386" t="s">
        <v>68</v>
      </c>
      <c r="C84" s="550" t="s">
        <v>3644</v>
      </c>
      <c r="D84" s="551">
        <v>44224</v>
      </c>
      <c r="E84" s="315">
        <v>246.8</v>
      </c>
      <c r="F84" s="315">
        <v>248.15</v>
      </c>
      <c r="G84" s="316">
        <v>239.55</v>
      </c>
      <c r="H84" s="316">
        <v>232.3</v>
      </c>
      <c r="I84" s="316">
        <v>223.70000000000002</v>
      </c>
      <c r="J84" s="316">
        <v>255.4</v>
      </c>
      <c r="K84" s="316">
        <v>264</v>
      </c>
      <c r="L84" s="316">
        <v>271.25</v>
      </c>
      <c r="M84" s="303">
        <v>256.75</v>
      </c>
      <c r="N84" s="303">
        <v>240.9</v>
      </c>
      <c r="O84" s="318">
        <v>11457600</v>
      </c>
      <c r="P84" s="319">
        <v>9.9408919935518536E-2</v>
      </c>
    </row>
    <row r="85" spans="1:16" ht="15">
      <c r="A85" s="276">
        <v>75</v>
      </c>
      <c r="B85" s="386" t="s">
        <v>107</v>
      </c>
      <c r="C85" s="550" t="s">
        <v>126</v>
      </c>
      <c r="D85" s="551">
        <v>44224</v>
      </c>
      <c r="E85" s="315">
        <v>1341.5</v>
      </c>
      <c r="F85" s="315">
        <v>1347.3333333333333</v>
      </c>
      <c r="G85" s="316">
        <v>1330.7166666666665</v>
      </c>
      <c r="H85" s="316">
        <v>1319.9333333333332</v>
      </c>
      <c r="I85" s="316">
        <v>1303.3166666666664</v>
      </c>
      <c r="J85" s="316">
        <v>1358.1166666666666</v>
      </c>
      <c r="K85" s="316">
        <v>1374.7333333333333</v>
      </c>
      <c r="L85" s="316">
        <v>1385.5166666666667</v>
      </c>
      <c r="M85" s="303">
        <v>1363.95</v>
      </c>
      <c r="N85" s="303">
        <v>1336.55</v>
      </c>
      <c r="O85" s="318">
        <v>33504600</v>
      </c>
      <c r="P85" s="319">
        <v>-3.4560857538035963E-2</v>
      </c>
    </row>
    <row r="86" spans="1:16" ht="15">
      <c r="A86" s="276">
        <v>76</v>
      </c>
      <c r="B86" s="386" t="s">
        <v>73</v>
      </c>
      <c r="C86" s="550" t="s">
        <v>127</v>
      </c>
      <c r="D86" s="551">
        <v>44224</v>
      </c>
      <c r="E86" s="315">
        <v>97.15</v>
      </c>
      <c r="F86" s="315">
        <v>97.816666666666663</v>
      </c>
      <c r="G86" s="316">
        <v>95.883333333333326</v>
      </c>
      <c r="H86" s="316">
        <v>94.61666666666666</v>
      </c>
      <c r="I86" s="316">
        <v>92.683333333333323</v>
      </c>
      <c r="J86" s="316">
        <v>99.083333333333329</v>
      </c>
      <c r="K86" s="316">
        <v>101.01666666666667</v>
      </c>
      <c r="L86" s="316">
        <v>102.28333333333333</v>
      </c>
      <c r="M86" s="303">
        <v>99.75</v>
      </c>
      <c r="N86" s="303">
        <v>96.55</v>
      </c>
      <c r="O86" s="318">
        <v>65507000</v>
      </c>
      <c r="P86" s="319">
        <v>7.0646977584192069E-2</v>
      </c>
    </row>
    <row r="87" spans="1:16" ht="15">
      <c r="A87" s="276">
        <v>77</v>
      </c>
      <c r="B87" s="386" t="s">
        <v>50</v>
      </c>
      <c r="C87" s="550" t="s">
        <v>128</v>
      </c>
      <c r="D87" s="551">
        <v>44224</v>
      </c>
      <c r="E87" s="315">
        <v>214.25</v>
      </c>
      <c r="F87" s="315">
        <v>215.5</v>
      </c>
      <c r="G87" s="316">
        <v>211.25</v>
      </c>
      <c r="H87" s="316">
        <v>208.25</v>
      </c>
      <c r="I87" s="316">
        <v>204</v>
      </c>
      <c r="J87" s="316">
        <v>218.5</v>
      </c>
      <c r="K87" s="316">
        <v>222.75</v>
      </c>
      <c r="L87" s="316">
        <v>225.75</v>
      </c>
      <c r="M87" s="303">
        <v>219.75</v>
      </c>
      <c r="N87" s="303">
        <v>212.5</v>
      </c>
      <c r="O87" s="318">
        <v>128512000</v>
      </c>
      <c r="P87" s="319">
        <v>-7.5619038204912765E-3</v>
      </c>
    </row>
    <row r="88" spans="1:16" ht="15">
      <c r="A88" s="276">
        <v>78</v>
      </c>
      <c r="B88" s="386" t="s">
        <v>113</v>
      </c>
      <c r="C88" s="550" t="s">
        <v>129</v>
      </c>
      <c r="D88" s="551">
        <v>44224</v>
      </c>
      <c r="E88" s="315">
        <v>302.25</v>
      </c>
      <c r="F88" s="315">
        <v>303.3</v>
      </c>
      <c r="G88" s="316">
        <v>295.15000000000003</v>
      </c>
      <c r="H88" s="316">
        <v>288.05</v>
      </c>
      <c r="I88" s="316">
        <v>279.90000000000003</v>
      </c>
      <c r="J88" s="316">
        <v>310.40000000000003</v>
      </c>
      <c r="K88" s="316">
        <v>318.55</v>
      </c>
      <c r="L88" s="316">
        <v>325.65000000000003</v>
      </c>
      <c r="M88" s="303">
        <v>311.45</v>
      </c>
      <c r="N88" s="303">
        <v>296.2</v>
      </c>
      <c r="O88" s="318">
        <v>26445000</v>
      </c>
      <c r="P88" s="319">
        <v>5.8011602320464095E-2</v>
      </c>
    </row>
    <row r="89" spans="1:16" ht="15">
      <c r="A89" s="276">
        <v>79</v>
      </c>
      <c r="B89" s="386" t="s">
        <v>113</v>
      </c>
      <c r="C89" s="550" t="s">
        <v>130</v>
      </c>
      <c r="D89" s="551">
        <v>44224</v>
      </c>
      <c r="E89" s="315">
        <v>394.05</v>
      </c>
      <c r="F89" s="315">
        <v>396.31666666666666</v>
      </c>
      <c r="G89" s="316">
        <v>386.98333333333335</v>
      </c>
      <c r="H89" s="316">
        <v>379.91666666666669</v>
      </c>
      <c r="I89" s="316">
        <v>370.58333333333337</v>
      </c>
      <c r="J89" s="316">
        <v>403.38333333333333</v>
      </c>
      <c r="K89" s="316">
        <v>412.7166666666667</v>
      </c>
      <c r="L89" s="316">
        <v>419.7833333333333</v>
      </c>
      <c r="M89" s="303">
        <v>405.65</v>
      </c>
      <c r="N89" s="303">
        <v>389.25</v>
      </c>
      <c r="O89" s="318">
        <v>36104400</v>
      </c>
      <c r="P89" s="319">
        <v>2.9486488567249211E-2</v>
      </c>
    </row>
    <row r="90" spans="1:16" ht="15">
      <c r="A90" s="276">
        <v>80</v>
      </c>
      <c r="B90" s="386" t="s">
        <v>39</v>
      </c>
      <c r="C90" s="550" t="s">
        <v>131</v>
      </c>
      <c r="D90" s="551">
        <v>44224</v>
      </c>
      <c r="E90" s="315">
        <v>2777.7</v>
      </c>
      <c r="F90" s="315">
        <v>2801.7666666666664</v>
      </c>
      <c r="G90" s="316">
        <v>2732.2333333333327</v>
      </c>
      <c r="H90" s="316">
        <v>2686.7666666666664</v>
      </c>
      <c r="I90" s="316">
        <v>2617.2333333333327</v>
      </c>
      <c r="J90" s="316">
        <v>2847.2333333333327</v>
      </c>
      <c r="K90" s="316">
        <v>2916.7666666666664</v>
      </c>
      <c r="L90" s="316">
        <v>2962.2333333333327</v>
      </c>
      <c r="M90" s="303">
        <v>2871.3</v>
      </c>
      <c r="N90" s="303">
        <v>2756.3</v>
      </c>
      <c r="O90" s="318">
        <v>1458500</v>
      </c>
      <c r="P90" s="319">
        <v>-1.1018816748601458E-2</v>
      </c>
    </row>
    <row r="91" spans="1:16" ht="15">
      <c r="A91" s="276">
        <v>81</v>
      </c>
      <c r="B91" s="386" t="s">
        <v>54</v>
      </c>
      <c r="C91" s="550" t="s">
        <v>133</v>
      </c>
      <c r="D91" s="551">
        <v>44224</v>
      </c>
      <c r="E91" s="315">
        <v>1865.95</v>
      </c>
      <c r="F91" s="315">
        <v>1875.8833333333332</v>
      </c>
      <c r="G91" s="316">
        <v>1842.7666666666664</v>
      </c>
      <c r="H91" s="316">
        <v>1819.5833333333333</v>
      </c>
      <c r="I91" s="316">
        <v>1786.4666666666665</v>
      </c>
      <c r="J91" s="316">
        <v>1899.0666666666664</v>
      </c>
      <c r="K91" s="316">
        <v>1932.1833333333332</v>
      </c>
      <c r="L91" s="316">
        <v>1955.3666666666663</v>
      </c>
      <c r="M91" s="303">
        <v>1909</v>
      </c>
      <c r="N91" s="303">
        <v>1852.7</v>
      </c>
      <c r="O91" s="318">
        <v>19457600</v>
      </c>
      <c r="P91" s="319">
        <v>4.0691455222284026E-2</v>
      </c>
    </row>
    <row r="92" spans="1:16" ht="15">
      <c r="A92" s="276">
        <v>82</v>
      </c>
      <c r="B92" s="386" t="s">
        <v>57</v>
      </c>
      <c r="C92" s="550" t="s">
        <v>134</v>
      </c>
      <c r="D92" s="551">
        <v>44224</v>
      </c>
      <c r="E92" s="450">
        <v>94.55</v>
      </c>
      <c r="F92" s="450">
        <v>95.95</v>
      </c>
      <c r="G92" s="451">
        <v>92</v>
      </c>
      <c r="H92" s="451">
        <v>89.45</v>
      </c>
      <c r="I92" s="451">
        <v>85.5</v>
      </c>
      <c r="J92" s="451">
        <v>98.5</v>
      </c>
      <c r="K92" s="451">
        <v>102.45000000000002</v>
      </c>
      <c r="L92" s="451">
        <v>105</v>
      </c>
      <c r="M92" s="452">
        <v>99.9</v>
      </c>
      <c r="N92" s="452">
        <v>93.4</v>
      </c>
      <c r="O92" s="453">
        <v>32840320</v>
      </c>
      <c r="P92" s="454">
        <v>6.133719427064481E-2</v>
      </c>
    </row>
    <row r="93" spans="1:16" ht="15">
      <c r="A93" s="276">
        <v>83</v>
      </c>
      <c r="B93" s="406" t="s">
        <v>39</v>
      </c>
      <c r="C93" s="550" t="s">
        <v>358</v>
      </c>
      <c r="D93" s="551">
        <v>44224</v>
      </c>
      <c r="E93" s="315">
        <v>2300.1999999999998</v>
      </c>
      <c r="F93" s="315">
        <v>2298.7166666666667</v>
      </c>
      <c r="G93" s="316">
        <v>2261.7833333333333</v>
      </c>
      <c r="H93" s="316">
        <v>2223.3666666666668</v>
      </c>
      <c r="I93" s="316">
        <v>2186.4333333333334</v>
      </c>
      <c r="J93" s="316">
        <v>2337.1333333333332</v>
      </c>
      <c r="K93" s="316">
        <v>2374.0666666666666</v>
      </c>
      <c r="L93" s="316">
        <v>2412.4833333333331</v>
      </c>
      <c r="M93" s="303">
        <v>2335.65</v>
      </c>
      <c r="N93" s="303">
        <v>2260.3000000000002</v>
      </c>
      <c r="O93" s="318">
        <v>208500</v>
      </c>
      <c r="P93" s="319">
        <v>-1.0676156583629894E-2</v>
      </c>
    </row>
    <row r="94" spans="1:16" ht="15">
      <c r="A94" s="276">
        <v>84</v>
      </c>
      <c r="B94" s="386" t="s">
        <v>57</v>
      </c>
      <c r="C94" s="550" t="s">
        <v>135</v>
      </c>
      <c r="D94" s="551">
        <v>44224</v>
      </c>
      <c r="E94" s="315">
        <v>421.9</v>
      </c>
      <c r="F94" s="315">
        <v>425.95</v>
      </c>
      <c r="G94" s="316">
        <v>413.95</v>
      </c>
      <c r="H94" s="316">
        <v>406</v>
      </c>
      <c r="I94" s="316">
        <v>394</v>
      </c>
      <c r="J94" s="316">
        <v>433.9</v>
      </c>
      <c r="K94" s="316">
        <v>445.9</v>
      </c>
      <c r="L94" s="316">
        <v>453.84999999999997</v>
      </c>
      <c r="M94" s="303">
        <v>437.95</v>
      </c>
      <c r="N94" s="303">
        <v>418</v>
      </c>
      <c r="O94" s="318">
        <v>8592000</v>
      </c>
      <c r="P94" s="319">
        <v>6.7963440356222172E-3</v>
      </c>
    </row>
    <row r="95" spans="1:16" ht="15">
      <c r="A95" s="276">
        <v>85</v>
      </c>
      <c r="B95" s="386" t="s">
        <v>64</v>
      </c>
      <c r="C95" s="550" t="s">
        <v>136</v>
      </c>
      <c r="D95" s="551">
        <v>44224</v>
      </c>
      <c r="E95" s="315">
        <v>1375.15</v>
      </c>
      <c r="F95" s="315">
        <v>1379.1000000000001</v>
      </c>
      <c r="G95" s="316">
        <v>1361.1000000000004</v>
      </c>
      <c r="H95" s="316">
        <v>1347.0500000000002</v>
      </c>
      <c r="I95" s="316">
        <v>1329.0500000000004</v>
      </c>
      <c r="J95" s="316">
        <v>1393.1500000000003</v>
      </c>
      <c r="K95" s="316">
        <v>1411.1499999999999</v>
      </c>
      <c r="L95" s="316">
        <v>1425.2000000000003</v>
      </c>
      <c r="M95" s="303">
        <v>1397.1</v>
      </c>
      <c r="N95" s="303">
        <v>1365.05</v>
      </c>
      <c r="O95" s="318">
        <v>14018500</v>
      </c>
      <c r="P95" s="319">
        <v>-1.2075532863279033E-2</v>
      </c>
    </row>
    <row r="96" spans="1:16" ht="15">
      <c r="A96" s="276">
        <v>86</v>
      </c>
      <c r="B96" s="386" t="s">
        <v>52</v>
      </c>
      <c r="C96" s="550" t="s">
        <v>137</v>
      </c>
      <c r="D96" s="551">
        <v>44224</v>
      </c>
      <c r="E96" s="315">
        <v>1069.1500000000001</v>
      </c>
      <c r="F96" s="315">
        <v>1077.3999999999999</v>
      </c>
      <c r="G96" s="316">
        <v>1056.9999999999998</v>
      </c>
      <c r="H96" s="316">
        <v>1044.8499999999999</v>
      </c>
      <c r="I96" s="316">
        <v>1024.4499999999998</v>
      </c>
      <c r="J96" s="316">
        <v>1089.5499999999997</v>
      </c>
      <c r="K96" s="316">
        <v>1109.9499999999998</v>
      </c>
      <c r="L96" s="316">
        <v>1122.0999999999997</v>
      </c>
      <c r="M96" s="303">
        <v>1097.8</v>
      </c>
      <c r="N96" s="303">
        <v>1065.25</v>
      </c>
      <c r="O96" s="318">
        <v>8511050</v>
      </c>
      <c r="P96" s="319">
        <v>-2.4739456511152235E-2</v>
      </c>
    </row>
    <row r="97" spans="1:16" ht="15">
      <c r="A97" s="276">
        <v>87</v>
      </c>
      <c r="B97" s="386" t="s">
        <v>44</v>
      </c>
      <c r="C97" s="550" t="s">
        <v>138</v>
      </c>
      <c r="D97" s="551">
        <v>44224</v>
      </c>
      <c r="E97" s="315">
        <v>810.75</v>
      </c>
      <c r="F97" s="315">
        <v>817.11666666666667</v>
      </c>
      <c r="G97" s="316">
        <v>796.73333333333335</v>
      </c>
      <c r="H97" s="316">
        <v>782.7166666666667</v>
      </c>
      <c r="I97" s="316">
        <v>762.33333333333337</v>
      </c>
      <c r="J97" s="316">
        <v>831.13333333333333</v>
      </c>
      <c r="K97" s="316">
        <v>851.51666666666677</v>
      </c>
      <c r="L97" s="316">
        <v>865.5333333333333</v>
      </c>
      <c r="M97" s="303">
        <v>837.5</v>
      </c>
      <c r="N97" s="303">
        <v>803.1</v>
      </c>
      <c r="O97" s="318">
        <v>10341800</v>
      </c>
      <c r="P97" s="319">
        <v>3.395816354251562E-3</v>
      </c>
    </row>
    <row r="98" spans="1:16" ht="15">
      <c r="A98" s="276">
        <v>88</v>
      </c>
      <c r="B98" s="386" t="s">
        <v>57</v>
      </c>
      <c r="C98" s="550" t="s">
        <v>139</v>
      </c>
      <c r="D98" s="551">
        <v>44224</v>
      </c>
      <c r="E98" s="315">
        <v>181.25</v>
      </c>
      <c r="F98" s="315">
        <v>182.86666666666667</v>
      </c>
      <c r="G98" s="316">
        <v>177.38333333333335</v>
      </c>
      <c r="H98" s="316">
        <v>173.51666666666668</v>
      </c>
      <c r="I98" s="316">
        <v>168.03333333333336</v>
      </c>
      <c r="J98" s="316">
        <v>186.73333333333335</v>
      </c>
      <c r="K98" s="316">
        <v>192.2166666666667</v>
      </c>
      <c r="L98" s="316">
        <v>196.08333333333334</v>
      </c>
      <c r="M98" s="303">
        <v>188.35</v>
      </c>
      <c r="N98" s="303">
        <v>179</v>
      </c>
      <c r="O98" s="318">
        <v>14484000</v>
      </c>
      <c r="P98" s="319">
        <v>4.1597337770382693E-3</v>
      </c>
    </row>
    <row r="99" spans="1:16" ht="15">
      <c r="A99" s="276">
        <v>89</v>
      </c>
      <c r="B99" s="386" t="s">
        <v>57</v>
      </c>
      <c r="C99" s="550" t="s">
        <v>140</v>
      </c>
      <c r="D99" s="551">
        <v>44224</v>
      </c>
      <c r="E99" s="315">
        <v>164.6</v>
      </c>
      <c r="F99" s="315">
        <v>167.03333333333333</v>
      </c>
      <c r="G99" s="316">
        <v>160.86666666666667</v>
      </c>
      <c r="H99" s="316">
        <v>157.13333333333335</v>
      </c>
      <c r="I99" s="316">
        <v>150.9666666666667</v>
      </c>
      <c r="J99" s="316">
        <v>170.76666666666665</v>
      </c>
      <c r="K99" s="316">
        <v>176.93333333333334</v>
      </c>
      <c r="L99" s="316">
        <v>180.66666666666663</v>
      </c>
      <c r="M99" s="303">
        <v>173.2</v>
      </c>
      <c r="N99" s="303">
        <v>163.30000000000001</v>
      </c>
      <c r="O99" s="318">
        <v>19704000</v>
      </c>
      <c r="P99" s="319">
        <v>2.6891807379612259E-2</v>
      </c>
    </row>
    <row r="100" spans="1:16" ht="15">
      <c r="A100" s="276">
        <v>90</v>
      </c>
      <c r="B100" s="386" t="s">
        <v>50</v>
      </c>
      <c r="C100" s="550" t="s">
        <v>141</v>
      </c>
      <c r="D100" s="551">
        <v>44224</v>
      </c>
      <c r="E100" s="315">
        <v>416.65</v>
      </c>
      <c r="F100" s="315">
        <v>418.4666666666667</v>
      </c>
      <c r="G100" s="316">
        <v>412.28333333333342</v>
      </c>
      <c r="H100" s="316">
        <v>407.91666666666674</v>
      </c>
      <c r="I100" s="316">
        <v>401.73333333333346</v>
      </c>
      <c r="J100" s="316">
        <v>422.83333333333337</v>
      </c>
      <c r="K100" s="316">
        <v>429.01666666666665</v>
      </c>
      <c r="L100" s="316">
        <v>433.38333333333333</v>
      </c>
      <c r="M100" s="303">
        <v>424.65</v>
      </c>
      <c r="N100" s="303">
        <v>414.1</v>
      </c>
      <c r="O100" s="318">
        <v>8902000</v>
      </c>
      <c r="P100" s="319">
        <v>1.090165796048149E-2</v>
      </c>
    </row>
    <row r="101" spans="1:16" ht="15">
      <c r="A101" s="276">
        <v>91</v>
      </c>
      <c r="B101" s="386" t="s">
        <v>44</v>
      </c>
      <c r="C101" s="550" t="s">
        <v>142</v>
      </c>
      <c r="D101" s="551">
        <v>44224</v>
      </c>
      <c r="E101" s="315">
        <v>8079.25</v>
      </c>
      <c r="F101" s="315">
        <v>8129.0333333333328</v>
      </c>
      <c r="G101" s="316">
        <v>7977.9666666666653</v>
      </c>
      <c r="H101" s="316">
        <v>7876.6833333333325</v>
      </c>
      <c r="I101" s="316">
        <v>7725.616666666665</v>
      </c>
      <c r="J101" s="316">
        <v>8230.3166666666657</v>
      </c>
      <c r="K101" s="316">
        <v>8381.3833333333314</v>
      </c>
      <c r="L101" s="316">
        <v>8482.6666666666661</v>
      </c>
      <c r="M101" s="303">
        <v>8280.1</v>
      </c>
      <c r="N101" s="303">
        <v>8027.75</v>
      </c>
      <c r="O101" s="318">
        <v>2286900</v>
      </c>
      <c r="P101" s="319">
        <v>-4.353826850690088E-2</v>
      </c>
    </row>
    <row r="102" spans="1:16" ht="15">
      <c r="A102" s="276">
        <v>92</v>
      </c>
      <c r="B102" s="386" t="s">
        <v>50</v>
      </c>
      <c r="C102" s="550" t="s">
        <v>143</v>
      </c>
      <c r="D102" s="551">
        <v>44224</v>
      </c>
      <c r="E102" s="315">
        <v>629.75</v>
      </c>
      <c r="F102" s="315">
        <v>634.76666666666665</v>
      </c>
      <c r="G102" s="316">
        <v>616.0333333333333</v>
      </c>
      <c r="H102" s="316">
        <v>602.31666666666661</v>
      </c>
      <c r="I102" s="316">
        <v>583.58333333333326</v>
      </c>
      <c r="J102" s="316">
        <v>648.48333333333335</v>
      </c>
      <c r="K102" s="316">
        <v>667.2166666666667</v>
      </c>
      <c r="L102" s="316">
        <v>680.93333333333339</v>
      </c>
      <c r="M102" s="303">
        <v>653.5</v>
      </c>
      <c r="N102" s="303">
        <v>621.04999999999995</v>
      </c>
      <c r="O102" s="318">
        <v>11077500</v>
      </c>
      <c r="P102" s="319">
        <v>-1.2150261955188943E-2</v>
      </c>
    </row>
    <row r="103" spans="1:16" ht="15">
      <c r="A103" s="276">
        <v>93</v>
      </c>
      <c r="B103" s="386" t="s">
        <v>57</v>
      </c>
      <c r="C103" s="550" t="s">
        <v>144</v>
      </c>
      <c r="D103" s="551">
        <v>44224</v>
      </c>
      <c r="E103" s="315">
        <v>706.5</v>
      </c>
      <c r="F103" s="315">
        <v>719.23333333333323</v>
      </c>
      <c r="G103" s="316">
        <v>684.51666666666642</v>
      </c>
      <c r="H103" s="316">
        <v>662.53333333333319</v>
      </c>
      <c r="I103" s="316">
        <v>627.81666666666638</v>
      </c>
      <c r="J103" s="316">
        <v>741.21666666666647</v>
      </c>
      <c r="K103" s="316">
        <v>775.93333333333339</v>
      </c>
      <c r="L103" s="316">
        <v>797.91666666666652</v>
      </c>
      <c r="M103" s="303">
        <v>753.95</v>
      </c>
      <c r="N103" s="303">
        <v>697.25</v>
      </c>
      <c r="O103" s="318">
        <v>5478200</v>
      </c>
      <c r="P103" s="319">
        <v>5.5346856999749561E-2</v>
      </c>
    </row>
    <row r="104" spans="1:16" ht="15">
      <c r="A104" s="276">
        <v>94</v>
      </c>
      <c r="B104" s="386" t="s">
        <v>73</v>
      </c>
      <c r="C104" s="550" t="s">
        <v>145</v>
      </c>
      <c r="D104" s="551">
        <v>44224</v>
      </c>
      <c r="E104" s="315">
        <v>1045.9000000000001</v>
      </c>
      <c r="F104" s="315">
        <v>1061.3166666666666</v>
      </c>
      <c r="G104" s="316">
        <v>1027.5833333333333</v>
      </c>
      <c r="H104" s="316">
        <v>1009.2666666666667</v>
      </c>
      <c r="I104" s="316">
        <v>975.5333333333333</v>
      </c>
      <c r="J104" s="316">
        <v>1079.6333333333332</v>
      </c>
      <c r="K104" s="316">
        <v>1113.3666666666668</v>
      </c>
      <c r="L104" s="316">
        <v>1131.6833333333332</v>
      </c>
      <c r="M104" s="303">
        <v>1095.05</v>
      </c>
      <c r="N104" s="303">
        <v>1043</v>
      </c>
      <c r="O104" s="318">
        <v>2286000</v>
      </c>
      <c r="P104" s="319">
        <v>0.17483811285846437</v>
      </c>
    </row>
    <row r="105" spans="1:16" ht="15">
      <c r="A105" s="276">
        <v>95</v>
      </c>
      <c r="B105" s="386" t="s">
        <v>107</v>
      </c>
      <c r="C105" s="550" t="s">
        <v>146</v>
      </c>
      <c r="D105" s="551">
        <v>44224</v>
      </c>
      <c r="E105" s="315">
        <v>1765.55</v>
      </c>
      <c r="F105" s="315">
        <v>1779.5333333333335</v>
      </c>
      <c r="G105" s="316">
        <v>1734.3166666666671</v>
      </c>
      <c r="H105" s="316">
        <v>1703.0833333333335</v>
      </c>
      <c r="I105" s="316">
        <v>1657.866666666667</v>
      </c>
      <c r="J105" s="316">
        <v>1810.7666666666671</v>
      </c>
      <c r="K105" s="316">
        <v>1855.9833333333338</v>
      </c>
      <c r="L105" s="316">
        <v>1887.2166666666672</v>
      </c>
      <c r="M105" s="303">
        <v>1824.75</v>
      </c>
      <c r="N105" s="303">
        <v>1748.3</v>
      </c>
      <c r="O105" s="318">
        <v>1886400</v>
      </c>
      <c r="P105" s="319">
        <v>-2.4813895781637719E-2</v>
      </c>
    </row>
    <row r="106" spans="1:16" ht="15">
      <c r="A106" s="276">
        <v>96</v>
      </c>
      <c r="B106" s="386" t="s">
        <v>44</v>
      </c>
      <c r="C106" s="550" t="s">
        <v>147</v>
      </c>
      <c r="D106" s="551">
        <v>44224</v>
      </c>
      <c r="E106" s="315">
        <v>154.85</v>
      </c>
      <c r="F106" s="315">
        <v>156.33333333333331</v>
      </c>
      <c r="G106" s="316">
        <v>151.96666666666664</v>
      </c>
      <c r="H106" s="316">
        <v>149.08333333333331</v>
      </c>
      <c r="I106" s="316">
        <v>144.71666666666664</v>
      </c>
      <c r="J106" s="316">
        <v>159.21666666666664</v>
      </c>
      <c r="K106" s="316">
        <v>163.58333333333331</v>
      </c>
      <c r="L106" s="316">
        <v>166.46666666666664</v>
      </c>
      <c r="M106" s="303">
        <v>160.69999999999999</v>
      </c>
      <c r="N106" s="303">
        <v>153.44999999999999</v>
      </c>
      <c r="O106" s="318">
        <v>33950000</v>
      </c>
      <c r="P106" s="319">
        <v>6.0109289617486336E-2</v>
      </c>
    </row>
    <row r="107" spans="1:16" ht="15">
      <c r="A107" s="276">
        <v>97</v>
      </c>
      <c r="B107" s="386" t="s">
        <v>44</v>
      </c>
      <c r="C107" s="550" t="s">
        <v>148</v>
      </c>
      <c r="D107" s="551">
        <v>44224</v>
      </c>
      <c r="E107" s="315">
        <v>92018.2</v>
      </c>
      <c r="F107" s="315">
        <v>93197.266666666677</v>
      </c>
      <c r="G107" s="316">
        <v>89694.533333333355</v>
      </c>
      <c r="H107" s="316">
        <v>87370.866666666683</v>
      </c>
      <c r="I107" s="316">
        <v>83868.13333333336</v>
      </c>
      <c r="J107" s="316">
        <v>95520.933333333349</v>
      </c>
      <c r="K107" s="316">
        <v>99023.666666666657</v>
      </c>
      <c r="L107" s="316">
        <v>101347.33333333334</v>
      </c>
      <c r="M107" s="303">
        <v>96700</v>
      </c>
      <c r="N107" s="303">
        <v>90873.600000000006</v>
      </c>
      <c r="O107" s="318">
        <v>66110</v>
      </c>
      <c r="P107" s="319">
        <v>-2.0882701421800948E-2</v>
      </c>
    </row>
    <row r="108" spans="1:16" ht="15">
      <c r="A108" s="276">
        <v>98</v>
      </c>
      <c r="B108" s="386" t="s">
        <v>57</v>
      </c>
      <c r="C108" s="550" t="s">
        <v>149</v>
      </c>
      <c r="D108" s="551">
        <v>44224</v>
      </c>
      <c r="E108" s="315">
        <v>1187.7</v>
      </c>
      <c r="F108" s="315">
        <v>1199.8333333333333</v>
      </c>
      <c r="G108" s="316">
        <v>1167.8666666666666</v>
      </c>
      <c r="H108" s="316">
        <v>1148.0333333333333</v>
      </c>
      <c r="I108" s="316">
        <v>1116.0666666666666</v>
      </c>
      <c r="J108" s="316">
        <v>1219.6666666666665</v>
      </c>
      <c r="K108" s="316">
        <v>1251.6333333333332</v>
      </c>
      <c r="L108" s="316">
        <v>1271.4666666666665</v>
      </c>
      <c r="M108" s="303">
        <v>1231.8</v>
      </c>
      <c r="N108" s="303">
        <v>1180</v>
      </c>
      <c r="O108" s="318">
        <v>5681250</v>
      </c>
      <c r="P108" s="319">
        <v>3.3847413675446976E-2</v>
      </c>
    </row>
    <row r="109" spans="1:16" ht="15">
      <c r="A109" s="276">
        <v>99</v>
      </c>
      <c r="B109" s="386" t="s">
        <v>113</v>
      </c>
      <c r="C109" s="550" t="s">
        <v>150</v>
      </c>
      <c r="D109" s="551">
        <v>44224</v>
      </c>
      <c r="E109" s="315">
        <v>47.85</v>
      </c>
      <c r="F109" s="315">
        <v>47.366666666666667</v>
      </c>
      <c r="G109" s="316">
        <v>45.633333333333333</v>
      </c>
      <c r="H109" s="316">
        <v>43.416666666666664</v>
      </c>
      <c r="I109" s="316">
        <v>41.68333333333333</v>
      </c>
      <c r="J109" s="316">
        <v>49.583333333333336</v>
      </c>
      <c r="K109" s="316">
        <v>51.31666666666667</v>
      </c>
      <c r="L109" s="316">
        <v>53.533333333333339</v>
      </c>
      <c r="M109" s="303">
        <v>49.1</v>
      </c>
      <c r="N109" s="303">
        <v>45.15</v>
      </c>
      <c r="O109" s="318">
        <v>80240000</v>
      </c>
      <c r="P109" s="319">
        <v>0.11137273369437249</v>
      </c>
    </row>
    <row r="110" spans="1:16" ht="15">
      <c r="A110" s="276">
        <v>100</v>
      </c>
      <c r="B110" s="386" t="s">
        <v>39</v>
      </c>
      <c r="C110" s="550" t="s">
        <v>261</v>
      </c>
      <c r="D110" s="551">
        <v>44224</v>
      </c>
      <c r="E110" s="315">
        <v>5213.2</v>
      </c>
      <c r="F110" s="315">
        <v>5235.45</v>
      </c>
      <c r="G110" s="316">
        <v>5094.75</v>
      </c>
      <c r="H110" s="316">
        <v>4976.3</v>
      </c>
      <c r="I110" s="316">
        <v>4835.6000000000004</v>
      </c>
      <c r="J110" s="316">
        <v>5353.9</v>
      </c>
      <c r="K110" s="316">
        <v>5494.5999999999985</v>
      </c>
      <c r="L110" s="316">
        <v>5613.0499999999993</v>
      </c>
      <c r="M110" s="303">
        <v>5376.15</v>
      </c>
      <c r="N110" s="303">
        <v>5117</v>
      </c>
      <c r="O110" s="318">
        <v>946500</v>
      </c>
      <c r="P110" s="319">
        <v>-6.8176224464681273E-2</v>
      </c>
    </row>
    <row r="111" spans="1:16" ht="15">
      <c r="A111" s="276">
        <v>101</v>
      </c>
      <c r="B111" s="386" t="s">
        <v>50</v>
      </c>
      <c r="C111" s="550" t="s">
        <v>153</v>
      </c>
      <c r="D111" s="551">
        <v>44224</v>
      </c>
      <c r="E111" s="315">
        <v>17769.45</v>
      </c>
      <c r="F111" s="315">
        <v>17806.133333333335</v>
      </c>
      <c r="G111" s="316">
        <v>17663.366666666669</v>
      </c>
      <c r="H111" s="316">
        <v>17557.283333333333</v>
      </c>
      <c r="I111" s="316">
        <v>17414.516666666666</v>
      </c>
      <c r="J111" s="316">
        <v>17912.216666666671</v>
      </c>
      <c r="K111" s="316">
        <v>18054.983333333341</v>
      </c>
      <c r="L111" s="316">
        <v>18161.066666666673</v>
      </c>
      <c r="M111" s="303">
        <v>17948.900000000001</v>
      </c>
      <c r="N111" s="303">
        <v>17700.05</v>
      </c>
      <c r="O111" s="318">
        <v>338400</v>
      </c>
      <c r="P111" s="319">
        <v>-1.3123359580052493E-2</v>
      </c>
    </row>
    <row r="112" spans="1:16" ht="15">
      <c r="A112" s="276">
        <v>102</v>
      </c>
      <c r="B112" s="386" t="s">
        <v>113</v>
      </c>
      <c r="C112" s="550" t="s">
        <v>155</v>
      </c>
      <c r="D112" s="551">
        <v>44224</v>
      </c>
      <c r="E112" s="315">
        <v>117.6</v>
      </c>
      <c r="F112" s="315">
        <v>118.91666666666667</v>
      </c>
      <c r="G112" s="316">
        <v>115.48333333333335</v>
      </c>
      <c r="H112" s="316">
        <v>113.36666666666667</v>
      </c>
      <c r="I112" s="316">
        <v>109.93333333333335</v>
      </c>
      <c r="J112" s="316">
        <v>121.03333333333335</v>
      </c>
      <c r="K112" s="316">
        <v>124.46666666666665</v>
      </c>
      <c r="L112" s="316">
        <v>126.58333333333334</v>
      </c>
      <c r="M112" s="303">
        <v>122.35</v>
      </c>
      <c r="N112" s="303">
        <v>116.8</v>
      </c>
      <c r="O112" s="318">
        <v>45191500</v>
      </c>
      <c r="P112" s="319">
        <v>1.2154861944777912E-2</v>
      </c>
    </row>
    <row r="113" spans="1:16" ht="15">
      <c r="A113" s="276">
        <v>103</v>
      </c>
      <c r="B113" s="386" t="s">
        <v>42</v>
      </c>
      <c r="C113" s="550" t="s">
        <v>156</v>
      </c>
      <c r="D113" s="551">
        <v>44224</v>
      </c>
      <c r="E113" s="315">
        <v>96.2</v>
      </c>
      <c r="F113" s="315">
        <v>97.05</v>
      </c>
      <c r="G113" s="316">
        <v>94.8</v>
      </c>
      <c r="H113" s="316">
        <v>93.4</v>
      </c>
      <c r="I113" s="316">
        <v>91.15</v>
      </c>
      <c r="J113" s="316">
        <v>98.449999999999989</v>
      </c>
      <c r="K113" s="316">
        <v>100.69999999999999</v>
      </c>
      <c r="L113" s="316">
        <v>102.09999999999998</v>
      </c>
      <c r="M113" s="303">
        <v>99.3</v>
      </c>
      <c r="N113" s="303">
        <v>95.65</v>
      </c>
      <c r="O113" s="318">
        <v>88350000</v>
      </c>
      <c r="P113" s="319">
        <v>1.5195179460309143E-2</v>
      </c>
    </row>
    <row r="114" spans="1:16" ht="15">
      <c r="A114" s="276">
        <v>104</v>
      </c>
      <c r="B114" s="386" t="s">
        <v>73</v>
      </c>
      <c r="C114" s="550" t="s">
        <v>158</v>
      </c>
      <c r="D114" s="551">
        <v>44224</v>
      </c>
      <c r="E114" s="315">
        <v>94.9</v>
      </c>
      <c r="F114" s="315">
        <v>96.45</v>
      </c>
      <c r="G114" s="316">
        <v>92.600000000000009</v>
      </c>
      <c r="H114" s="316">
        <v>90.300000000000011</v>
      </c>
      <c r="I114" s="316">
        <v>86.450000000000017</v>
      </c>
      <c r="J114" s="316">
        <v>98.75</v>
      </c>
      <c r="K114" s="316">
        <v>102.6</v>
      </c>
      <c r="L114" s="316">
        <v>104.89999999999999</v>
      </c>
      <c r="M114" s="303">
        <v>100.3</v>
      </c>
      <c r="N114" s="303">
        <v>94.15</v>
      </c>
      <c r="O114" s="318">
        <v>53068400</v>
      </c>
      <c r="P114" s="319">
        <v>3.4524166916841792E-2</v>
      </c>
    </row>
    <row r="115" spans="1:16" ht="15">
      <c r="A115" s="276">
        <v>105</v>
      </c>
      <c r="B115" s="386" t="s">
        <v>79</v>
      </c>
      <c r="C115" s="550" t="s">
        <v>159</v>
      </c>
      <c r="D115" s="551">
        <v>44224</v>
      </c>
      <c r="E115" s="315">
        <v>28862.45</v>
      </c>
      <c r="F115" s="315">
        <v>28940.883333333335</v>
      </c>
      <c r="G115" s="316">
        <v>28550.616666666669</v>
      </c>
      <c r="H115" s="316">
        <v>28238.783333333333</v>
      </c>
      <c r="I115" s="316">
        <v>27848.516666666666</v>
      </c>
      <c r="J115" s="316">
        <v>29252.716666666671</v>
      </c>
      <c r="K115" s="316">
        <v>29642.983333333341</v>
      </c>
      <c r="L115" s="316">
        <v>29954.816666666673</v>
      </c>
      <c r="M115" s="303">
        <v>29331.15</v>
      </c>
      <c r="N115" s="303">
        <v>28629.05</v>
      </c>
      <c r="O115" s="318">
        <v>71250</v>
      </c>
      <c r="P115" s="319">
        <v>3.215993046501521E-2</v>
      </c>
    </row>
    <row r="116" spans="1:16" ht="15">
      <c r="A116" s="276">
        <v>106</v>
      </c>
      <c r="B116" s="386" t="s">
        <v>52</v>
      </c>
      <c r="C116" s="550" t="s">
        <v>160</v>
      </c>
      <c r="D116" s="551">
        <v>44224</v>
      </c>
      <c r="E116" s="315">
        <v>1562.35</v>
      </c>
      <c r="F116" s="315">
        <v>1578.7666666666667</v>
      </c>
      <c r="G116" s="316">
        <v>1530.5833333333333</v>
      </c>
      <c r="H116" s="316">
        <v>1498.8166666666666</v>
      </c>
      <c r="I116" s="316">
        <v>1450.6333333333332</v>
      </c>
      <c r="J116" s="316">
        <v>1610.5333333333333</v>
      </c>
      <c r="K116" s="316">
        <v>1658.7166666666667</v>
      </c>
      <c r="L116" s="316">
        <v>1690.4833333333333</v>
      </c>
      <c r="M116" s="303">
        <v>1626.95</v>
      </c>
      <c r="N116" s="303">
        <v>1547</v>
      </c>
      <c r="O116" s="318">
        <v>4639250</v>
      </c>
      <c r="P116" s="319">
        <v>-2.3500810372771474E-2</v>
      </c>
    </row>
    <row r="117" spans="1:16" ht="15">
      <c r="A117" s="276">
        <v>107</v>
      </c>
      <c r="B117" s="386" t="s">
        <v>73</v>
      </c>
      <c r="C117" s="550" t="s">
        <v>161</v>
      </c>
      <c r="D117" s="551">
        <v>44224</v>
      </c>
      <c r="E117" s="315">
        <v>245.8</v>
      </c>
      <c r="F117" s="315">
        <v>247.80000000000004</v>
      </c>
      <c r="G117" s="316">
        <v>242.45000000000007</v>
      </c>
      <c r="H117" s="316">
        <v>239.10000000000002</v>
      </c>
      <c r="I117" s="316">
        <v>233.75000000000006</v>
      </c>
      <c r="J117" s="316">
        <v>251.15000000000009</v>
      </c>
      <c r="K117" s="316">
        <v>256.50000000000006</v>
      </c>
      <c r="L117" s="316">
        <v>259.85000000000014</v>
      </c>
      <c r="M117" s="303">
        <v>253.15</v>
      </c>
      <c r="N117" s="303">
        <v>244.45</v>
      </c>
      <c r="O117" s="318">
        <v>17817000</v>
      </c>
      <c r="P117" s="319">
        <v>9.8622683217139944E-3</v>
      </c>
    </row>
    <row r="118" spans="1:16" ht="15">
      <c r="A118" s="276">
        <v>108</v>
      </c>
      <c r="B118" s="386" t="s">
        <v>57</v>
      </c>
      <c r="C118" s="550" t="s">
        <v>162</v>
      </c>
      <c r="D118" s="551">
        <v>44224</v>
      </c>
      <c r="E118" s="315">
        <v>119</v>
      </c>
      <c r="F118" s="315">
        <v>119.98333333333333</v>
      </c>
      <c r="G118" s="316">
        <v>117.31666666666666</v>
      </c>
      <c r="H118" s="316">
        <v>115.63333333333333</v>
      </c>
      <c r="I118" s="316">
        <v>112.96666666666665</v>
      </c>
      <c r="J118" s="316">
        <v>121.66666666666667</v>
      </c>
      <c r="K118" s="316">
        <v>124.33333333333333</v>
      </c>
      <c r="L118" s="316">
        <v>126.01666666666668</v>
      </c>
      <c r="M118" s="303">
        <v>122.65</v>
      </c>
      <c r="N118" s="303">
        <v>118.3</v>
      </c>
      <c r="O118" s="318">
        <v>28073600</v>
      </c>
      <c r="P118" s="319">
        <v>-7.6703922857769011E-3</v>
      </c>
    </row>
    <row r="119" spans="1:16" ht="15">
      <c r="A119" s="276">
        <v>109</v>
      </c>
      <c r="B119" s="386" t="s">
        <v>50</v>
      </c>
      <c r="C119" s="550" t="s">
        <v>163</v>
      </c>
      <c r="D119" s="551">
        <v>44224</v>
      </c>
      <c r="E119" s="315">
        <v>1778.7</v>
      </c>
      <c r="F119" s="315">
        <v>1788.9166666666667</v>
      </c>
      <c r="G119" s="316">
        <v>1758.8333333333335</v>
      </c>
      <c r="H119" s="316">
        <v>1738.9666666666667</v>
      </c>
      <c r="I119" s="316">
        <v>1708.8833333333334</v>
      </c>
      <c r="J119" s="316">
        <v>1808.7833333333335</v>
      </c>
      <c r="K119" s="316">
        <v>1838.866666666667</v>
      </c>
      <c r="L119" s="316">
        <v>1858.7333333333336</v>
      </c>
      <c r="M119" s="303">
        <v>1819</v>
      </c>
      <c r="N119" s="303">
        <v>1769.05</v>
      </c>
      <c r="O119" s="318">
        <v>3117000</v>
      </c>
      <c r="P119" s="319">
        <v>7.922392886014552E-3</v>
      </c>
    </row>
    <row r="120" spans="1:16" ht="15">
      <c r="A120" s="276">
        <v>110</v>
      </c>
      <c r="B120" s="386" t="s">
        <v>54</v>
      </c>
      <c r="C120" s="550" t="s">
        <v>164</v>
      </c>
      <c r="D120" s="551">
        <v>44224</v>
      </c>
      <c r="E120" s="315">
        <v>35.799999999999997</v>
      </c>
      <c r="F120" s="315">
        <v>36.199999999999996</v>
      </c>
      <c r="G120" s="316">
        <v>34.899999999999991</v>
      </c>
      <c r="H120" s="316">
        <v>33.999999999999993</v>
      </c>
      <c r="I120" s="316">
        <v>32.699999999999989</v>
      </c>
      <c r="J120" s="316">
        <v>37.099999999999994</v>
      </c>
      <c r="K120" s="316">
        <v>38.399999999999991</v>
      </c>
      <c r="L120" s="316">
        <v>39.299999999999997</v>
      </c>
      <c r="M120" s="303">
        <v>37.5</v>
      </c>
      <c r="N120" s="303">
        <v>35.299999999999997</v>
      </c>
      <c r="O120" s="318">
        <v>211568000</v>
      </c>
      <c r="P120" s="319">
        <v>-9.3646988312855867E-3</v>
      </c>
    </row>
    <row r="121" spans="1:16" ht="15">
      <c r="A121" s="276">
        <v>111</v>
      </c>
      <c r="B121" s="386" t="s">
        <v>42</v>
      </c>
      <c r="C121" s="550" t="s">
        <v>165</v>
      </c>
      <c r="D121" s="551">
        <v>44224</v>
      </c>
      <c r="E121" s="315">
        <v>195.5</v>
      </c>
      <c r="F121" s="315">
        <v>196.11666666666667</v>
      </c>
      <c r="G121" s="316">
        <v>194.23333333333335</v>
      </c>
      <c r="H121" s="316">
        <v>192.96666666666667</v>
      </c>
      <c r="I121" s="316">
        <v>191.08333333333334</v>
      </c>
      <c r="J121" s="316">
        <v>197.38333333333335</v>
      </c>
      <c r="K121" s="316">
        <v>199.26666666666668</v>
      </c>
      <c r="L121" s="316">
        <v>200.53333333333336</v>
      </c>
      <c r="M121" s="303">
        <v>198</v>
      </c>
      <c r="N121" s="303">
        <v>194.85</v>
      </c>
      <c r="O121" s="318">
        <v>20348000</v>
      </c>
      <c r="P121" s="319">
        <v>-2.6038675090943902E-2</v>
      </c>
    </row>
    <row r="122" spans="1:16" ht="15">
      <c r="A122" s="276">
        <v>112</v>
      </c>
      <c r="B122" s="386" t="s">
        <v>89</v>
      </c>
      <c r="C122" s="550" t="s">
        <v>166</v>
      </c>
      <c r="D122" s="551">
        <v>44224</v>
      </c>
      <c r="E122" s="315">
        <v>1547.05</v>
      </c>
      <c r="F122" s="315">
        <v>1555.8499999999997</v>
      </c>
      <c r="G122" s="316">
        <v>1518.2999999999993</v>
      </c>
      <c r="H122" s="316">
        <v>1489.5499999999995</v>
      </c>
      <c r="I122" s="316">
        <v>1451.9999999999991</v>
      </c>
      <c r="J122" s="316">
        <v>1584.5999999999995</v>
      </c>
      <c r="K122" s="316">
        <v>1622.15</v>
      </c>
      <c r="L122" s="316">
        <v>1650.8999999999996</v>
      </c>
      <c r="M122" s="303">
        <v>1593.4</v>
      </c>
      <c r="N122" s="303">
        <v>1527.1</v>
      </c>
      <c r="O122" s="318">
        <v>2031337</v>
      </c>
      <c r="P122" s="319">
        <v>-1.4610069101678183E-2</v>
      </c>
    </row>
    <row r="123" spans="1:16" ht="15">
      <c r="A123" s="276">
        <v>113</v>
      </c>
      <c r="B123" s="386" t="s">
        <v>37</v>
      </c>
      <c r="C123" s="550" t="s">
        <v>167</v>
      </c>
      <c r="D123" s="551">
        <v>44224</v>
      </c>
      <c r="E123" s="315">
        <v>802.7</v>
      </c>
      <c r="F123" s="315">
        <v>809.69999999999993</v>
      </c>
      <c r="G123" s="316">
        <v>787.24999999999989</v>
      </c>
      <c r="H123" s="316">
        <v>771.8</v>
      </c>
      <c r="I123" s="316">
        <v>749.34999999999991</v>
      </c>
      <c r="J123" s="316">
        <v>825.14999999999986</v>
      </c>
      <c r="K123" s="316">
        <v>847.59999999999991</v>
      </c>
      <c r="L123" s="316">
        <v>863.04999999999984</v>
      </c>
      <c r="M123" s="303">
        <v>832.15</v>
      </c>
      <c r="N123" s="303">
        <v>794.25</v>
      </c>
      <c r="O123" s="318">
        <v>1600550</v>
      </c>
      <c r="P123" s="319">
        <v>2.2258414766558089E-2</v>
      </c>
    </row>
    <row r="124" spans="1:16" ht="15">
      <c r="A124" s="276">
        <v>114</v>
      </c>
      <c r="B124" s="386" t="s">
        <v>54</v>
      </c>
      <c r="C124" s="550" t="s">
        <v>168</v>
      </c>
      <c r="D124" s="551">
        <v>44224</v>
      </c>
      <c r="E124" s="315">
        <v>250.35</v>
      </c>
      <c r="F124" s="315">
        <v>254.76666666666668</v>
      </c>
      <c r="G124" s="316">
        <v>243.43333333333334</v>
      </c>
      <c r="H124" s="316">
        <v>236.51666666666665</v>
      </c>
      <c r="I124" s="316">
        <v>225.18333333333331</v>
      </c>
      <c r="J124" s="316">
        <v>261.68333333333339</v>
      </c>
      <c r="K124" s="316">
        <v>273.01666666666665</v>
      </c>
      <c r="L124" s="316">
        <v>279.93333333333339</v>
      </c>
      <c r="M124" s="303">
        <v>266.10000000000002</v>
      </c>
      <c r="N124" s="303">
        <v>247.85</v>
      </c>
      <c r="O124" s="318">
        <v>25377900</v>
      </c>
      <c r="P124" s="319">
        <v>-5.9133426513278145E-2</v>
      </c>
    </row>
    <row r="125" spans="1:16" ht="15">
      <c r="A125" s="276">
        <v>115</v>
      </c>
      <c r="B125" s="386" t="s">
        <v>42</v>
      </c>
      <c r="C125" s="550" t="s">
        <v>169</v>
      </c>
      <c r="D125" s="551">
        <v>44224</v>
      </c>
      <c r="E125" s="315">
        <v>142.6</v>
      </c>
      <c r="F125" s="315">
        <v>144.18333333333334</v>
      </c>
      <c r="G125" s="316">
        <v>139.96666666666667</v>
      </c>
      <c r="H125" s="316">
        <v>137.33333333333334</v>
      </c>
      <c r="I125" s="316">
        <v>133.11666666666667</v>
      </c>
      <c r="J125" s="316">
        <v>146.81666666666666</v>
      </c>
      <c r="K125" s="316">
        <v>151.03333333333336</v>
      </c>
      <c r="L125" s="316">
        <v>153.66666666666666</v>
      </c>
      <c r="M125" s="303">
        <v>148.4</v>
      </c>
      <c r="N125" s="303">
        <v>141.55000000000001</v>
      </c>
      <c r="O125" s="318">
        <v>13578000</v>
      </c>
      <c r="P125" s="319">
        <v>-6.5847234416154523E-3</v>
      </c>
    </row>
    <row r="126" spans="1:16" ht="15">
      <c r="A126" s="276">
        <v>116</v>
      </c>
      <c r="B126" s="386" t="s">
        <v>73</v>
      </c>
      <c r="C126" s="550" t="s">
        <v>170</v>
      </c>
      <c r="D126" s="551">
        <v>44224</v>
      </c>
      <c r="E126" s="315">
        <v>2100.3000000000002</v>
      </c>
      <c r="F126" s="315">
        <v>2099.7000000000003</v>
      </c>
      <c r="G126" s="316">
        <v>2075.5000000000005</v>
      </c>
      <c r="H126" s="316">
        <v>2050.7000000000003</v>
      </c>
      <c r="I126" s="316">
        <v>2026.5000000000005</v>
      </c>
      <c r="J126" s="316">
        <v>2124.5000000000005</v>
      </c>
      <c r="K126" s="316">
        <v>2148.7000000000003</v>
      </c>
      <c r="L126" s="316">
        <v>2173.5000000000005</v>
      </c>
      <c r="M126" s="303">
        <v>2123.9</v>
      </c>
      <c r="N126" s="303">
        <v>2074.9</v>
      </c>
      <c r="O126" s="318">
        <v>32793750</v>
      </c>
      <c r="P126" s="319">
        <v>-5.5744714545886455E-2</v>
      </c>
    </row>
    <row r="127" spans="1:16" ht="15">
      <c r="A127" s="276">
        <v>117</v>
      </c>
      <c r="B127" s="386" t="s">
        <v>113</v>
      </c>
      <c r="C127" s="550" t="s">
        <v>171</v>
      </c>
      <c r="D127" s="551">
        <v>44224</v>
      </c>
      <c r="E127" s="315">
        <v>65.150000000000006</v>
      </c>
      <c r="F127" s="315">
        <v>65.666666666666671</v>
      </c>
      <c r="G127" s="316">
        <v>64.233333333333348</v>
      </c>
      <c r="H127" s="316">
        <v>63.316666666666677</v>
      </c>
      <c r="I127" s="316">
        <v>61.883333333333354</v>
      </c>
      <c r="J127" s="316">
        <v>66.583333333333343</v>
      </c>
      <c r="K127" s="316">
        <v>68.016666666666652</v>
      </c>
      <c r="L127" s="316">
        <v>68.933333333333337</v>
      </c>
      <c r="M127" s="303">
        <v>67.099999999999994</v>
      </c>
      <c r="N127" s="303">
        <v>64.75</v>
      </c>
      <c r="O127" s="318">
        <v>154527000</v>
      </c>
      <c r="P127" s="319">
        <v>-2.6337842691248652E-2</v>
      </c>
    </row>
    <row r="128" spans="1:16" ht="15">
      <c r="A128" s="276">
        <v>118</v>
      </c>
      <c r="B128" s="406" t="s">
        <v>57</v>
      </c>
      <c r="C128" s="550" t="s">
        <v>280</v>
      </c>
      <c r="D128" s="551">
        <v>44224</v>
      </c>
      <c r="E128" s="315">
        <v>881.15</v>
      </c>
      <c r="F128" s="315">
        <v>888.81666666666661</v>
      </c>
      <c r="G128" s="316">
        <v>869.83333333333326</v>
      </c>
      <c r="H128" s="316">
        <v>858.51666666666665</v>
      </c>
      <c r="I128" s="316">
        <v>839.5333333333333</v>
      </c>
      <c r="J128" s="316">
        <v>900.13333333333321</v>
      </c>
      <c r="K128" s="316">
        <v>919.11666666666656</v>
      </c>
      <c r="L128" s="316">
        <v>930.43333333333317</v>
      </c>
      <c r="M128" s="303">
        <v>907.8</v>
      </c>
      <c r="N128" s="303">
        <v>877.5</v>
      </c>
      <c r="O128" s="318">
        <v>6174750</v>
      </c>
      <c r="P128" s="319">
        <v>9.2489384288747339E-2</v>
      </c>
    </row>
    <row r="129" spans="1:16" ht="15">
      <c r="A129" s="276">
        <v>119</v>
      </c>
      <c r="B129" s="386" t="s">
        <v>54</v>
      </c>
      <c r="C129" s="550" t="s">
        <v>172</v>
      </c>
      <c r="D129" s="551">
        <v>44224</v>
      </c>
      <c r="E129" s="315">
        <v>295.45</v>
      </c>
      <c r="F129" s="315">
        <v>297.73333333333335</v>
      </c>
      <c r="G129" s="316">
        <v>289.91666666666669</v>
      </c>
      <c r="H129" s="316">
        <v>284.38333333333333</v>
      </c>
      <c r="I129" s="316">
        <v>276.56666666666666</v>
      </c>
      <c r="J129" s="316">
        <v>303.26666666666671</v>
      </c>
      <c r="K129" s="316">
        <v>311.08333333333331</v>
      </c>
      <c r="L129" s="316">
        <v>316.61666666666673</v>
      </c>
      <c r="M129" s="303">
        <v>305.55</v>
      </c>
      <c r="N129" s="303">
        <v>292.2</v>
      </c>
      <c r="O129" s="318">
        <v>76629000</v>
      </c>
      <c r="P129" s="319">
        <v>-4.5984178325084758E-3</v>
      </c>
    </row>
    <row r="130" spans="1:16" ht="15">
      <c r="A130" s="276">
        <v>120</v>
      </c>
      <c r="B130" s="386" t="s">
        <v>37</v>
      </c>
      <c r="C130" s="550" t="s">
        <v>173</v>
      </c>
      <c r="D130" s="551">
        <v>44224</v>
      </c>
      <c r="E130" s="315">
        <v>23814.35</v>
      </c>
      <c r="F130" s="315">
        <v>23944</v>
      </c>
      <c r="G130" s="316">
        <v>23563</v>
      </c>
      <c r="H130" s="316">
        <v>23311.65</v>
      </c>
      <c r="I130" s="316">
        <v>22930.65</v>
      </c>
      <c r="J130" s="316">
        <v>24195.35</v>
      </c>
      <c r="K130" s="316">
        <v>24576.35</v>
      </c>
      <c r="L130" s="316">
        <v>24827.699999999997</v>
      </c>
      <c r="M130" s="303">
        <v>24325</v>
      </c>
      <c r="N130" s="303">
        <v>23692.65</v>
      </c>
      <c r="O130" s="318">
        <v>176350</v>
      </c>
      <c r="P130" s="319">
        <v>2.9180040852057193E-2</v>
      </c>
    </row>
    <row r="131" spans="1:16" ht="15">
      <c r="A131" s="276">
        <v>121</v>
      </c>
      <c r="B131" s="386" t="s">
        <v>64</v>
      </c>
      <c r="C131" s="550" t="s">
        <v>174</v>
      </c>
      <c r="D131" s="551">
        <v>44224</v>
      </c>
      <c r="E131" s="315">
        <v>1666.75</v>
      </c>
      <c r="F131" s="315">
        <v>1682.3833333333332</v>
      </c>
      <c r="G131" s="316">
        <v>1637.0166666666664</v>
      </c>
      <c r="H131" s="316">
        <v>1607.2833333333333</v>
      </c>
      <c r="I131" s="316">
        <v>1561.9166666666665</v>
      </c>
      <c r="J131" s="316">
        <v>1712.1166666666663</v>
      </c>
      <c r="K131" s="316">
        <v>1757.4833333333331</v>
      </c>
      <c r="L131" s="316">
        <v>1787.2166666666662</v>
      </c>
      <c r="M131" s="303">
        <v>1727.75</v>
      </c>
      <c r="N131" s="303">
        <v>1652.65</v>
      </c>
      <c r="O131" s="318">
        <v>916850</v>
      </c>
      <c r="P131" s="319">
        <v>3.155940594059406E-2</v>
      </c>
    </row>
    <row r="132" spans="1:16" ht="15">
      <c r="A132" s="276">
        <v>122</v>
      </c>
      <c r="B132" s="386" t="s">
        <v>79</v>
      </c>
      <c r="C132" s="550" t="s">
        <v>175</v>
      </c>
      <c r="D132" s="551">
        <v>44224</v>
      </c>
      <c r="E132" s="315">
        <v>5788.8</v>
      </c>
      <c r="F132" s="315">
        <v>5791.5333333333328</v>
      </c>
      <c r="G132" s="316">
        <v>5595.4166666666661</v>
      </c>
      <c r="H132" s="316">
        <v>5402.0333333333328</v>
      </c>
      <c r="I132" s="316">
        <v>5205.9166666666661</v>
      </c>
      <c r="J132" s="316">
        <v>5984.9166666666661</v>
      </c>
      <c r="K132" s="316">
        <v>6181.0333333333328</v>
      </c>
      <c r="L132" s="316">
        <v>6374.4166666666661</v>
      </c>
      <c r="M132" s="303">
        <v>5987.65</v>
      </c>
      <c r="N132" s="303">
        <v>5598.15</v>
      </c>
      <c r="O132" s="318">
        <v>437875</v>
      </c>
      <c r="P132" s="319">
        <v>0.21674192427926364</v>
      </c>
    </row>
    <row r="133" spans="1:16" ht="15">
      <c r="A133" s="276">
        <v>123</v>
      </c>
      <c r="B133" s="386" t="s">
        <v>57</v>
      </c>
      <c r="C133" s="550" t="s">
        <v>176</v>
      </c>
      <c r="D133" s="551">
        <v>44224</v>
      </c>
      <c r="E133" s="315">
        <v>1208.95</v>
      </c>
      <c r="F133" s="315">
        <v>1227.9666666666667</v>
      </c>
      <c r="G133" s="316">
        <v>1176.2333333333333</v>
      </c>
      <c r="H133" s="316">
        <v>1143.5166666666667</v>
      </c>
      <c r="I133" s="316">
        <v>1091.7833333333333</v>
      </c>
      <c r="J133" s="316">
        <v>1260.6833333333334</v>
      </c>
      <c r="K133" s="316">
        <v>1312.416666666667</v>
      </c>
      <c r="L133" s="316">
        <v>1345.1333333333334</v>
      </c>
      <c r="M133" s="303">
        <v>1279.7</v>
      </c>
      <c r="N133" s="303">
        <v>1195.25</v>
      </c>
      <c r="O133" s="318">
        <v>3772000</v>
      </c>
      <c r="P133" s="319">
        <v>-2.481902792140641E-2</v>
      </c>
    </row>
    <row r="134" spans="1:16" ht="15">
      <c r="A134" s="276">
        <v>124</v>
      </c>
      <c r="B134" s="386" t="s">
        <v>52</v>
      </c>
      <c r="C134" s="550" t="s">
        <v>178</v>
      </c>
      <c r="D134" s="551">
        <v>44224</v>
      </c>
      <c r="E134" s="315">
        <v>583.85</v>
      </c>
      <c r="F134" s="315">
        <v>588.31666666666672</v>
      </c>
      <c r="G134" s="316">
        <v>576.78333333333342</v>
      </c>
      <c r="H134" s="316">
        <v>569.7166666666667</v>
      </c>
      <c r="I134" s="316">
        <v>558.18333333333339</v>
      </c>
      <c r="J134" s="316">
        <v>595.38333333333344</v>
      </c>
      <c r="K134" s="316">
        <v>606.91666666666674</v>
      </c>
      <c r="L134" s="316">
        <v>613.98333333333346</v>
      </c>
      <c r="M134" s="303">
        <v>599.85</v>
      </c>
      <c r="N134" s="303">
        <v>581.25</v>
      </c>
      <c r="O134" s="318">
        <v>45696000</v>
      </c>
      <c r="P134" s="319">
        <v>-1.875901875901876E-2</v>
      </c>
    </row>
    <row r="135" spans="1:16" ht="15">
      <c r="A135" s="276">
        <v>125</v>
      </c>
      <c r="B135" s="386" t="s">
        <v>89</v>
      </c>
      <c r="C135" s="550" t="s">
        <v>179</v>
      </c>
      <c r="D135" s="551">
        <v>44224</v>
      </c>
      <c r="E135" s="315">
        <v>501.6</v>
      </c>
      <c r="F135" s="315">
        <v>505.59999999999997</v>
      </c>
      <c r="G135" s="316">
        <v>487.19999999999993</v>
      </c>
      <c r="H135" s="316">
        <v>472.79999999999995</v>
      </c>
      <c r="I135" s="316">
        <v>454.39999999999992</v>
      </c>
      <c r="J135" s="316">
        <v>520</v>
      </c>
      <c r="K135" s="316">
        <v>538.39999999999986</v>
      </c>
      <c r="L135" s="316">
        <v>552.79999999999995</v>
      </c>
      <c r="M135" s="303">
        <v>524</v>
      </c>
      <c r="N135" s="303">
        <v>491.2</v>
      </c>
      <c r="O135" s="318">
        <v>10731000</v>
      </c>
      <c r="P135" s="319">
        <v>-7.6307295029050995E-2</v>
      </c>
    </row>
    <row r="136" spans="1:16" ht="15">
      <c r="A136" s="276">
        <v>126</v>
      </c>
      <c r="B136" s="386" t="s">
        <v>180</v>
      </c>
      <c r="C136" s="550" t="s">
        <v>181</v>
      </c>
      <c r="D136" s="551">
        <v>44224</v>
      </c>
      <c r="E136" s="315">
        <v>529.85</v>
      </c>
      <c r="F136" s="315">
        <v>534.06666666666661</v>
      </c>
      <c r="G136" s="316">
        <v>520.88333333333321</v>
      </c>
      <c r="H136" s="316">
        <v>511.91666666666663</v>
      </c>
      <c r="I136" s="316">
        <v>498.73333333333323</v>
      </c>
      <c r="J136" s="316">
        <v>543.03333333333319</v>
      </c>
      <c r="K136" s="316">
        <v>556.21666666666658</v>
      </c>
      <c r="L136" s="316">
        <v>565.18333333333317</v>
      </c>
      <c r="M136" s="303">
        <v>547.25</v>
      </c>
      <c r="N136" s="303">
        <v>525.1</v>
      </c>
      <c r="O136" s="318">
        <v>9994000</v>
      </c>
      <c r="P136" s="319">
        <v>1.1538461538461539E-2</v>
      </c>
    </row>
    <row r="137" spans="1:16" ht="15">
      <c r="A137" s="276">
        <v>127</v>
      </c>
      <c r="B137" s="386" t="s">
        <v>39</v>
      </c>
      <c r="C137" s="550" t="s">
        <v>3464</v>
      </c>
      <c r="D137" s="551">
        <v>44224</v>
      </c>
      <c r="E137" s="315">
        <v>596.95000000000005</v>
      </c>
      <c r="F137" s="315">
        <v>600.88333333333333</v>
      </c>
      <c r="G137" s="316">
        <v>587.2166666666667</v>
      </c>
      <c r="H137" s="316">
        <v>577.48333333333335</v>
      </c>
      <c r="I137" s="316">
        <v>563.81666666666672</v>
      </c>
      <c r="J137" s="316">
        <v>610.61666666666667</v>
      </c>
      <c r="K137" s="316">
        <v>624.28333333333342</v>
      </c>
      <c r="L137" s="316">
        <v>634.01666666666665</v>
      </c>
      <c r="M137" s="303">
        <v>614.54999999999995</v>
      </c>
      <c r="N137" s="303">
        <v>591.15</v>
      </c>
      <c r="O137" s="318">
        <v>16240500</v>
      </c>
      <c r="P137" s="319">
        <v>1.3308625336927223E-2</v>
      </c>
    </row>
    <row r="138" spans="1:16" ht="15">
      <c r="A138" s="276">
        <v>128</v>
      </c>
      <c r="B138" s="386" t="s">
        <v>44</v>
      </c>
      <c r="C138" s="550" t="s">
        <v>183</v>
      </c>
      <c r="D138" s="551">
        <v>44224</v>
      </c>
      <c r="E138" s="315">
        <v>290.60000000000002</v>
      </c>
      <c r="F138" s="315">
        <v>289.91666666666669</v>
      </c>
      <c r="G138" s="316">
        <v>280.58333333333337</v>
      </c>
      <c r="H138" s="316">
        <v>270.56666666666666</v>
      </c>
      <c r="I138" s="316">
        <v>261.23333333333335</v>
      </c>
      <c r="J138" s="316">
        <v>299.93333333333339</v>
      </c>
      <c r="K138" s="316">
        <v>309.26666666666677</v>
      </c>
      <c r="L138" s="316">
        <v>319.28333333333342</v>
      </c>
      <c r="M138" s="303">
        <v>299.25</v>
      </c>
      <c r="N138" s="303">
        <v>279.89999999999998</v>
      </c>
      <c r="O138" s="318">
        <v>73872000</v>
      </c>
      <c r="P138" s="319">
        <v>-3.8646984645056004E-2</v>
      </c>
    </row>
    <row r="139" spans="1:16" ht="15">
      <c r="A139" s="276">
        <v>129</v>
      </c>
      <c r="B139" s="386" t="s">
        <v>42</v>
      </c>
      <c r="C139" s="550" t="s">
        <v>185</v>
      </c>
      <c r="D139" s="551">
        <v>44224</v>
      </c>
      <c r="E139" s="315">
        <v>83.2</v>
      </c>
      <c r="F139" s="315">
        <v>83.733333333333334</v>
      </c>
      <c r="G139" s="316">
        <v>81.766666666666666</v>
      </c>
      <c r="H139" s="316">
        <v>80.333333333333329</v>
      </c>
      <c r="I139" s="316">
        <v>78.36666666666666</v>
      </c>
      <c r="J139" s="316">
        <v>85.166666666666671</v>
      </c>
      <c r="K139" s="316">
        <v>87.13333333333334</v>
      </c>
      <c r="L139" s="316">
        <v>88.566666666666677</v>
      </c>
      <c r="M139" s="303">
        <v>85.7</v>
      </c>
      <c r="N139" s="303">
        <v>82.3</v>
      </c>
      <c r="O139" s="318">
        <v>89356500</v>
      </c>
      <c r="P139" s="319">
        <v>3.0996884735202491E-2</v>
      </c>
    </row>
    <row r="140" spans="1:16" ht="15">
      <c r="A140" s="276">
        <v>130</v>
      </c>
      <c r="B140" s="386" t="s">
        <v>113</v>
      </c>
      <c r="C140" s="550" t="s">
        <v>186</v>
      </c>
      <c r="D140" s="551">
        <v>44224</v>
      </c>
      <c r="E140" s="315">
        <v>667.8</v>
      </c>
      <c r="F140" s="315">
        <v>675.36666666666667</v>
      </c>
      <c r="G140" s="316">
        <v>655.08333333333337</v>
      </c>
      <c r="H140" s="316">
        <v>642.36666666666667</v>
      </c>
      <c r="I140" s="316">
        <v>622.08333333333337</v>
      </c>
      <c r="J140" s="316">
        <v>688.08333333333337</v>
      </c>
      <c r="K140" s="316">
        <v>708.36666666666667</v>
      </c>
      <c r="L140" s="316">
        <v>721.08333333333337</v>
      </c>
      <c r="M140" s="303">
        <v>695.65</v>
      </c>
      <c r="N140" s="303">
        <v>662.65</v>
      </c>
      <c r="O140" s="318">
        <v>40611300</v>
      </c>
      <c r="P140" s="319">
        <v>-6.776983203060037E-3</v>
      </c>
    </row>
    <row r="141" spans="1:16" ht="15">
      <c r="A141" s="276">
        <v>131</v>
      </c>
      <c r="B141" s="386" t="s">
        <v>107</v>
      </c>
      <c r="C141" s="550" t="s">
        <v>187</v>
      </c>
      <c r="D141" s="551">
        <v>44224</v>
      </c>
      <c r="E141" s="315">
        <v>3283.45</v>
      </c>
      <c r="F141" s="315">
        <v>3294.5166666666664</v>
      </c>
      <c r="G141" s="316">
        <v>3260.0333333333328</v>
      </c>
      <c r="H141" s="316">
        <v>3236.6166666666663</v>
      </c>
      <c r="I141" s="316">
        <v>3202.1333333333328</v>
      </c>
      <c r="J141" s="316">
        <v>3317.9333333333329</v>
      </c>
      <c r="K141" s="316">
        <v>3352.4166666666665</v>
      </c>
      <c r="L141" s="316">
        <v>3375.833333333333</v>
      </c>
      <c r="M141" s="303">
        <v>3329</v>
      </c>
      <c r="N141" s="303">
        <v>3271.1</v>
      </c>
      <c r="O141" s="318">
        <v>5219100</v>
      </c>
      <c r="P141" s="319">
        <v>-3.7457120725904618E-2</v>
      </c>
    </row>
    <row r="142" spans="1:16" ht="15">
      <c r="A142" s="276">
        <v>132</v>
      </c>
      <c r="B142" s="386" t="s">
        <v>107</v>
      </c>
      <c r="C142" s="550" t="s">
        <v>188</v>
      </c>
      <c r="D142" s="551">
        <v>44224</v>
      </c>
      <c r="E142" s="315">
        <v>1006.25</v>
      </c>
      <c r="F142" s="315">
        <v>1012.6833333333334</v>
      </c>
      <c r="G142" s="316">
        <v>991.16666666666674</v>
      </c>
      <c r="H142" s="316">
        <v>976.08333333333337</v>
      </c>
      <c r="I142" s="316">
        <v>954.56666666666672</v>
      </c>
      <c r="J142" s="316">
        <v>1027.7666666666669</v>
      </c>
      <c r="K142" s="316">
        <v>1049.2833333333333</v>
      </c>
      <c r="L142" s="316">
        <v>1064.3666666666668</v>
      </c>
      <c r="M142" s="303">
        <v>1034.2</v>
      </c>
      <c r="N142" s="303">
        <v>997.6</v>
      </c>
      <c r="O142" s="318">
        <v>13328400</v>
      </c>
      <c r="P142" s="319">
        <v>-1.6179775280898876E-3</v>
      </c>
    </row>
    <row r="143" spans="1:16" ht="15">
      <c r="A143" s="276">
        <v>133</v>
      </c>
      <c r="B143" s="386" t="s">
        <v>50</v>
      </c>
      <c r="C143" s="550" t="s">
        <v>189</v>
      </c>
      <c r="D143" s="551">
        <v>44224</v>
      </c>
      <c r="E143" s="315">
        <v>1521</v>
      </c>
      <c r="F143" s="315">
        <v>1529.1000000000001</v>
      </c>
      <c r="G143" s="316">
        <v>1507.2000000000003</v>
      </c>
      <c r="H143" s="316">
        <v>1493.4</v>
      </c>
      <c r="I143" s="316">
        <v>1471.5000000000002</v>
      </c>
      <c r="J143" s="316">
        <v>1542.9000000000003</v>
      </c>
      <c r="K143" s="316">
        <v>1564.8000000000004</v>
      </c>
      <c r="L143" s="316">
        <v>1578.6000000000004</v>
      </c>
      <c r="M143" s="303">
        <v>1551</v>
      </c>
      <c r="N143" s="303">
        <v>1515.3</v>
      </c>
      <c r="O143" s="318">
        <v>6648000</v>
      </c>
      <c r="P143" s="319">
        <v>-2.1309484376725186E-2</v>
      </c>
    </row>
    <row r="144" spans="1:16" ht="15">
      <c r="A144" s="276">
        <v>134</v>
      </c>
      <c r="B144" s="386" t="s">
        <v>52</v>
      </c>
      <c r="C144" s="550" t="s">
        <v>190</v>
      </c>
      <c r="D144" s="551">
        <v>44224</v>
      </c>
      <c r="E144" s="315">
        <v>2738.45</v>
      </c>
      <c r="F144" s="315">
        <v>2755.9833333333336</v>
      </c>
      <c r="G144" s="316">
        <v>2709.5166666666673</v>
      </c>
      <c r="H144" s="316">
        <v>2680.5833333333339</v>
      </c>
      <c r="I144" s="316">
        <v>2634.1166666666677</v>
      </c>
      <c r="J144" s="316">
        <v>2784.916666666667</v>
      </c>
      <c r="K144" s="316">
        <v>2831.3833333333332</v>
      </c>
      <c r="L144" s="316">
        <v>2860.3166666666666</v>
      </c>
      <c r="M144" s="303">
        <v>2802.45</v>
      </c>
      <c r="N144" s="303">
        <v>2727.05</v>
      </c>
      <c r="O144" s="318">
        <v>809500</v>
      </c>
      <c r="P144" s="319">
        <v>-8.0896962815782E-2</v>
      </c>
    </row>
    <row r="145" spans="1:16" ht="15">
      <c r="A145" s="276">
        <v>135</v>
      </c>
      <c r="B145" s="386" t="s">
        <v>42</v>
      </c>
      <c r="C145" s="550" t="s">
        <v>191</v>
      </c>
      <c r="D145" s="551">
        <v>44224</v>
      </c>
      <c r="E145" s="315">
        <v>328.1</v>
      </c>
      <c r="F145" s="315">
        <v>334.8</v>
      </c>
      <c r="G145" s="316">
        <v>320.60000000000002</v>
      </c>
      <c r="H145" s="316">
        <v>313.10000000000002</v>
      </c>
      <c r="I145" s="316">
        <v>298.90000000000003</v>
      </c>
      <c r="J145" s="316">
        <v>342.3</v>
      </c>
      <c r="K145" s="316">
        <v>356.49999999999994</v>
      </c>
      <c r="L145" s="316">
        <v>364</v>
      </c>
      <c r="M145" s="303">
        <v>349</v>
      </c>
      <c r="N145" s="303">
        <v>327.3</v>
      </c>
      <c r="O145" s="318">
        <v>5658000</v>
      </c>
      <c r="P145" s="319">
        <v>0.15210751374465487</v>
      </c>
    </row>
    <row r="146" spans="1:16" ht="15">
      <c r="A146" s="276">
        <v>136</v>
      </c>
      <c r="B146" s="386" t="s">
        <v>44</v>
      </c>
      <c r="C146" s="550" t="s">
        <v>192</v>
      </c>
      <c r="D146" s="551">
        <v>44224</v>
      </c>
      <c r="E146" s="315">
        <v>510.35</v>
      </c>
      <c r="F146" s="315">
        <v>511.66666666666669</v>
      </c>
      <c r="G146" s="316">
        <v>503.83333333333337</v>
      </c>
      <c r="H146" s="316">
        <v>497.31666666666666</v>
      </c>
      <c r="I146" s="316">
        <v>489.48333333333335</v>
      </c>
      <c r="J146" s="316">
        <v>518.18333333333339</v>
      </c>
      <c r="K146" s="316">
        <v>526.01666666666677</v>
      </c>
      <c r="L146" s="316">
        <v>532.53333333333342</v>
      </c>
      <c r="M146" s="303">
        <v>519.5</v>
      </c>
      <c r="N146" s="303">
        <v>505.15</v>
      </c>
      <c r="O146" s="318">
        <v>5273800</v>
      </c>
      <c r="P146" s="319">
        <v>1.8617021276595746E-3</v>
      </c>
    </row>
    <row r="147" spans="1:16" ht="15">
      <c r="A147" s="276">
        <v>137</v>
      </c>
      <c r="B147" s="386" t="s">
        <v>50</v>
      </c>
      <c r="C147" s="550" t="s">
        <v>193</v>
      </c>
      <c r="D147" s="551">
        <v>44224</v>
      </c>
      <c r="E147" s="315">
        <v>1250</v>
      </c>
      <c r="F147" s="315">
        <v>1258.3</v>
      </c>
      <c r="G147" s="316">
        <v>1231.6999999999998</v>
      </c>
      <c r="H147" s="316">
        <v>1213.3999999999999</v>
      </c>
      <c r="I147" s="316">
        <v>1186.7999999999997</v>
      </c>
      <c r="J147" s="316">
        <v>1276.5999999999999</v>
      </c>
      <c r="K147" s="316">
        <v>1303.1999999999998</v>
      </c>
      <c r="L147" s="316">
        <v>1321.5</v>
      </c>
      <c r="M147" s="303">
        <v>1284.9000000000001</v>
      </c>
      <c r="N147" s="303">
        <v>1240</v>
      </c>
      <c r="O147" s="318">
        <v>2103500</v>
      </c>
      <c r="P147" s="319">
        <v>-1.701014066077854E-2</v>
      </c>
    </row>
    <row r="148" spans="1:16" ht="15">
      <c r="A148" s="276">
        <v>138</v>
      </c>
      <c r="B148" s="386" t="s">
        <v>37</v>
      </c>
      <c r="C148" s="550" t="s">
        <v>195</v>
      </c>
      <c r="D148" s="551">
        <v>44224</v>
      </c>
      <c r="E148" s="315">
        <v>5553.75</v>
      </c>
      <c r="F148" s="315">
        <v>5576.7166666666672</v>
      </c>
      <c r="G148" s="316">
        <v>5497.0333333333347</v>
      </c>
      <c r="H148" s="316">
        <v>5440.3166666666675</v>
      </c>
      <c r="I148" s="316">
        <v>5360.633333333335</v>
      </c>
      <c r="J148" s="316">
        <v>5633.4333333333343</v>
      </c>
      <c r="K148" s="316">
        <v>5713.1166666666668</v>
      </c>
      <c r="L148" s="316">
        <v>5769.8333333333339</v>
      </c>
      <c r="M148" s="303">
        <v>5656.4</v>
      </c>
      <c r="N148" s="303">
        <v>5520</v>
      </c>
      <c r="O148" s="318">
        <v>1509600</v>
      </c>
      <c r="P148" s="319">
        <v>-1.0098360655737704E-2</v>
      </c>
    </row>
    <row r="149" spans="1:16" ht="15">
      <c r="A149" s="276">
        <v>139</v>
      </c>
      <c r="B149" s="386" t="s">
        <v>180</v>
      </c>
      <c r="C149" s="550" t="s">
        <v>197</v>
      </c>
      <c r="D149" s="551">
        <v>44224</v>
      </c>
      <c r="E149" s="315">
        <v>584.20000000000005</v>
      </c>
      <c r="F149" s="315">
        <v>585.36666666666667</v>
      </c>
      <c r="G149" s="316">
        <v>576.33333333333337</v>
      </c>
      <c r="H149" s="316">
        <v>568.4666666666667</v>
      </c>
      <c r="I149" s="316">
        <v>559.43333333333339</v>
      </c>
      <c r="J149" s="316">
        <v>593.23333333333335</v>
      </c>
      <c r="K149" s="316">
        <v>602.26666666666665</v>
      </c>
      <c r="L149" s="316">
        <v>610.13333333333333</v>
      </c>
      <c r="M149" s="303">
        <v>594.4</v>
      </c>
      <c r="N149" s="303">
        <v>577.5</v>
      </c>
      <c r="O149" s="318">
        <v>16403400</v>
      </c>
      <c r="P149" s="319">
        <v>1.7088505561824924E-2</v>
      </c>
    </row>
    <row r="150" spans="1:16" ht="15">
      <c r="A150" s="276">
        <v>140</v>
      </c>
      <c r="B150" s="386" t="s">
        <v>113</v>
      </c>
      <c r="C150" s="550" t="s">
        <v>198</v>
      </c>
      <c r="D150" s="551">
        <v>44224</v>
      </c>
      <c r="E150" s="315">
        <v>169.5</v>
      </c>
      <c r="F150" s="315">
        <v>170.91666666666666</v>
      </c>
      <c r="G150" s="316">
        <v>166.13333333333333</v>
      </c>
      <c r="H150" s="316">
        <v>162.76666666666668</v>
      </c>
      <c r="I150" s="316">
        <v>157.98333333333335</v>
      </c>
      <c r="J150" s="316">
        <v>174.2833333333333</v>
      </c>
      <c r="K150" s="316">
        <v>179.06666666666666</v>
      </c>
      <c r="L150" s="316">
        <v>182.43333333333328</v>
      </c>
      <c r="M150" s="303">
        <v>175.7</v>
      </c>
      <c r="N150" s="303">
        <v>167.55</v>
      </c>
      <c r="O150" s="318">
        <v>81375000</v>
      </c>
      <c r="P150" s="319">
        <v>2.3711098978238827E-2</v>
      </c>
    </row>
    <row r="151" spans="1:16" ht="15">
      <c r="A151" s="276">
        <v>141</v>
      </c>
      <c r="B151" s="386" t="s">
        <v>64</v>
      </c>
      <c r="C151" s="550" t="s">
        <v>199</v>
      </c>
      <c r="D151" s="551">
        <v>44224</v>
      </c>
      <c r="E151" s="315">
        <v>958.45</v>
      </c>
      <c r="F151" s="315">
        <v>965.06666666666661</v>
      </c>
      <c r="G151" s="316">
        <v>932.43333333333317</v>
      </c>
      <c r="H151" s="316">
        <v>906.41666666666652</v>
      </c>
      <c r="I151" s="316">
        <v>873.78333333333308</v>
      </c>
      <c r="J151" s="316">
        <v>991.08333333333326</v>
      </c>
      <c r="K151" s="316">
        <v>1023.7166666666667</v>
      </c>
      <c r="L151" s="316">
        <v>1049.7333333333333</v>
      </c>
      <c r="M151" s="303">
        <v>997.7</v>
      </c>
      <c r="N151" s="303">
        <v>939.05</v>
      </c>
      <c r="O151" s="318">
        <v>2669000</v>
      </c>
      <c r="P151" s="319">
        <v>0.11347517730496454</v>
      </c>
    </row>
    <row r="152" spans="1:16" ht="15">
      <c r="A152" s="276">
        <v>142</v>
      </c>
      <c r="B152" s="386" t="s">
        <v>107</v>
      </c>
      <c r="C152" s="550" t="s">
        <v>200</v>
      </c>
      <c r="D152" s="551">
        <v>44224</v>
      </c>
      <c r="E152" s="315">
        <v>443.1</v>
      </c>
      <c r="F152" s="315">
        <v>449.88333333333338</v>
      </c>
      <c r="G152" s="316">
        <v>433.51666666666677</v>
      </c>
      <c r="H152" s="316">
        <v>423.93333333333339</v>
      </c>
      <c r="I152" s="316">
        <v>407.56666666666678</v>
      </c>
      <c r="J152" s="316">
        <v>459.46666666666675</v>
      </c>
      <c r="K152" s="316">
        <v>475.83333333333343</v>
      </c>
      <c r="L152" s="316">
        <v>485.41666666666674</v>
      </c>
      <c r="M152" s="303">
        <v>466.25</v>
      </c>
      <c r="N152" s="303">
        <v>440.3</v>
      </c>
      <c r="O152" s="318">
        <v>35283200</v>
      </c>
      <c r="P152" s="319">
        <v>8.5063569011250336E-3</v>
      </c>
    </row>
    <row r="153" spans="1:16" ht="15">
      <c r="A153" s="276">
        <v>143</v>
      </c>
      <c r="B153" s="386" t="s">
        <v>89</v>
      </c>
      <c r="C153" s="550" t="s">
        <v>202</v>
      </c>
      <c r="D153" s="551">
        <v>44224</v>
      </c>
      <c r="E153" s="315">
        <v>225</v>
      </c>
      <c r="F153" s="315">
        <v>227.71666666666667</v>
      </c>
      <c r="G153" s="316">
        <v>220.98333333333335</v>
      </c>
      <c r="H153" s="316">
        <v>216.96666666666667</v>
      </c>
      <c r="I153" s="316">
        <v>210.23333333333335</v>
      </c>
      <c r="J153" s="316">
        <v>231.73333333333335</v>
      </c>
      <c r="K153" s="316">
        <v>238.46666666666664</v>
      </c>
      <c r="L153" s="316">
        <v>242.48333333333335</v>
      </c>
      <c r="M153" s="303">
        <v>234.45</v>
      </c>
      <c r="N153" s="303">
        <v>223.7</v>
      </c>
      <c r="O153" s="318">
        <v>28335000</v>
      </c>
      <c r="P153" s="319">
        <v>-1.3783021823117886E-2</v>
      </c>
    </row>
    <row r="154" spans="1:16">
      <c r="A154" s="276">
        <v>144</v>
      </c>
      <c r="B154" s="295"/>
    </row>
    <row r="155" spans="1:16">
      <c r="A155" s="276">
        <v>145</v>
      </c>
      <c r="B155" s="295"/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6">
      <c r="A156" s="276">
        <v>146</v>
      </c>
      <c r="B156" s="295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6">
      <c r="A157" s="276">
        <v>147</v>
      </c>
      <c r="B157" s="295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6">
      <c r="A158" s="276"/>
      <c r="C158" s="291"/>
      <c r="D158" s="291"/>
      <c r="E158" s="291"/>
      <c r="F158" s="290"/>
      <c r="G158" s="290"/>
      <c r="H158" s="290"/>
      <c r="I158" s="290"/>
      <c r="J158" s="290"/>
      <c r="K158" s="290"/>
      <c r="L158" s="290"/>
      <c r="M158" s="290"/>
    </row>
    <row r="159" spans="1:16">
      <c r="A159" s="276"/>
      <c r="B159" s="299"/>
      <c r="C159" s="291"/>
      <c r="D159" s="291"/>
      <c r="E159" s="291"/>
      <c r="F159" s="290"/>
      <c r="G159" s="290"/>
      <c r="H159" s="290"/>
      <c r="I159" s="290"/>
      <c r="J159" s="290"/>
      <c r="K159" s="290"/>
      <c r="L159" s="290"/>
      <c r="M159" s="290"/>
    </row>
    <row r="160" spans="1:16">
      <c r="A160" s="276"/>
      <c r="B160" s="320"/>
      <c r="C160" s="291"/>
      <c r="D160" s="291"/>
      <c r="E160" s="291"/>
      <c r="F160" s="290"/>
      <c r="G160" s="290"/>
      <c r="H160" s="290"/>
      <c r="I160" s="290"/>
      <c r="J160" s="290"/>
      <c r="K160" s="290"/>
      <c r="L160" s="290"/>
      <c r="M160" s="290"/>
    </row>
    <row r="161" spans="1:13">
      <c r="A161" s="276"/>
      <c r="B161" s="320"/>
      <c r="D161" s="320"/>
      <c r="E161" s="320"/>
      <c r="F161" s="322"/>
      <c r="G161" s="322"/>
      <c r="H161" s="290"/>
      <c r="I161" s="322"/>
      <c r="J161" s="322"/>
      <c r="K161" s="322"/>
      <c r="L161" s="322"/>
      <c r="M161" s="322"/>
    </row>
    <row r="162" spans="1:13">
      <c r="A162" s="276"/>
      <c r="B162" s="320"/>
      <c r="D162" s="320"/>
      <c r="E162" s="320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B166" s="321"/>
      <c r="D166" s="321"/>
      <c r="E166" s="321"/>
      <c r="F166" s="322"/>
      <c r="G166" s="322"/>
      <c r="H166" s="322"/>
      <c r="I166" s="322"/>
      <c r="J166" s="322"/>
      <c r="K166" s="322"/>
      <c r="L166" s="322"/>
      <c r="M166" s="322"/>
    </row>
    <row r="167" spans="1:13">
      <c r="A167" s="289"/>
      <c r="B167" s="321"/>
      <c r="D167" s="321"/>
      <c r="E167" s="321"/>
      <c r="F167" s="322"/>
      <c r="G167" s="322"/>
      <c r="H167" s="322"/>
      <c r="I167" s="322"/>
      <c r="J167" s="322"/>
      <c r="K167" s="322"/>
      <c r="L167" s="322"/>
      <c r="M167" s="322"/>
    </row>
    <row r="168" spans="1:13">
      <c r="A168" s="289"/>
      <c r="B168" s="321"/>
      <c r="D168" s="321"/>
      <c r="E168" s="321"/>
      <c r="F168" s="322"/>
      <c r="G168" s="322"/>
      <c r="H168" s="322"/>
      <c r="I168" s="322"/>
      <c r="J168" s="322"/>
      <c r="K168" s="322"/>
      <c r="L168" s="322"/>
      <c r="M168" s="322"/>
    </row>
    <row r="169" spans="1:13">
      <c r="H169" s="322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44218</v>
      </c>
    </row>
    <row r="7" spans="1:15">
      <c r="A7"/>
    </row>
    <row r="8" spans="1:15" ht="28.5" customHeight="1">
      <c r="A8" s="588" t="s">
        <v>16</v>
      </c>
      <c r="B8" s="589" t="s">
        <v>18</v>
      </c>
      <c r="C8" s="587" t="s">
        <v>19</v>
      </c>
      <c r="D8" s="587" t="s">
        <v>20</v>
      </c>
      <c r="E8" s="587" t="s">
        <v>21</v>
      </c>
      <c r="F8" s="587"/>
      <c r="G8" s="587"/>
      <c r="H8" s="587" t="s">
        <v>22</v>
      </c>
      <c r="I8" s="587"/>
      <c r="J8" s="587"/>
      <c r="K8" s="273"/>
      <c r="L8" s="281"/>
      <c r="M8" s="281"/>
    </row>
    <row r="9" spans="1:15" ht="36" customHeight="1">
      <c r="A9" s="583"/>
      <c r="B9" s="585"/>
      <c r="C9" s="590" t="s">
        <v>23</v>
      </c>
      <c r="D9" s="590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14590.35</v>
      </c>
      <c r="D10" s="302">
        <v>14620.383333333333</v>
      </c>
      <c r="E10" s="302">
        <v>14487.216666666667</v>
      </c>
      <c r="F10" s="302">
        <v>14384.083333333334</v>
      </c>
      <c r="G10" s="302">
        <v>14250.916666666668</v>
      </c>
      <c r="H10" s="302">
        <v>14723.516666666666</v>
      </c>
      <c r="I10" s="302">
        <v>14856.683333333334</v>
      </c>
      <c r="J10" s="302">
        <v>14959.816666666666</v>
      </c>
      <c r="K10" s="301">
        <v>14753.55</v>
      </c>
      <c r="L10" s="301">
        <v>14517.25</v>
      </c>
      <c r="M10" s="306"/>
    </row>
    <row r="11" spans="1:15">
      <c r="A11" s="300">
        <v>2</v>
      </c>
      <c r="B11" s="276" t="s">
        <v>220</v>
      </c>
      <c r="C11" s="303">
        <v>32186.9</v>
      </c>
      <c r="D11" s="278">
        <v>32338.25</v>
      </c>
      <c r="E11" s="278">
        <v>31834.199999999997</v>
      </c>
      <c r="F11" s="278">
        <v>31481.499999999996</v>
      </c>
      <c r="G11" s="278">
        <v>30977.449999999993</v>
      </c>
      <c r="H11" s="278">
        <v>32690.95</v>
      </c>
      <c r="I11" s="278">
        <v>33195</v>
      </c>
      <c r="J11" s="278">
        <v>33547.700000000004</v>
      </c>
      <c r="K11" s="303">
        <v>32842.300000000003</v>
      </c>
      <c r="L11" s="303">
        <v>31985.55</v>
      </c>
      <c r="M11" s="306"/>
    </row>
    <row r="12" spans="1:15">
      <c r="A12" s="300">
        <v>3</v>
      </c>
      <c r="B12" s="284" t="s">
        <v>221</v>
      </c>
      <c r="C12" s="303">
        <v>1663.65</v>
      </c>
      <c r="D12" s="278">
        <v>1678.7666666666667</v>
      </c>
      <c r="E12" s="278">
        <v>1644.6333333333332</v>
      </c>
      <c r="F12" s="278">
        <v>1625.6166666666666</v>
      </c>
      <c r="G12" s="278">
        <v>1591.4833333333331</v>
      </c>
      <c r="H12" s="278">
        <v>1697.7833333333333</v>
      </c>
      <c r="I12" s="278">
        <v>1731.916666666667</v>
      </c>
      <c r="J12" s="278">
        <v>1750.9333333333334</v>
      </c>
      <c r="K12" s="303">
        <v>1712.9</v>
      </c>
      <c r="L12" s="303">
        <v>1659.75</v>
      </c>
      <c r="M12" s="306"/>
    </row>
    <row r="13" spans="1:15">
      <c r="A13" s="300">
        <v>4</v>
      </c>
      <c r="B13" s="276" t="s">
        <v>222</v>
      </c>
      <c r="C13" s="303">
        <v>3905.5</v>
      </c>
      <c r="D13" s="278">
        <v>3919.9833333333336</v>
      </c>
      <c r="E13" s="278">
        <v>3864.7166666666672</v>
      </c>
      <c r="F13" s="278">
        <v>3823.9333333333334</v>
      </c>
      <c r="G13" s="278">
        <v>3768.666666666667</v>
      </c>
      <c r="H13" s="278">
        <v>3960.7666666666673</v>
      </c>
      <c r="I13" s="278">
        <v>4016.0333333333338</v>
      </c>
      <c r="J13" s="278">
        <v>4056.8166666666675</v>
      </c>
      <c r="K13" s="303">
        <v>3975.25</v>
      </c>
      <c r="L13" s="303">
        <v>3879.2</v>
      </c>
      <c r="M13" s="306"/>
    </row>
    <row r="14" spans="1:15">
      <c r="A14" s="300">
        <v>5</v>
      </c>
      <c r="B14" s="276" t="s">
        <v>223</v>
      </c>
      <c r="C14" s="303">
        <v>26450.15</v>
      </c>
      <c r="D14" s="278">
        <v>26548.300000000003</v>
      </c>
      <c r="E14" s="278">
        <v>26223.650000000005</v>
      </c>
      <c r="F14" s="278">
        <v>25997.15</v>
      </c>
      <c r="G14" s="278">
        <v>25672.500000000004</v>
      </c>
      <c r="H14" s="278">
        <v>26774.800000000007</v>
      </c>
      <c r="I14" s="278">
        <v>27099.45</v>
      </c>
      <c r="J14" s="278">
        <v>27325.950000000008</v>
      </c>
      <c r="K14" s="303">
        <v>26872.95</v>
      </c>
      <c r="L14" s="303">
        <v>26321.8</v>
      </c>
      <c r="M14" s="306"/>
    </row>
    <row r="15" spans="1:15">
      <c r="A15" s="300">
        <v>6</v>
      </c>
      <c r="B15" s="276" t="s">
        <v>224</v>
      </c>
      <c r="C15" s="303">
        <v>2894</v>
      </c>
      <c r="D15" s="278">
        <v>2916.7666666666664</v>
      </c>
      <c r="E15" s="278">
        <v>2861.1333333333328</v>
      </c>
      <c r="F15" s="278">
        <v>2828.2666666666664</v>
      </c>
      <c r="G15" s="278">
        <v>2772.6333333333328</v>
      </c>
      <c r="H15" s="278">
        <v>2949.6333333333328</v>
      </c>
      <c r="I15" s="278">
        <v>3005.266666666666</v>
      </c>
      <c r="J15" s="278">
        <v>3038.1333333333328</v>
      </c>
      <c r="K15" s="303">
        <v>2972.4</v>
      </c>
      <c r="L15" s="303">
        <v>2883.9</v>
      </c>
      <c r="M15" s="306"/>
    </row>
    <row r="16" spans="1:15">
      <c r="A16" s="300">
        <v>7</v>
      </c>
      <c r="B16" s="276" t="s">
        <v>225</v>
      </c>
      <c r="C16" s="303">
        <v>6331.75</v>
      </c>
      <c r="D16" s="278">
        <v>6378.6166666666659</v>
      </c>
      <c r="E16" s="278">
        <v>6244.6333333333314</v>
      </c>
      <c r="F16" s="278">
        <v>6157.5166666666655</v>
      </c>
      <c r="G16" s="278">
        <v>6023.533333333331</v>
      </c>
      <c r="H16" s="278">
        <v>6465.7333333333318</v>
      </c>
      <c r="I16" s="278">
        <v>6599.7166666666672</v>
      </c>
      <c r="J16" s="278">
        <v>6686.8333333333321</v>
      </c>
      <c r="K16" s="303">
        <v>6512.6</v>
      </c>
      <c r="L16" s="303">
        <v>6291.5</v>
      </c>
      <c r="M16" s="306"/>
    </row>
    <row r="17" spans="1:13">
      <c r="A17" s="300">
        <v>8</v>
      </c>
      <c r="B17" s="276" t="s">
        <v>38</v>
      </c>
      <c r="C17" s="276">
        <v>1665.75</v>
      </c>
      <c r="D17" s="278">
        <v>1682.8</v>
      </c>
      <c r="E17" s="278">
        <v>1638.9499999999998</v>
      </c>
      <c r="F17" s="278">
        <v>1612.1499999999999</v>
      </c>
      <c r="G17" s="278">
        <v>1568.2999999999997</v>
      </c>
      <c r="H17" s="278">
        <v>1709.6</v>
      </c>
      <c r="I17" s="278">
        <v>1753.4499999999998</v>
      </c>
      <c r="J17" s="278">
        <v>1780.25</v>
      </c>
      <c r="K17" s="276">
        <v>1726.65</v>
      </c>
      <c r="L17" s="276">
        <v>1656</v>
      </c>
      <c r="M17" s="276">
        <v>14.860099999999999</v>
      </c>
    </row>
    <row r="18" spans="1:13">
      <c r="A18" s="300">
        <v>9</v>
      </c>
      <c r="B18" s="276" t="s">
        <v>226</v>
      </c>
      <c r="C18" s="276">
        <v>913.3</v>
      </c>
      <c r="D18" s="278">
        <v>914.36666666666667</v>
      </c>
      <c r="E18" s="278">
        <v>903.93333333333339</v>
      </c>
      <c r="F18" s="278">
        <v>894.56666666666672</v>
      </c>
      <c r="G18" s="278">
        <v>884.13333333333344</v>
      </c>
      <c r="H18" s="278">
        <v>923.73333333333335</v>
      </c>
      <c r="I18" s="278">
        <v>934.16666666666652</v>
      </c>
      <c r="J18" s="278">
        <v>943.5333333333333</v>
      </c>
      <c r="K18" s="276">
        <v>924.8</v>
      </c>
      <c r="L18" s="276">
        <v>905</v>
      </c>
      <c r="M18" s="276">
        <v>9.7722099999999994</v>
      </c>
    </row>
    <row r="19" spans="1:13">
      <c r="A19" s="300">
        <v>10</v>
      </c>
      <c r="B19" s="276" t="s">
        <v>802</v>
      </c>
      <c r="C19" s="277">
        <v>1183.9000000000001</v>
      </c>
      <c r="D19" s="278">
        <v>1194.6833333333334</v>
      </c>
      <c r="E19" s="278">
        <v>1164.2166666666667</v>
      </c>
      <c r="F19" s="278">
        <v>1144.5333333333333</v>
      </c>
      <c r="G19" s="278">
        <v>1114.0666666666666</v>
      </c>
      <c r="H19" s="278">
        <v>1214.3666666666668</v>
      </c>
      <c r="I19" s="278">
        <v>1244.8333333333335</v>
      </c>
      <c r="J19" s="278">
        <v>1264.5166666666669</v>
      </c>
      <c r="K19" s="276">
        <v>1225.1500000000001</v>
      </c>
      <c r="L19" s="276">
        <v>1175</v>
      </c>
      <c r="M19" s="276">
        <v>5.4233599999999997</v>
      </c>
    </row>
    <row r="20" spans="1:13">
      <c r="A20" s="300">
        <v>11</v>
      </c>
      <c r="B20" s="276" t="s">
        <v>295</v>
      </c>
      <c r="C20" s="276">
        <v>14487.8</v>
      </c>
      <c r="D20" s="278">
        <v>14515.65</v>
      </c>
      <c r="E20" s="278">
        <v>14383.349999999999</v>
      </c>
      <c r="F20" s="278">
        <v>14278.9</v>
      </c>
      <c r="G20" s="278">
        <v>14146.599999999999</v>
      </c>
      <c r="H20" s="278">
        <v>14620.099999999999</v>
      </c>
      <c r="I20" s="278">
        <v>14752.399999999998</v>
      </c>
      <c r="J20" s="278">
        <v>14856.849999999999</v>
      </c>
      <c r="K20" s="276">
        <v>14647.95</v>
      </c>
      <c r="L20" s="276">
        <v>14411.2</v>
      </c>
      <c r="M20" s="276">
        <v>0.28348000000000001</v>
      </c>
    </row>
    <row r="21" spans="1:13">
      <c r="A21" s="300">
        <v>12</v>
      </c>
      <c r="B21" s="276" t="s">
        <v>40</v>
      </c>
      <c r="C21" s="276">
        <v>536.9</v>
      </c>
      <c r="D21" s="278">
        <v>540.46666666666658</v>
      </c>
      <c r="E21" s="278">
        <v>527.98333333333312</v>
      </c>
      <c r="F21" s="278">
        <v>519.06666666666649</v>
      </c>
      <c r="G21" s="278">
        <v>506.58333333333303</v>
      </c>
      <c r="H21" s="278">
        <v>549.38333333333321</v>
      </c>
      <c r="I21" s="278">
        <v>561.86666666666656</v>
      </c>
      <c r="J21" s="278">
        <v>570.7833333333333</v>
      </c>
      <c r="K21" s="276">
        <v>552.95000000000005</v>
      </c>
      <c r="L21" s="276">
        <v>531.54999999999995</v>
      </c>
      <c r="M21" s="276">
        <v>42.083829999999999</v>
      </c>
    </row>
    <row r="22" spans="1:13">
      <c r="A22" s="300">
        <v>13</v>
      </c>
      <c r="B22" s="276" t="s">
        <v>297</v>
      </c>
      <c r="C22" s="276">
        <v>1048.8</v>
      </c>
      <c r="D22" s="278">
        <v>1040.4333333333334</v>
      </c>
      <c r="E22" s="278">
        <v>1024.8666666666668</v>
      </c>
      <c r="F22" s="278">
        <v>1000.9333333333334</v>
      </c>
      <c r="G22" s="278">
        <v>985.36666666666679</v>
      </c>
      <c r="H22" s="278">
        <v>1064.3666666666668</v>
      </c>
      <c r="I22" s="278">
        <v>1079.9333333333334</v>
      </c>
      <c r="J22" s="278">
        <v>1103.8666666666668</v>
      </c>
      <c r="K22" s="276">
        <v>1056</v>
      </c>
      <c r="L22" s="276">
        <v>1016.5</v>
      </c>
      <c r="M22" s="276">
        <v>9.0254300000000001</v>
      </c>
    </row>
    <row r="23" spans="1:13">
      <c r="A23" s="300">
        <v>14</v>
      </c>
      <c r="B23" s="276" t="s">
        <v>41</v>
      </c>
      <c r="C23" s="276">
        <v>547.65</v>
      </c>
      <c r="D23" s="278">
        <v>550.7166666666667</v>
      </c>
      <c r="E23" s="278">
        <v>539.58333333333337</v>
      </c>
      <c r="F23" s="278">
        <v>531.51666666666665</v>
      </c>
      <c r="G23" s="278">
        <v>520.38333333333333</v>
      </c>
      <c r="H23" s="278">
        <v>558.78333333333342</v>
      </c>
      <c r="I23" s="278">
        <v>569.91666666666663</v>
      </c>
      <c r="J23" s="278">
        <v>577.98333333333346</v>
      </c>
      <c r="K23" s="276">
        <v>561.85</v>
      </c>
      <c r="L23" s="276">
        <v>542.65</v>
      </c>
      <c r="M23" s="276">
        <v>88.702569999999994</v>
      </c>
    </row>
    <row r="24" spans="1:13">
      <c r="A24" s="300">
        <v>15</v>
      </c>
      <c r="B24" s="276" t="s">
        <v>3747</v>
      </c>
      <c r="C24" s="276">
        <v>356.75</v>
      </c>
      <c r="D24" s="278">
        <v>358.7833333333333</v>
      </c>
      <c r="E24" s="278">
        <v>351.96666666666658</v>
      </c>
      <c r="F24" s="278">
        <v>347.18333333333328</v>
      </c>
      <c r="G24" s="278">
        <v>340.36666666666656</v>
      </c>
      <c r="H24" s="278">
        <v>363.56666666666661</v>
      </c>
      <c r="I24" s="278">
        <v>370.38333333333333</v>
      </c>
      <c r="J24" s="278">
        <v>375.16666666666663</v>
      </c>
      <c r="K24" s="276">
        <v>365.6</v>
      </c>
      <c r="L24" s="276">
        <v>354</v>
      </c>
      <c r="M24" s="276">
        <v>10.141629999999999</v>
      </c>
    </row>
    <row r="25" spans="1:13">
      <c r="A25" s="300">
        <v>16</v>
      </c>
      <c r="B25" s="276" t="s">
        <v>298</v>
      </c>
      <c r="C25" s="276">
        <v>471.65</v>
      </c>
      <c r="D25" s="278">
        <v>465.88333333333338</v>
      </c>
      <c r="E25" s="278">
        <v>453.76666666666677</v>
      </c>
      <c r="F25" s="278">
        <v>435.88333333333338</v>
      </c>
      <c r="G25" s="278">
        <v>423.76666666666677</v>
      </c>
      <c r="H25" s="278">
        <v>483.76666666666677</v>
      </c>
      <c r="I25" s="278">
        <v>495.88333333333344</v>
      </c>
      <c r="J25" s="278">
        <v>513.76666666666677</v>
      </c>
      <c r="K25" s="276">
        <v>478</v>
      </c>
      <c r="L25" s="276">
        <v>448</v>
      </c>
      <c r="M25" s="276">
        <v>19.052510000000002</v>
      </c>
    </row>
    <row r="26" spans="1:13">
      <c r="A26" s="300">
        <v>17</v>
      </c>
      <c r="B26" s="276" t="s">
        <v>227</v>
      </c>
      <c r="C26" s="276">
        <v>87.25</v>
      </c>
      <c r="D26" s="278">
        <v>88.583333333333329</v>
      </c>
      <c r="E26" s="278">
        <v>85.466666666666654</v>
      </c>
      <c r="F26" s="278">
        <v>83.683333333333323</v>
      </c>
      <c r="G26" s="278">
        <v>80.566666666666649</v>
      </c>
      <c r="H26" s="278">
        <v>90.36666666666666</v>
      </c>
      <c r="I26" s="278">
        <v>93.483333333333334</v>
      </c>
      <c r="J26" s="278">
        <v>95.266666666666666</v>
      </c>
      <c r="K26" s="276">
        <v>91.7</v>
      </c>
      <c r="L26" s="276">
        <v>86.8</v>
      </c>
      <c r="M26" s="276">
        <v>28.987649999999999</v>
      </c>
    </row>
    <row r="27" spans="1:13">
      <c r="A27" s="300">
        <v>18</v>
      </c>
      <c r="B27" s="276" t="s">
        <v>228</v>
      </c>
      <c r="C27" s="276">
        <v>173.85</v>
      </c>
      <c r="D27" s="278">
        <v>179.6</v>
      </c>
      <c r="E27" s="278">
        <v>164.39999999999998</v>
      </c>
      <c r="F27" s="278">
        <v>154.94999999999999</v>
      </c>
      <c r="G27" s="278">
        <v>139.74999999999997</v>
      </c>
      <c r="H27" s="278">
        <v>189.04999999999998</v>
      </c>
      <c r="I27" s="278">
        <v>204.24999999999997</v>
      </c>
      <c r="J27" s="278">
        <v>213.7</v>
      </c>
      <c r="K27" s="276">
        <v>194.8</v>
      </c>
      <c r="L27" s="276">
        <v>170.15</v>
      </c>
      <c r="M27" s="276">
        <v>92.455269999999999</v>
      </c>
    </row>
    <row r="28" spans="1:13">
      <c r="A28" s="300">
        <v>19</v>
      </c>
      <c r="B28" s="276" t="s">
        <v>229</v>
      </c>
      <c r="C28" s="276">
        <v>1743.55</v>
      </c>
      <c r="D28" s="278">
        <v>1758.2333333333333</v>
      </c>
      <c r="E28" s="278">
        <v>1720.9166666666667</v>
      </c>
      <c r="F28" s="278">
        <v>1698.2833333333333</v>
      </c>
      <c r="G28" s="278">
        <v>1660.9666666666667</v>
      </c>
      <c r="H28" s="278">
        <v>1780.8666666666668</v>
      </c>
      <c r="I28" s="278">
        <v>1818.1833333333334</v>
      </c>
      <c r="J28" s="278">
        <v>1840.8166666666668</v>
      </c>
      <c r="K28" s="276">
        <v>1795.55</v>
      </c>
      <c r="L28" s="276">
        <v>1735.6</v>
      </c>
      <c r="M28" s="276">
        <v>0.73640000000000005</v>
      </c>
    </row>
    <row r="29" spans="1:13">
      <c r="A29" s="300">
        <v>20</v>
      </c>
      <c r="B29" s="276" t="s">
        <v>302</v>
      </c>
      <c r="C29" s="276">
        <v>949.25</v>
      </c>
      <c r="D29" s="278">
        <v>957.31666666666661</v>
      </c>
      <c r="E29" s="278">
        <v>925.63333333333321</v>
      </c>
      <c r="F29" s="278">
        <v>902.01666666666665</v>
      </c>
      <c r="G29" s="278">
        <v>870.33333333333326</v>
      </c>
      <c r="H29" s="278">
        <v>980.93333333333317</v>
      </c>
      <c r="I29" s="278">
        <v>1012.6166666666666</v>
      </c>
      <c r="J29" s="278">
        <v>1036.2333333333331</v>
      </c>
      <c r="K29" s="276">
        <v>989</v>
      </c>
      <c r="L29" s="276">
        <v>933.7</v>
      </c>
      <c r="M29" s="276">
        <v>20.402560000000001</v>
      </c>
    </row>
    <row r="30" spans="1:13">
      <c r="A30" s="300">
        <v>21</v>
      </c>
      <c r="B30" s="276" t="s">
        <v>230</v>
      </c>
      <c r="C30" s="276">
        <v>3075.55</v>
      </c>
      <c r="D30" s="278">
        <v>3079</v>
      </c>
      <c r="E30" s="278">
        <v>3028.75</v>
      </c>
      <c r="F30" s="278">
        <v>2981.95</v>
      </c>
      <c r="G30" s="278">
        <v>2931.7</v>
      </c>
      <c r="H30" s="278">
        <v>3125.8</v>
      </c>
      <c r="I30" s="278">
        <v>3176.05</v>
      </c>
      <c r="J30" s="278">
        <v>3222.8500000000004</v>
      </c>
      <c r="K30" s="276">
        <v>3129.25</v>
      </c>
      <c r="L30" s="276">
        <v>3032.2</v>
      </c>
      <c r="M30" s="276">
        <v>0.77641000000000004</v>
      </c>
    </row>
    <row r="31" spans="1:13">
      <c r="A31" s="300">
        <v>22</v>
      </c>
      <c r="B31" s="276" t="s">
        <v>45</v>
      </c>
      <c r="C31" s="276">
        <v>973.2</v>
      </c>
      <c r="D31" s="278">
        <v>977.36666666666679</v>
      </c>
      <c r="E31" s="278">
        <v>962.13333333333355</v>
      </c>
      <c r="F31" s="278">
        <v>951.06666666666672</v>
      </c>
      <c r="G31" s="278">
        <v>935.83333333333348</v>
      </c>
      <c r="H31" s="278">
        <v>988.43333333333362</v>
      </c>
      <c r="I31" s="278">
        <v>1003.6666666666667</v>
      </c>
      <c r="J31" s="278">
        <v>1014.7333333333337</v>
      </c>
      <c r="K31" s="276">
        <v>992.6</v>
      </c>
      <c r="L31" s="276">
        <v>966.3</v>
      </c>
      <c r="M31" s="276">
        <v>4.7647599999999999</v>
      </c>
    </row>
    <row r="32" spans="1:13">
      <c r="A32" s="300">
        <v>23</v>
      </c>
      <c r="B32" s="276" t="s">
        <v>46</v>
      </c>
      <c r="C32" s="276">
        <v>252.55</v>
      </c>
      <c r="D32" s="278">
        <v>255.66666666666671</v>
      </c>
      <c r="E32" s="278">
        <v>245.98333333333341</v>
      </c>
      <c r="F32" s="278">
        <v>239.41666666666669</v>
      </c>
      <c r="G32" s="278">
        <v>229.73333333333338</v>
      </c>
      <c r="H32" s="278">
        <v>262.23333333333346</v>
      </c>
      <c r="I32" s="278">
        <v>271.91666666666674</v>
      </c>
      <c r="J32" s="278">
        <v>278.48333333333346</v>
      </c>
      <c r="K32" s="276">
        <v>265.35000000000002</v>
      </c>
      <c r="L32" s="276">
        <v>249.1</v>
      </c>
      <c r="M32" s="276">
        <v>82.330299999999994</v>
      </c>
    </row>
    <row r="33" spans="1:13">
      <c r="A33" s="300">
        <v>24</v>
      </c>
      <c r="B33" s="276" t="s">
        <v>47</v>
      </c>
      <c r="C33" s="276">
        <v>2585.0500000000002</v>
      </c>
      <c r="D33" s="278">
        <v>2614.8166666666671</v>
      </c>
      <c r="E33" s="278">
        <v>2544.6333333333341</v>
      </c>
      <c r="F33" s="278">
        <v>2504.2166666666672</v>
      </c>
      <c r="G33" s="278">
        <v>2434.0333333333342</v>
      </c>
      <c r="H33" s="278">
        <v>2655.233333333334</v>
      </c>
      <c r="I33" s="278">
        <v>2725.4166666666674</v>
      </c>
      <c r="J33" s="278">
        <v>2765.8333333333339</v>
      </c>
      <c r="K33" s="276">
        <v>2685</v>
      </c>
      <c r="L33" s="276">
        <v>2574.4</v>
      </c>
      <c r="M33" s="276">
        <v>9.9493200000000002</v>
      </c>
    </row>
    <row r="34" spans="1:13">
      <c r="A34" s="300">
        <v>25</v>
      </c>
      <c r="B34" s="276" t="s">
        <v>48</v>
      </c>
      <c r="C34" s="276">
        <v>217.3</v>
      </c>
      <c r="D34" s="278">
        <v>215</v>
      </c>
      <c r="E34" s="278">
        <v>208</v>
      </c>
      <c r="F34" s="278">
        <v>198.7</v>
      </c>
      <c r="G34" s="278">
        <v>191.7</v>
      </c>
      <c r="H34" s="278">
        <v>224.3</v>
      </c>
      <c r="I34" s="278">
        <v>231.3</v>
      </c>
      <c r="J34" s="278">
        <v>240.60000000000002</v>
      </c>
      <c r="K34" s="276">
        <v>222</v>
      </c>
      <c r="L34" s="276">
        <v>205.7</v>
      </c>
      <c r="M34" s="276">
        <v>512.69488000000001</v>
      </c>
    </row>
    <row r="35" spans="1:13">
      <c r="A35" s="300">
        <v>26</v>
      </c>
      <c r="B35" s="276" t="s">
        <v>49</v>
      </c>
      <c r="C35" s="276">
        <v>119.5</v>
      </c>
      <c r="D35" s="278">
        <v>120.41666666666667</v>
      </c>
      <c r="E35" s="278">
        <v>117.08333333333334</v>
      </c>
      <c r="F35" s="278">
        <v>114.66666666666667</v>
      </c>
      <c r="G35" s="278">
        <v>111.33333333333334</v>
      </c>
      <c r="H35" s="278">
        <v>122.83333333333334</v>
      </c>
      <c r="I35" s="278">
        <v>126.16666666666669</v>
      </c>
      <c r="J35" s="278">
        <v>128.58333333333334</v>
      </c>
      <c r="K35" s="276">
        <v>123.75</v>
      </c>
      <c r="L35" s="276">
        <v>118</v>
      </c>
      <c r="M35" s="276">
        <v>336.76922000000002</v>
      </c>
    </row>
    <row r="36" spans="1:13">
      <c r="A36" s="300">
        <v>27</v>
      </c>
      <c r="B36" s="276" t="s">
        <v>51</v>
      </c>
      <c r="C36" s="276">
        <v>2716.35</v>
      </c>
      <c r="D36" s="278">
        <v>2742.7666666666664</v>
      </c>
      <c r="E36" s="278">
        <v>2668.583333333333</v>
      </c>
      <c r="F36" s="278">
        <v>2620.8166666666666</v>
      </c>
      <c r="G36" s="278">
        <v>2546.6333333333332</v>
      </c>
      <c r="H36" s="278">
        <v>2790.5333333333328</v>
      </c>
      <c r="I36" s="278">
        <v>2864.7166666666662</v>
      </c>
      <c r="J36" s="278">
        <v>2912.4833333333327</v>
      </c>
      <c r="K36" s="276">
        <v>2816.95</v>
      </c>
      <c r="L36" s="276">
        <v>2695</v>
      </c>
      <c r="M36" s="276">
        <v>50.157119999999999</v>
      </c>
    </row>
    <row r="37" spans="1:13">
      <c r="A37" s="300">
        <v>28</v>
      </c>
      <c r="B37" s="276" t="s">
        <v>53</v>
      </c>
      <c r="C37" s="276">
        <v>902.25</v>
      </c>
      <c r="D37" s="278">
        <v>912.58333333333337</v>
      </c>
      <c r="E37" s="278">
        <v>887.16666666666674</v>
      </c>
      <c r="F37" s="278">
        <v>872.08333333333337</v>
      </c>
      <c r="G37" s="278">
        <v>846.66666666666674</v>
      </c>
      <c r="H37" s="278">
        <v>927.66666666666674</v>
      </c>
      <c r="I37" s="278">
        <v>953.08333333333348</v>
      </c>
      <c r="J37" s="278">
        <v>968.16666666666674</v>
      </c>
      <c r="K37" s="276">
        <v>938</v>
      </c>
      <c r="L37" s="276">
        <v>897.5</v>
      </c>
      <c r="M37" s="276">
        <v>20.194649999999999</v>
      </c>
    </row>
    <row r="38" spans="1:13">
      <c r="A38" s="300">
        <v>29</v>
      </c>
      <c r="B38" s="276" t="s">
        <v>231</v>
      </c>
      <c r="C38" s="276">
        <v>2719.15</v>
      </c>
      <c r="D38" s="278">
        <v>2741.0333333333333</v>
      </c>
      <c r="E38" s="278">
        <v>2679.1166666666668</v>
      </c>
      <c r="F38" s="278">
        <v>2639.0833333333335</v>
      </c>
      <c r="G38" s="278">
        <v>2577.166666666667</v>
      </c>
      <c r="H38" s="278">
        <v>2781.0666666666666</v>
      </c>
      <c r="I38" s="278">
        <v>2842.9833333333336</v>
      </c>
      <c r="J38" s="278">
        <v>2883.0166666666664</v>
      </c>
      <c r="K38" s="276">
        <v>2802.95</v>
      </c>
      <c r="L38" s="276">
        <v>2701</v>
      </c>
      <c r="M38" s="276">
        <v>3.4282499999999998</v>
      </c>
    </row>
    <row r="39" spans="1:13">
      <c r="A39" s="300">
        <v>30</v>
      </c>
      <c r="B39" s="276" t="s">
        <v>55</v>
      </c>
      <c r="C39" s="276">
        <v>675.85</v>
      </c>
      <c r="D39" s="278">
        <v>680.19999999999993</v>
      </c>
      <c r="E39" s="278">
        <v>665.39999999999986</v>
      </c>
      <c r="F39" s="278">
        <v>654.94999999999993</v>
      </c>
      <c r="G39" s="278">
        <v>640.14999999999986</v>
      </c>
      <c r="H39" s="278">
        <v>690.64999999999986</v>
      </c>
      <c r="I39" s="278">
        <v>705.44999999999982</v>
      </c>
      <c r="J39" s="278">
        <v>715.89999999999986</v>
      </c>
      <c r="K39" s="276">
        <v>695</v>
      </c>
      <c r="L39" s="276">
        <v>669.75</v>
      </c>
      <c r="M39" s="276">
        <v>158.49438000000001</v>
      </c>
    </row>
    <row r="40" spans="1:13">
      <c r="A40" s="300">
        <v>31</v>
      </c>
      <c r="B40" s="276" t="s">
        <v>56</v>
      </c>
      <c r="C40" s="276">
        <v>3703.3</v>
      </c>
      <c r="D40" s="278">
        <v>3721.8333333333335</v>
      </c>
      <c r="E40" s="278">
        <v>3636.666666666667</v>
      </c>
      <c r="F40" s="278">
        <v>3570.0333333333333</v>
      </c>
      <c r="G40" s="278">
        <v>3484.8666666666668</v>
      </c>
      <c r="H40" s="278">
        <v>3788.4666666666672</v>
      </c>
      <c r="I40" s="278">
        <v>3873.6333333333341</v>
      </c>
      <c r="J40" s="278">
        <v>3940.2666666666673</v>
      </c>
      <c r="K40" s="276">
        <v>3807</v>
      </c>
      <c r="L40" s="276">
        <v>3655.2</v>
      </c>
      <c r="M40" s="276">
        <v>15.33886</v>
      </c>
    </row>
    <row r="41" spans="1:13">
      <c r="A41" s="300">
        <v>32</v>
      </c>
      <c r="B41" s="276" t="s">
        <v>59</v>
      </c>
      <c r="C41" s="276">
        <v>5118.3</v>
      </c>
      <c r="D41" s="278">
        <v>5111.0999999999995</v>
      </c>
      <c r="E41" s="278">
        <v>4997.1999999999989</v>
      </c>
      <c r="F41" s="278">
        <v>4876.0999999999995</v>
      </c>
      <c r="G41" s="278">
        <v>4762.1999999999989</v>
      </c>
      <c r="H41" s="278">
        <v>5232.1999999999989</v>
      </c>
      <c r="I41" s="278">
        <v>5346.0999999999985</v>
      </c>
      <c r="J41" s="278">
        <v>5467.1999999999989</v>
      </c>
      <c r="K41" s="276">
        <v>5225</v>
      </c>
      <c r="L41" s="276">
        <v>4990</v>
      </c>
      <c r="M41" s="276">
        <v>70.618089999999995</v>
      </c>
    </row>
    <row r="42" spans="1:13">
      <c r="A42" s="300">
        <v>33</v>
      </c>
      <c r="B42" s="276" t="s">
        <v>58</v>
      </c>
      <c r="C42" s="276">
        <v>9052.7999999999993</v>
      </c>
      <c r="D42" s="278">
        <v>9130.7166666666672</v>
      </c>
      <c r="E42" s="278">
        <v>8872.5833333333339</v>
      </c>
      <c r="F42" s="278">
        <v>8692.3666666666668</v>
      </c>
      <c r="G42" s="278">
        <v>8434.2333333333336</v>
      </c>
      <c r="H42" s="278">
        <v>9310.9333333333343</v>
      </c>
      <c r="I42" s="278">
        <v>9569.0666666666657</v>
      </c>
      <c r="J42" s="278">
        <v>9749.2833333333347</v>
      </c>
      <c r="K42" s="276">
        <v>9388.85</v>
      </c>
      <c r="L42" s="276">
        <v>8950.5</v>
      </c>
      <c r="M42" s="276">
        <v>16.453769999999999</v>
      </c>
    </row>
    <row r="43" spans="1:13">
      <c r="A43" s="300">
        <v>34</v>
      </c>
      <c r="B43" s="276" t="s">
        <v>232</v>
      </c>
      <c r="C43" s="276">
        <v>3246.2</v>
      </c>
      <c r="D43" s="278">
        <v>3242.0666666666671</v>
      </c>
      <c r="E43" s="278">
        <v>3204.1333333333341</v>
      </c>
      <c r="F43" s="278">
        <v>3162.0666666666671</v>
      </c>
      <c r="G43" s="278">
        <v>3124.1333333333341</v>
      </c>
      <c r="H43" s="278">
        <v>3284.1333333333341</v>
      </c>
      <c r="I43" s="278">
        <v>3322.0666666666675</v>
      </c>
      <c r="J43" s="278">
        <v>3364.1333333333341</v>
      </c>
      <c r="K43" s="276">
        <v>3280</v>
      </c>
      <c r="L43" s="276">
        <v>3200</v>
      </c>
      <c r="M43" s="276">
        <v>1.82612</v>
      </c>
    </row>
    <row r="44" spans="1:13">
      <c r="A44" s="300">
        <v>35</v>
      </c>
      <c r="B44" s="276" t="s">
        <v>60</v>
      </c>
      <c r="C44" s="276">
        <v>1688.75</v>
      </c>
      <c r="D44" s="278">
        <v>1711.3</v>
      </c>
      <c r="E44" s="278">
        <v>1654.8999999999999</v>
      </c>
      <c r="F44" s="278">
        <v>1621.05</v>
      </c>
      <c r="G44" s="278">
        <v>1564.6499999999999</v>
      </c>
      <c r="H44" s="278">
        <v>1745.1499999999999</v>
      </c>
      <c r="I44" s="278">
        <v>1801.55</v>
      </c>
      <c r="J44" s="278">
        <v>1835.3999999999999</v>
      </c>
      <c r="K44" s="276">
        <v>1767.7</v>
      </c>
      <c r="L44" s="276">
        <v>1677.45</v>
      </c>
      <c r="M44" s="276">
        <v>14.47062</v>
      </c>
    </row>
    <row r="45" spans="1:13">
      <c r="A45" s="300">
        <v>36</v>
      </c>
      <c r="B45" s="276" t="s">
        <v>233</v>
      </c>
      <c r="C45" s="276">
        <v>340.7</v>
      </c>
      <c r="D45" s="278">
        <v>349.41666666666669</v>
      </c>
      <c r="E45" s="278">
        <v>326.28333333333336</v>
      </c>
      <c r="F45" s="278">
        <v>311.86666666666667</v>
      </c>
      <c r="G45" s="278">
        <v>288.73333333333335</v>
      </c>
      <c r="H45" s="278">
        <v>363.83333333333337</v>
      </c>
      <c r="I45" s="278">
        <v>386.9666666666667</v>
      </c>
      <c r="J45" s="278">
        <v>401.38333333333338</v>
      </c>
      <c r="K45" s="276">
        <v>372.55</v>
      </c>
      <c r="L45" s="276">
        <v>335</v>
      </c>
      <c r="M45" s="276">
        <v>344.48498000000001</v>
      </c>
    </row>
    <row r="46" spans="1:13">
      <c r="A46" s="300">
        <v>37</v>
      </c>
      <c r="B46" s="276" t="s">
        <v>61</v>
      </c>
      <c r="C46" s="276">
        <v>76.3</v>
      </c>
      <c r="D46" s="278">
        <v>77.416666666666671</v>
      </c>
      <c r="E46" s="278">
        <v>74.033333333333346</v>
      </c>
      <c r="F46" s="278">
        <v>71.76666666666668</v>
      </c>
      <c r="G46" s="278">
        <v>68.383333333333354</v>
      </c>
      <c r="H46" s="278">
        <v>79.683333333333337</v>
      </c>
      <c r="I46" s="278">
        <v>83.066666666666663</v>
      </c>
      <c r="J46" s="278">
        <v>85.333333333333329</v>
      </c>
      <c r="K46" s="276">
        <v>80.8</v>
      </c>
      <c r="L46" s="276">
        <v>75.150000000000006</v>
      </c>
      <c r="M46" s="276">
        <v>534.82169999999996</v>
      </c>
    </row>
    <row r="47" spans="1:13">
      <c r="A47" s="300">
        <v>38</v>
      </c>
      <c r="B47" s="276" t="s">
        <v>62</v>
      </c>
      <c r="C47" s="276">
        <v>52.85</v>
      </c>
      <c r="D47" s="278">
        <v>53.316666666666663</v>
      </c>
      <c r="E47" s="278">
        <v>51.983333333333327</v>
      </c>
      <c r="F47" s="278">
        <v>51.116666666666667</v>
      </c>
      <c r="G47" s="278">
        <v>49.783333333333331</v>
      </c>
      <c r="H47" s="278">
        <v>54.183333333333323</v>
      </c>
      <c r="I47" s="278">
        <v>55.516666666666666</v>
      </c>
      <c r="J47" s="278">
        <v>56.383333333333319</v>
      </c>
      <c r="K47" s="276">
        <v>54.65</v>
      </c>
      <c r="L47" s="276">
        <v>52.45</v>
      </c>
      <c r="M47" s="276">
        <v>52.089790000000001</v>
      </c>
    </row>
    <row r="48" spans="1:13">
      <c r="A48" s="300">
        <v>39</v>
      </c>
      <c r="B48" s="276" t="s">
        <v>63</v>
      </c>
      <c r="C48" s="276">
        <v>1601.3</v>
      </c>
      <c r="D48" s="278">
        <v>1612.4333333333334</v>
      </c>
      <c r="E48" s="278">
        <v>1574.8666666666668</v>
      </c>
      <c r="F48" s="278">
        <v>1548.4333333333334</v>
      </c>
      <c r="G48" s="278">
        <v>1510.8666666666668</v>
      </c>
      <c r="H48" s="278">
        <v>1638.8666666666668</v>
      </c>
      <c r="I48" s="278">
        <v>1676.4333333333334</v>
      </c>
      <c r="J48" s="278">
        <v>1702.8666666666668</v>
      </c>
      <c r="K48" s="276">
        <v>1650</v>
      </c>
      <c r="L48" s="276">
        <v>1586</v>
      </c>
      <c r="M48" s="276">
        <v>5.8018900000000002</v>
      </c>
    </row>
    <row r="49" spans="1:13">
      <c r="A49" s="300">
        <v>40</v>
      </c>
      <c r="B49" s="276" t="s">
        <v>66</v>
      </c>
      <c r="C49" s="276">
        <v>805.25</v>
      </c>
      <c r="D49" s="278">
        <v>806.9</v>
      </c>
      <c r="E49" s="278">
        <v>790.84999999999991</v>
      </c>
      <c r="F49" s="278">
        <v>776.44999999999993</v>
      </c>
      <c r="G49" s="278">
        <v>760.39999999999986</v>
      </c>
      <c r="H49" s="278">
        <v>821.3</v>
      </c>
      <c r="I49" s="278">
        <v>837.34999999999991</v>
      </c>
      <c r="J49" s="278">
        <v>851.75</v>
      </c>
      <c r="K49" s="276">
        <v>822.95</v>
      </c>
      <c r="L49" s="276">
        <v>792.5</v>
      </c>
      <c r="M49" s="276">
        <v>30.041979999999999</v>
      </c>
    </row>
    <row r="50" spans="1:13">
      <c r="A50" s="300">
        <v>41</v>
      </c>
      <c r="B50" s="276" t="s">
        <v>65</v>
      </c>
      <c r="C50" s="276">
        <v>133.9</v>
      </c>
      <c r="D50" s="278">
        <v>134.66666666666669</v>
      </c>
      <c r="E50" s="278">
        <v>131.53333333333336</v>
      </c>
      <c r="F50" s="278">
        <v>129.16666666666669</v>
      </c>
      <c r="G50" s="278">
        <v>126.03333333333336</v>
      </c>
      <c r="H50" s="278">
        <v>137.03333333333336</v>
      </c>
      <c r="I50" s="278">
        <v>140.16666666666669</v>
      </c>
      <c r="J50" s="278">
        <v>142.53333333333336</v>
      </c>
      <c r="K50" s="276">
        <v>137.80000000000001</v>
      </c>
      <c r="L50" s="276">
        <v>132.30000000000001</v>
      </c>
      <c r="M50" s="276">
        <v>103.60818</v>
      </c>
    </row>
    <row r="51" spans="1:13">
      <c r="A51" s="300">
        <v>42</v>
      </c>
      <c r="B51" s="276" t="s">
        <v>67</v>
      </c>
      <c r="C51" s="276">
        <v>618.85</v>
      </c>
      <c r="D51" s="278">
        <v>623</v>
      </c>
      <c r="E51" s="278">
        <v>608.65</v>
      </c>
      <c r="F51" s="278">
        <v>598.44999999999993</v>
      </c>
      <c r="G51" s="278">
        <v>584.09999999999991</v>
      </c>
      <c r="H51" s="278">
        <v>633.20000000000005</v>
      </c>
      <c r="I51" s="278">
        <v>647.54999999999995</v>
      </c>
      <c r="J51" s="278">
        <v>657.75000000000011</v>
      </c>
      <c r="K51" s="276">
        <v>637.35</v>
      </c>
      <c r="L51" s="276">
        <v>612.79999999999995</v>
      </c>
      <c r="M51" s="276">
        <v>28.479099999999999</v>
      </c>
    </row>
    <row r="52" spans="1:13">
      <c r="A52" s="300">
        <v>43</v>
      </c>
      <c r="B52" s="276" t="s">
        <v>70</v>
      </c>
      <c r="C52" s="276">
        <v>38.75</v>
      </c>
      <c r="D52" s="278">
        <v>39.5</v>
      </c>
      <c r="E52" s="278">
        <v>37.75</v>
      </c>
      <c r="F52" s="278">
        <v>36.75</v>
      </c>
      <c r="G52" s="278">
        <v>35</v>
      </c>
      <c r="H52" s="278">
        <v>40.5</v>
      </c>
      <c r="I52" s="278">
        <v>42.25</v>
      </c>
      <c r="J52" s="278">
        <v>43.25</v>
      </c>
      <c r="K52" s="276">
        <v>41.25</v>
      </c>
      <c r="L52" s="276">
        <v>38.5</v>
      </c>
      <c r="M52" s="276">
        <v>565.74145999999996</v>
      </c>
    </row>
    <row r="53" spans="1:13">
      <c r="A53" s="300">
        <v>44</v>
      </c>
      <c r="B53" s="276" t="s">
        <v>74</v>
      </c>
      <c r="C53" s="276">
        <v>408.3</v>
      </c>
      <c r="D53" s="278">
        <v>412.13333333333338</v>
      </c>
      <c r="E53" s="278">
        <v>401.26666666666677</v>
      </c>
      <c r="F53" s="278">
        <v>394.23333333333341</v>
      </c>
      <c r="G53" s="278">
        <v>383.36666666666679</v>
      </c>
      <c r="H53" s="278">
        <v>419.16666666666674</v>
      </c>
      <c r="I53" s="278">
        <v>430.03333333333342</v>
      </c>
      <c r="J53" s="278">
        <v>437.06666666666672</v>
      </c>
      <c r="K53" s="276">
        <v>423</v>
      </c>
      <c r="L53" s="276">
        <v>405.1</v>
      </c>
      <c r="M53" s="276">
        <v>87.682379999999995</v>
      </c>
    </row>
    <row r="54" spans="1:13">
      <c r="A54" s="300">
        <v>45</v>
      </c>
      <c r="B54" s="276" t="s">
        <v>69</v>
      </c>
      <c r="C54" s="276">
        <v>581.35</v>
      </c>
      <c r="D54" s="278">
        <v>586.6</v>
      </c>
      <c r="E54" s="278">
        <v>569.15000000000009</v>
      </c>
      <c r="F54" s="278">
        <v>556.95000000000005</v>
      </c>
      <c r="G54" s="278">
        <v>539.50000000000011</v>
      </c>
      <c r="H54" s="278">
        <v>598.80000000000007</v>
      </c>
      <c r="I54" s="278">
        <v>616.25000000000011</v>
      </c>
      <c r="J54" s="278">
        <v>628.45000000000005</v>
      </c>
      <c r="K54" s="276">
        <v>604.04999999999995</v>
      </c>
      <c r="L54" s="276">
        <v>574.4</v>
      </c>
      <c r="M54" s="276">
        <v>170.60330999999999</v>
      </c>
    </row>
    <row r="55" spans="1:13">
      <c r="A55" s="300">
        <v>46</v>
      </c>
      <c r="B55" s="276" t="s">
        <v>71</v>
      </c>
      <c r="C55" s="276">
        <v>441.95</v>
      </c>
      <c r="D55" s="278">
        <v>445.7</v>
      </c>
      <c r="E55" s="278">
        <v>436.4</v>
      </c>
      <c r="F55" s="278">
        <v>430.84999999999997</v>
      </c>
      <c r="G55" s="278">
        <v>421.54999999999995</v>
      </c>
      <c r="H55" s="278">
        <v>451.25</v>
      </c>
      <c r="I55" s="278">
        <v>460.55000000000007</v>
      </c>
      <c r="J55" s="278">
        <v>466.1</v>
      </c>
      <c r="K55" s="276">
        <v>455</v>
      </c>
      <c r="L55" s="276">
        <v>440.15</v>
      </c>
      <c r="M55" s="276">
        <v>36.176499999999997</v>
      </c>
    </row>
    <row r="56" spans="1:13">
      <c r="A56" s="300">
        <v>47</v>
      </c>
      <c r="B56" s="276" t="s">
        <v>234</v>
      </c>
      <c r="C56" s="276">
        <v>1254.3499999999999</v>
      </c>
      <c r="D56" s="278">
        <v>1262.2833333333333</v>
      </c>
      <c r="E56" s="278">
        <v>1244.0666666666666</v>
      </c>
      <c r="F56" s="278">
        <v>1233.7833333333333</v>
      </c>
      <c r="G56" s="278">
        <v>1215.5666666666666</v>
      </c>
      <c r="H56" s="278">
        <v>1272.5666666666666</v>
      </c>
      <c r="I56" s="278">
        <v>1290.7833333333333</v>
      </c>
      <c r="J56" s="278">
        <v>1301.0666666666666</v>
      </c>
      <c r="K56" s="276">
        <v>1280.5</v>
      </c>
      <c r="L56" s="276">
        <v>1252</v>
      </c>
      <c r="M56" s="276">
        <v>0.47553000000000001</v>
      </c>
    </row>
    <row r="57" spans="1:13">
      <c r="A57" s="300">
        <v>48</v>
      </c>
      <c r="B57" s="276" t="s">
        <v>72</v>
      </c>
      <c r="C57" s="276">
        <v>15806.2</v>
      </c>
      <c r="D57" s="278">
        <v>15890.683333333334</v>
      </c>
      <c r="E57" s="278">
        <v>15581.366666666669</v>
      </c>
      <c r="F57" s="278">
        <v>15356.533333333335</v>
      </c>
      <c r="G57" s="278">
        <v>15047.216666666669</v>
      </c>
      <c r="H57" s="278">
        <v>16115.516666666668</v>
      </c>
      <c r="I57" s="278">
        <v>16424.833333333336</v>
      </c>
      <c r="J57" s="278">
        <v>16649.666666666668</v>
      </c>
      <c r="K57" s="276">
        <v>16200</v>
      </c>
      <c r="L57" s="276">
        <v>15665.85</v>
      </c>
      <c r="M57" s="276">
        <v>1.0361400000000001</v>
      </c>
    </row>
    <row r="58" spans="1:13">
      <c r="A58" s="300">
        <v>49</v>
      </c>
      <c r="B58" s="276" t="s">
        <v>75</v>
      </c>
      <c r="C58" s="276">
        <v>3630.8</v>
      </c>
      <c r="D58" s="278">
        <v>3633.3166666666671</v>
      </c>
      <c r="E58" s="278">
        <v>3600.0833333333339</v>
      </c>
      <c r="F58" s="278">
        <v>3569.3666666666668</v>
      </c>
      <c r="G58" s="278">
        <v>3536.1333333333337</v>
      </c>
      <c r="H58" s="278">
        <v>3664.0333333333342</v>
      </c>
      <c r="I58" s="278">
        <v>3697.2666666666669</v>
      </c>
      <c r="J58" s="278">
        <v>3727.9833333333345</v>
      </c>
      <c r="K58" s="276">
        <v>3666.55</v>
      </c>
      <c r="L58" s="276">
        <v>3602.6</v>
      </c>
      <c r="M58" s="276">
        <v>8.3443199999999997</v>
      </c>
    </row>
    <row r="59" spans="1:13">
      <c r="A59" s="300">
        <v>50</v>
      </c>
      <c r="B59" s="276" t="s">
        <v>81</v>
      </c>
      <c r="C59" s="276">
        <v>708.7</v>
      </c>
      <c r="D59" s="278">
        <v>714.56666666666661</v>
      </c>
      <c r="E59" s="278">
        <v>698.13333333333321</v>
      </c>
      <c r="F59" s="278">
        <v>687.56666666666661</v>
      </c>
      <c r="G59" s="278">
        <v>671.13333333333321</v>
      </c>
      <c r="H59" s="278">
        <v>725.13333333333321</v>
      </c>
      <c r="I59" s="278">
        <v>741.56666666666661</v>
      </c>
      <c r="J59" s="278">
        <v>752.13333333333321</v>
      </c>
      <c r="K59" s="276">
        <v>731</v>
      </c>
      <c r="L59" s="276">
        <v>704</v>
      </c>
      <c r="M59" s="276">
        <v>10.0937</v>
      </c>
    </row>
    <row r="60" spans="1:13">
      <c r="A60" s="300">
        <v>51</v>
      </c>
      <c r="B60" s="276" t="s">
        <v>76</v>
      </c>
      <c r="C60" s="276">
        <v>469.5</v>
      </c>
      <c r="D60" s="278">
        <v>475.26666666666665</v>
      </c>
      <c r="E60" s="278">
        <v>460.73333333333329</v>
      </c>
      <c r="F60" s="278">
        <v>451.96666666666664</v>
      </c>
      <c r="G60" s="278">
        <v>437.43333333333328</v>
      </c>
      <c r="H60" s="278">
        <v>484.0333333333333</v>
      </c>
      <c r="I60" s="278">
        <v>498.56666666666661</v>
      </c>
      <c r="J60" s="278">
        <v>507.33333333333331</v>
      </c>
      <c r="K60" s="276">
        <v>489.8</v>
      </c>
      <c r="L60" s="276">
        <v>466.5</v>
      </c>
      <c r="M60" s="276">
        <v>25.221209999999999</v>
      </c>
    </row>
    <row r="61" spans="1:13">
      <c r="A61" s="300">
        <v>52</v>
      </c>
      <c r="B61" s="276" t="s">
        <v>77</v>
      </c>
      <c r="C61" s="276">
        <v>136.1</v>
      </c>
      <c r="D61" s="278">
        <v>138.36666666666667</v>
      </c>
      <c r="E61" s="278">
        <v>131.73333333333335</v>
      </c>
      <c r="F61" s="278">
        <v>127.36666666666667</v>
      </c>
      <c r="G61" s="278">
        <v>120.73333333333335</v>
      </c>
      <c r="H61" s="278">
        <v>142.73333333333335</v>
      </c>
      <c r="I61" s="278">
        <v>149.36666666666667</v>
      </c>
      <c r="J61" s="278">
        <v>153.73333333333335</v>
      </c>
      <c r="K61" s="276">
        <v>145</v>
      </c>
      <c r="L61" s="276">
        <v>134</v>
      </c>
      <c r="M61" s="276">
        <v>296.72599000000002</v>
      </c>
    </row>
    <row r="62" spans="1:13">
      <c r="A62" s="300">
        <v>53</v>
      </c>
      <c r="B62" s="276" t="s">
        <v>78</v>
      </c>
      <c r="C62" s="276">
        <v>125.55</v>
      </c>
      <c r="D62" s="278">
        <v>126.64999999999999</v>
      </c>
      <c r="E62" s="278">
        <v>123.89999999999998</v>
      </c>
      <c r="F62" s="278">
        <v>122.24999999999999</v>
      </c>
      <c r="G62" s="278">
        <v>119.49999999999997</v>
      </c>
      <c r="H62" s="278">
        <v>128.29999999999998</v>
      </c>
      <c r="I62" s="278">
        <v>131.05000000000001</v>
      </c>
      <c r="J62" s="278">
        <v>132.69999999999999</v>
      </c>
      <c r="K62" s="276">
        <v>129.4</v>
      </c>
      <c r="L62" s="276">
        <v>125</v>
      </c>
      <c r="M62" s="276">
        <v>27.398800000000001</v>
      </c>
    </row>
    <row r="63" spans="1:13">
      <c r="A63" s="300">
        <v>54</v>
      </c>
      <c r="B63" s="276" t="s">
        <v>82</v>
      </c>
      <c r="C63" s="276">
        <v>431.7</v>
      </c>
      <c r="D63" s="278">
        <v>441.45</v>
      </c>
      <c r="E63" s="278">
        <v>418.04999999999995</v>
      </c>
      <c r="F63" s="278">
        <v>404.4</v>
      </c>
      <c r="G63" s="278">
        <v>380.99999999999994</v>
      </c>
      <c r="H63" s="278">
        <v>455.09999999999997</v>
      </c>
      <c r="I63" s="278">
        <v>478.49999999999994</v>
      </c>
      <c r="J63" s="278">
        <v>492.15</v>
      </c>
      <c r="K63" s="276">
        <v>464.85</v>
      </c>
      <c r="L63" s="276">
        <v>427.8</v>
      </c>
      <c r="M63" s="276">
        <v>94.217259999999996</v>
      </c>
    </row>
    <row r="64" spans="1:13">
      <c r="A64" s="300">
        <v>55</v>
      </c>
      <c r="B64" s="276" t="s">
        <v>83</v>
      </c>
      <c r="C64" s="276">
        <v>812.75</v>
      </c>
      <c r="D64" s="278">
        <v>820.35</v>
      </c>
      <c r="E64" s="278">
        <v>801.40000000000009</v>
      </c>
      <c r="F64" s="278">
        <v>790.05000000000007</v>
      </c>
      <c r="G64" s="278">
        <v>771.10000000000014</v>
      </c>
      <c r="H64" s="278">
        <v>831.7</v>
      </c>
      <c r="I64" s="278">
        <v>850.65000000000009</v>
      </c>
      <c r="J64" s="278">
        <v>862</v>
      </c>
      <c r="K64" s="276">
        <v>839.3</v>
      </c>
      <c r="L64" s="276">
        <v>809</v>
      </c>
      <c r="M64" s="276">
        <v>33.262129999999999</v>
      </c>
    </row>
    <row r="65" spans="1:13">
      <c r="A65" s="300">
        <v>56</v>
      </c>
      <c r="B65" s="276" t="s">
        <v>235</v>
      </c>
      <c r="C65" s="276">
        <v>174.6</v>
      </c>
      <c r="D65" s="278">
        <v>175.35</v>
      </c>
      <c r="E65" s="278">
        <v>173.25</v>
      </c>
      <c r="F65" s="278">
        <v>171.9</v>
      </c>
      <c r="G65" s="278">
        <v>169.8</v>
      </c>
      <c r="H65" s="278">
        <v>176.7</v>
      </c>
      <c r="I65" s="278">
        <v>178.79999999999995</v>
      </c>
      <c r="J65" s="278">
        <v>180.14999999999998</v>
      </c>
      <c r="K65" s="276">
        <v>177.45</v>
      </c>
      <c r="L65" s="276">
        <v>174</v>
      </c>
      <c r="M65" s="276">
        <v>6.4662100000000002</v>
      </c>
    </row>
    <row r="66" spans="1:13">
      <c r="A66" s="300">
        <v>57</v>
      </c>
      <c r="B66" s="276" t="s">
        <v>84</v>
      </c>
      <c r="C66" s="276">
        <v>137.35</v>
      </c>
      <c r="D66" s="278">
        <v>138.68333333333334</v>
      </c>
      <c r="E66" s="278">
        <v>135.21666666666667</v>
      </c>
      <c r="F66" s="278">
        <v>133.08333333333334</v>
      </c>
      <c r="G66" s="278">
        <v>129.61666666666667</v>
      </c>
      <c r="H66" s="278">
        <v>140.81666666666666</v>
      </c>
      <c r="I66" s="278">
        <v>144.28333333333336</v>
      </c>
      <c r="J66" s="278">
        <v>146.41666666666666</v>
      </c>
      <c r="K66" s="276">
        <v>142.15</v>
      </c>
      <c r="L66" s="276">
        <v>136.55000000000001</v>
      </c>
      <c r="M66" s="276">
        <v>108.28874999999999</v>
      </c>
    </row>
    <row r="67" spans="1:13">
      <c r="A67" s="300">
        <v>58</v>
      </c>
      <c r="B67" s="276" t="s">
        <v>3633</v>
      </c>
      <c r="C67" s="276">
        <v>2554.65</v>
      </c>
      <c r="D67" s="278">
        <v>2616.35</v>
      </c>
      <c r="E67" s="278">
        <v>2473.5</v>
      </c>
      <c r="F67" s="278">
        <v>2392.35</v>
      </c>
      <c r="G67" s="278">
        <v>2249.5</v>
      </c>
      <c r="H67" s="278">
        <v>2697.5</v>
      </c>
      <c r="I67" s="278">
        <v>2840.3499999999995</v>
      </c>
      <c r="J67" s="278">
        <v>2921.5</v>
      </c>
      <c r="K67" s="276">
        <v>2759.2</v>
      </c>
      <c r="L67" s="276">
        <v>2535.1999999999998</v>
      </c>
      <c r="M67" s="276">
        <v>3.7926199999999999</v>
      </c>
    </row>
    <row r="68" spans="1:13">
      <c r="A68" s="300">
        <v>59</v>
      </c>
      <c r="B68" s="276" t="s">
        <v>85</v>
      </c>
      <c r="C68" s="276">
        <v>1538.2</v>
      </c>
      <c r="D68" s="278">
        <v>1545.45</v>
      </c>
      <c r="E68" s="278">
        <v>1525.9</v>
      </c>
      <c r="F68" s="278">
        <v>1513.6000000000001</v>
      </c>
      <c r="G68" s="278">
        <v>1494.0500000000002</v>
      </c>
      <c r="H68" s="278">
        <v>1557.75</v>
      </c>
      <c r="I68" s="278">
        <v>1577.2999999999997</v>
      </c>
      <c r="J68" s="278">
        <v>1589.6</v>
      </c>
      <c r="K68" s="276">
        <v>1565</v>
      </c>
      <c r="L68" s="276">
        <v>1533.15</v>
      </c>
      <c r="M68" s="276">
        <v>9.0210699999999999</v>
      </c>
    </row>
    <row r="69" spans="1:13">
      <c r="A69" s="300">
        <v>60</v>
      </c>
      <c r="B69" s="276" t="s">
        <v>86</v>
      </c>
      <c r="C69" s="276">
        <v>428.25</v>
      </c>
      <c r="D69" s="278">
        <v>432.05</v>
      </c>
      <c r="E69" s="278">
        <v>420.40000000000003</v>
      </c>
      <c r="F69" s="278">
        <v>412.55</v>
      </c>
      <c r="G69" s="278">
        <v>400.90000000000003</v>
      </c>
      <c r="H69" s="278">
        <v>439.90000000000003</v>
      </c>
      <c r="I69" s="278">
        <v>451.55</v>
      </c>
      <c r="J69" s="278">
        <v>459.40000000000003</v>
      </c>
      <c r="K69" s="276">
        <v>443.7</v>
      </c>
      <c r="L69" s="276">
        <v>424.2</v>
      </c>
      <c r="M69" s="276">
        <v>11.76261</v>
      </c>
    </row>
    <row r="70" spans="1:13">
      <c r="A70" s="300">
        <v>61</v>
      </c>
      <c r="B70" s="276" t="s">
        <v>236</v>
      </c>
      <c r="C70" s="276">
        <v>852.35</v>
      </c>
      <c r="D70" s="278">
        <v>849.69999999999993</v>
      </c>
      <c r="E70" s="278">
        <v>844.64999999999986</v>
      </c>
      <c r="F70" s="278">
        <v>836.94999999999993</v>
      </c>
      <c r="G70" s="278">
        <v>831.89999999999986</v>
      </c>
      <c r="H70" s="278">
        <v>857.39999999999986</v>
      </c>
      <c r="I70" s="278">
        <v>862.44999999999982</v>
      </c>
      <c r="J70" s="278">
        <v>870.14999999999986</v>
      </c>
      <c r="K70" s="276">
        <v>854.75</v>
      </c>
      <c r="L70" s="276">
        <v>842</v>
      </c>
      <c r="M70" s="276">
        <v>3.3524699999999998</v>
      </c>
    </row>
    <row r="71" spans="1:13">
      <c r="A71" s="300">
        <v>62</v>
      </c>
      <c r="B71" s="276" t="s">
        <v>237</v>
      </c>
      <c r="C71" s="276">
        <v>435.25</v>
      </c>
      <c r="D71" s="278">
        <v>431.91666666666669</v>
      </c>
      <c r="E71" s="278">
        <v>412.43333333333339</v>
      </c>
      <c r="F71" s="278">
        <v>389.61666666666673</v>
      </c>
      <c r="G71" s="278">
        <v>370.13333333333344</v>
      </c>
      <c r="H71" s="278">
        <v>454.73333333333335</v>
      </c>
      <c r="I71" s="278">
        <v>474.21666666666658</v>
      </c>
      <c r="J71" s="278">
        <v>497.0333333333333</v>
      </c>
      <c r="K71" s="276">
        <v>451.4</v>
      </c>
      <c r="L71" s="276">
        <v>409.1</v>
      </c>
      <c r="M71" s="276">
        <v>53.080599999999997</v>
      </c>
    </row>
    <row r="72" spans="1:13">
      <c r="A72" s="300">
        <v>63</v>
      </c>
      <c r="B72" s="276" t="s">
        <v>87</v>
      </c>
      <c r="C72" s="276">
        <v>601.20000000000005</v>
      </c>
      <c r="D72" s="278">
        <v>607.35</v>
      </c>
      <c r="E72" s="278">
        <v>587.1</v>
      </c>
      <c r="F72" s="278">
        <v>573</v>
      </c>
      <c r="G72" s="278">
        <v>552.75</v>
      </c>
      <c r="H72" s="278">
        <v>621.45000000000005</v>
      </c>
      <c r="I72" s="278">
        <v>641.70000000000005</v>
      </c>
      <c r="J72" s="278">
        <v>655.80000000000007</v>
      </c>
      <c r="K72" s="276">
        <v>627.6</v>
      </c>
      <c r="L72" s="276">
        <v>593.25</v>
      </c>
      <c r="M72" s="276">
        <v>13.89016</v>
      </c>
    </row>
    <row r="73" spans="1:13">
      <c r="A73" s="300">
        <v>64</v>
      </c>
      <c r="B73" s="276" t="s">
        <v>93</v>
      </c>
      <c r="C73" s="276">
        <v>282.7</v>
      </c>
      <c r="D73" s="278">
        <v>286.65000000000003</v>
      </c>
      <c r="E73" s="278">
        <v>275.30000000000007</v>
      </c>
      <c r="F73" s="278">
        <v>267.90000000000003</v>
      </c>
      <c r="G73" s="278">
        <v>256.55000000000007</v>
      </c>
      <c r="H73" s="278">
        <v>294.05000000000007</v>
      </c>
      <c r="I73" s="278">
        <v>305.40000000000009</v>
      </c>
      <c r="J73" s="278">
        <v>312.80000000000007</v>
      </c>
      <c r="K73" s="276">
        <v>298</v>
      </c>
      <c r="L73" s="276">
        <v>279.25</v>
      </c>
      <c r="M73" s="276">
        <v>167.08249000000001</v>
      </c>
    </row>
    <row r="74" spans="1:13">
      <c r="A74" s="300">
        <v>65</v>
      </c>
      <c r="B74" s="276" t="s">
        <v>88</v>
      </c>
      <c r="C74" s="276">
        <v>537.04999999999995</v>
      </c>
      <c r="D74" s="278">
        <v>539.48333333333323</v>
      </c>
      <c r="E74" s="278">
        <v>532.96666666666647</v>
      </c>
      <c r="F74" s="278">
        <v>528.88333333333321</v>
      </c>
      <c r="G74" s="278">
        <v>522.36666666666645</v>
      </c>
      <c r="H74" s="278">
        <v>543.56666666666649</v>
      </c>
      <c r="I74" s="278">
        <v>550.08333333333314</v>
      </c>
      <c r="J74" s="278">
        <v>554.16666666666652</v>
      </c>
      <c r="K74" s="276">
        <v>546</v>
      </c>
      <c r="L74" s="276">
        <v>535.4</v>
      </c>
      <c r="M74" s="276">
        <v>29.037430000000001</v>
      </c>
    </row>
    <row r="75" spans="1:13">
      <c r="A75" s="300">
        <v>66</v>
      </c>
      <c r="B75" s="276" t="s">
        <v>238</v>
      </c>
      <c r="C75" s="276">
        <v>1149.6500000000001</v>
      </c>
      <c r="D75" s="278">
        <v>1159.55</v>
      </c>
      <c r="E75" s="278">
        <v>1134.0999999999999</v>
      </c>
      <c r="F75" s="278">
        <v>1118.55</v>
      </c>
      <c r="G75" s="278">
        <v>1093.0999999999999</v>
      </c>
      <c r="H75" s="278">
        <v>1175.0999999999999</v>
      </c>
      <c r="I75" s="278">
        <v>1200.5500000000002</v>
      </c>
      <c r="J75" s="278">
        <v>1216.0999999999999</v>
      </c>
      <c r="K75" s="276">
        <v>1185</v>
      </c>
      <c r="L75" s="276">
        <v>1144</v>
      </c>
      <c r="M75" s="276">
        <v>2.1196600000000001</v>
      </c>
    </row>
    <row r="76" spans="1:13">
      <c r="A76" s="300">
        <v>67</v>
      </c>
      <c r="B76" s="276" t="s">
        <v>3757</v>
      </c>
      <c r="C76" s="276">
        <v>335.75</v>
      </c>
      <c r="D76" s="278">
        <v>340.73333333333335</v>
      </c>
      <c r="E76" s="278">
        <v>328.11666666666667</v>
      </c>
      <c r="F76" s="278">
        <v>320.48333333333335</v>
      </c>
      <c r="G76" s="278">
        <v>307.86666666666667</v>
      </c>
      <c r="H76" s="278">
        <v>348.36666666666667</v>
      </c>
      <c r="I76" s="278">
        <v>360.98333333333335</v>
      </c>
      <c r="J76" s="278">
        <v>368.61666666666667</v>
      </c>
      <c r="K76" s="276">
        <v>353.35</v>
      </c>
      <c r="L76" s="276">
        <v>333.1</v>
      </c>
      <c r="M76" s="276">
        <v>3.98725</v>
      </c>
    </row>
    <row r="77" spans="1:13">
      <c r="A77" s="300">
        <v>68</v>
      </c>
      <c r="B77" s="276" t="s">
        <v>91</v>
      </c>
      <c r="C77" s="276">
        <v>3604.6</v>
      </c>
      <c r="D77" s="278">
        <v>3614.8666666666668</v>
      </c>
      <c r="E77" s="278">
        <v>3579.7333333333336</v>
      </c>
      <c r="F77" s="278">
        <v>3554.8666666666668</v>
      </c>
      <c r="G77" s="278">
        <v>3519.7333333333336</v>
      </c>
      <c r="H77" s="278">
        <v>3639.7333333333336</v>
      </c>
      <c r="I77" s="278">
        <v>3674.8666666666668</v>
      </c>
      <c r="J77" s="278">
        <v>3699.7333333333336</v>
      </c>
      <c r="K77" s="276">
        <v>3650</v>
      </c>
      <c r="L77" s="276">
        <v>3590</v>
      </c>
      <c r="M77" s="276">
        <v>7.0605799999999999</v>
      </c>
    </row>
    <row r="78" spans="1:13">
      <c r="A78" s="300">
        <v>69</v>
      </c>
      <c r="B78" s="276" t="s">
        <v>358</v>
      </c>
      <c r="C78" s="276">
        <v>2296.8000000000002</v>
      </c>
      <c r="D78" s="278">
        <v>2289.9333333333334</v>
      </c>
      <c r="E78" s="278">
        <v>2256.8666666666668</v>
      </c>
      <c r="F78" s="278">
        <v>2216.9333333333334</v>
      </c>
      <c r="G78" s="278">
        <v>2183.8666666666668</v>
      </c>
      <c r="H78" s="278">
        <v>2329.8666666666668</v>
      </c>
      <c r="I78" s="278">
        <v>2362.9333333333334</v>
      </c>
      <c r="J78" s="278">
        <v>2402.8666666666668</v>
      </c>
      <c r="K78" s="276">
        <v>2323</v>
      </c>
      <c r="L78" s="276">
        <v>2250</v>
      </c>
      <c r="M78" s="276">
        <v>3.1409600000000002</v>
      </c>
    </row>
    <row r="79" spans="1:13">
      <c r="A79" s="300">
        <v>70</v>
      </c>
      <c r="B79" s="276" t="s">
        <v>94</v>
      </c>
      <c r="C79" s="276">
        <v>5052.2</v>
      </c>
      <c r="D79" s="278">
        <v>5074.7</v>
      </c>
      <c r="E79" s="278">
        <v>5011.3999999999996</v>
      </c>
      <c r="F79" s="278">
        <v>4970.5999999999995</v>
      </c>
      <c r="G79" s="278">
        <v>4907.2999999999993</v>
      </c>
      <c r="H79" s="278">
        <v>5115.5</v>
      </c>
      <c r="I79" s="278">
        <v>5178.8000000000011</v>
      </c>
      <c r="J79" s="278">
        <v>5219.6000000000004</v>
      </c>
      <c r="K79" s="276">
        <v>5138</v>
      </c>
      <c r="L79" s="276">
        <v>5033.8999999999996</v>
      </c>
      <c r="M79" s="276">
        <v>5.8132400000000004</v>
      </c>
    </row>
    <row r="80" spans="1:13">
      <c r="A80" s="300">
        <v>71</v>
      </c>
      <c r="B80" s="276" t="s">
        <v>239</v>
      </c>
      <c r="C80" s="276">
        <v>66.150000000000006</v>
      </c>
      <c r="D80" s="278">
        <v>66.983333333333334</v>
      </c>
      <c r="E80" s="278">
        <v>64.966666666666669</v>
      </c>
      <c r="F80" s="278">
        <v>63.783333333333331</v>
      </c>
      <c r="G80" s="278">
        <v>61.766666666666666</v>
      </c>
      <c r="H80" s="278">
        <v>68.166666666666671</v>
      </c>
      <c r="I80" s="278">
        <v>70.183333333333351</v>
      </c>
      <c r="J80" s="278">
        <v>71.366666666666674</v>
      </c>
      <c r="K80" s="276">
        <v>69</v>
      </c>
      <c r="L80" s="276">
        <v>65.8</v>
      </c>
      <c r="M80" s="276">
        <v>6.9746199999999998</v>
      </c>
    </row>
    <row r="81" spans="1:13">
      <c r="A81" s="300">
        <v>72</v>
      </c>
      <c r="B81" s="276" t="s">
        <v>95</v>
      </c>
      <c r="C81" s="276">
        <v>2926.6</v>
      </c>
      <c r="D81" s="278">
        <v>2925.5500000000006</v>
      </c>
      <c r="E81" s="278">
        <v>2896.1000000000013</v>
      </c>
      <c r="F81" s="278">
        <v>2865.6000000000008</v>
      </c>
      <c r="G81" s="278">
        <v>2836.1500000000015</v>
      </c>
      <c r="H81" s="278">
        <v>2956.0500000000011</v>
      </c>
      <c r="I81" s="278">
        <v>2985.5000000000009</v>
      </c>
      <c r="J81" s="278">
        <v>3016.0000000000009</v>
      </c>
      <c r="K81" s="276">
        <v>2955</v>
      </c>
      <c r="L81" s="276">
        <v>2895.05</v>
      </c>
      <c r="M81" s="276">
        <v>14.51173</v>
      </c>
    </row>
    <row r="82" spans="1:13">
      <c r="A82" s="300">
        <v>73</v>
      </c>
      <c r="B82" s="276" t="s">
        <v>240</v>
      </c>
      <c r="C82" s="276">
        <v>477.2</v>
      </c>
      <c r="D82" s="278">
        <v>474.91666666666669</v>
      </c>
      <c r="E82" s="278">
        <v>451.63333333333338</v>
      </c>
      <c r="F82" s="278">
        <v>426.06666666666672</v>
      </c>
      <c r="G82" s="278">
        <v>402.78333333333342</v>
      </c>
      <c r="H82" s="278">
        <v>500.48333333333335</v>
      </c>
      <c r="I82" s="278">
        <v>523.76666666666665</v>
      </c>
      <c r="J82" s="278">
        <v>549.33333333333326</v>
      </c>
      <c r="K82" s="276">
        <v>498.2</v>
      </c>
      <c r="L82" s="276">
        <v>449.35</v>
      </c>
      <c r="M82" s="276">
        <v>7.28559</v>
      </c>
    </row>
    <row r="83" spans="1:13">
      <c r="A83" s="300">
        <v>74</v>
      </c>
      <c r="B83" s="276" t="s">
        <v>241</v>
      </c>
      <c r="C83" s="276">
        <v>1362.2</v>
      </c>
      <c r="D83" s="278">
        <v>1359.0666666666666</v>
      </c>
      <c r="E83" s="278">
        <v>1343.1333333333332</v>
      </c>
      <c r="F83" s="278">
        <v>1324.0666666666666</v>
      </c>
      <c r="G83" s="278">
        <v>1308.1333333333332</v>
      </c>
      <c r="H83" s="278">
        <v>1378.1333333333332</v>
      </c>
      <c r="I83" s="278">
        <v>1394.0666666666666</v>
      </c>
      <c r="J83" s="278">
        <v>1413.1333333333332</v>
      </c>
      <c r="K83" s="276">
        <v>1375</v>
      </c>
      <c r="L83" s="276">
        <v>1340</v>
      </c>
      <c r="M83" s="276">
        <v>1.39158</v>
      </c>
    </row>
    <row r="84" spans="1:13">
      <c r="A84" s="300">
        <v>75</v>
      </c>
      <c r="B84" s="276" t="s">
        <v>97</v>
      </c>
      <c r="C84" s="276">
        <v>1285.6500000000001</v>
      </c>
      <c r="D84" s="278">
        <v>1295.0833333333333</v>
      </c>
      <c r="E84" s="278">
        <v>1266.1666666666665</v>
      </c>
      <c r="F84" s="278">
        <v>1246.6833333333332</v>
      </c>
      <c r="G84" s="278">
        <v>1217.7666666666664</v>
      </c>
      <c r="H84" s="278">
        <v>1314.5666666666666</v>
      </c>
      <c r="I84" s="278">
        <v>1343.4833333333331</v>
      </c>
      <c r="J84" s="278">
        <v>1362.9666666666667</v>
      </c>
      <c r="K84" s="276">
        <v>1324</v>
      </c>
      <c r="L84" s="276">
        <v>1275.5999999999999</v>
      </c>
      <c r="M84" s="276">
        <v>12.646240000000001</v>
      </c>
    </row>
    <row r="85" spans="1:13">
      <c r="A85" s="300">
        <v>76</v>
      </c>
      <c r="B85" s="276" t="s">
        <v>98</v>
      </c>
      <c r="C85" s="276">
        <v>197.6</v>
      </c>
      <c r="D85" s="278">
        <v>198.54999999999998</v>
      </c>
      <c r="E85" s="278">
        <v>193.29999999999995</v>
      </c>
      <c r="F85" s="278">
        <v>188.99999999999997</v>
      </c>
      <c r="G85" s="278">
        <v>183.74999999999994</v>
      </c>
      <c r="H85" s="278">
        <v>202.84999999999997</v>
      </c>
      <c r="I85" s="278">
        <v>208.10000000000002</v>
      </c>
      <c r="J85" s="278">
        <v>212.39999999999998</v>
      </c>
      <c r="K85" s="276">
        <v>203.8</v>
      </c>
      <c r="L85" s="276">
        <v>194.25</v>
      </c>
      <c r="M85" s="276">
        <v>49.117510000000003</v>
      </c>
    </row>
    <row r="86" spans="1:13">
      <c r="A86" s="300">
        <v>77</v>
      </c>
      <c r="B86" s="276" t="s">
        <v>99</v>
      </c>
      <c r="C86" s="276">
        <v>76.25</v>
      </c>
      <c r="D86" s="278">
        <v>76.783333333333331</v>
      </c>
      <c r="E86" s="278">
        <v>74.716666666666669</v>
      </c>
      <c r="F86" s="278">
        <v>73.183333333333337</v>
      </c>
      <c r="G86" s="278">
        <v>71.116666666666674</v>
      </c>
      <c r="H86" s="278">
        <v>78.316666666666663</v>
      </c>
      <c r="I86" s="278">
        <v>80.383333333333326</v>
      </c>
      <c r="J86" s="278">
        <v>81.916666666666657</v>
      </c>
      <c r="K86" s="276">
        <v>78.849999999999994</v>
      </c>
      <c r="L86" s="276">
        <v>75.25</v>
      </c>
      <c r="M86" s="276">
        <v>489.96021999999999</v>
      </c>
    </row>
    <row r="87" spans="1:13">
      <c r="A87" s="300">
        <v>78</v>
      </c>
      <c r="B87" s="276" t="s">
        <v>370</v>
      </c>
      <c r="C87" s="276">
        <v>163.65</v>
      </c>
      <c r="D87" s="278">
        <v>165.75</v>
      </c>
      <c r="E87" s="278">
        <v>160.4</v>
      </c>
      <c r="F87" s="278">
        <v>157.15</v>
      </c>
      <c r="G87" s="278">
        <v>151.80000000000001</v>
      </c>
      <c r="H87" s="278">
        <v>169</v>
      </c>
      <c r="I87" s="278">
        <v>174.35000000000002</v>
      </c>
      <c r="J87" s="278">
        <v>177.6</v>
      </c>
      <c r="K87" s="276">
        <v>171.1</v>
      </c>
      <c r="L87" s="276">
        <v>162.5</v>
      </c>
      <c r="M87" s="276">
        <v>20.89113</v>
      </c>
    </row>
    <row r="88" spans="1:13">
      <c r="A88" s="300">
        <v>79</v>
      </c>
      <c r="B88" s="276" t="s">
        <v>244</v>
      </c>
      <c r="C88" s="276">
        <v>80.650000000000006</v>
      </c>
      <c r="D88" s="278">
        <v>80.650000000000006</v>
      </c>
      <c r="E88" s="278">
        <v>80.650000000000006</v>
      </c>
      <c r="F88" s="278">
        <v>80.650000000000006</v>
      </c>
      <c r="G88" s="278">
        <v>80.650000000000006</v>
      </c>
      <c r="H88" s="278">
        <v>80.650000000000006</v>
      </c>
      <c r="I88" s="278">
        <v>80.650000000000006</v>
      </c>
      <c r="J88" s="278">
        <v>80.650000000000006</v>
      </c>
      <c r="K88" s="276">
        <v>80.650000000000006</v>
      </c>
      <c r="L88" s="276">
        <v>80.650000000000006</v>
      </c>
      <c r="M88" s="276">
        <v>40.600099999999998</v>
      </c>
    </row>
    <row r="89" spans="1:13">
      <c r="A89" s="300">
        <v>80</v>
      </c>
      <c r="B89" s="276" t="s">
        <v>100</v>
      </c>
      <c r="C89" s="276">
        <v>133.75</v>
      </c>
      <c r="D89" s="278">
        <v>135.33333333333334</v>
      </c>
      <c r="E89" s="278">
        <v>130.9666666666667</v>
      </c>
      <c r="F89" s="278">
        <v>128.18333333333337</v>
      </c>
      <c r="G89" s="278">
        <v>123.81666666666672</v>
      </c>
      <c r="H89" s="278">
        <v>138.11666666666667</v>
      </c>
      <c r="I89" s="278">
        <v>142.48333333333329</v>
      </c>
      <c r="J89" s="278">
        <v>145.26666666666665</v>
      </c>
      <c r="K89" s="276">
        <v>139.69999999999999</v>
      </c>
      <c r="L89" s="276">
        <v>132.55000000000001</v>
      </c>
      <c r="M89" s="276">
        <v>252.24126999999999</v>
      </c>
    </row>
    <row r="90" spans="1:13">
      <c r="A90" s="300">
        <v>81</v>
      </c>
      <c r="B90" s="276" t="s">
        <v>103</v>
      </c>
      <c r="C90" s="276">
        <v>26.3</v>
      </c>
      <c r="D90" s="278">
        <v>26.516666666666666</v>
      </c>
      <c r="E90" s="278">
        <v>25.833333333333332</v>
      </c>
      <c r="F90" s="278">
        <v>25.366666666666667</v>
      </c>
      <c r="G90" s="278">
        <v>24.683333333333334</v>
      </c>
      <c r="H90" s="278">
        <v>26.983333333333331</v>
      </c>
      <c r="I90" s="278">
        <v>27.666666666666668</v>
      </c>
      <c r="J90" s="278">
        <v>28.133333333333329</v>
      </c>
      <c r="K90" s="276">
        <v>27.2</v>
      </c>
      <c r="L90" s="276">
        <v>26.05</v>
      </c>
      <c r="M90" s="276">
        <v>89.141139999999993</v>
      </c>
    </row>
    <row r="91" spans="1:13">
      <c r="A91" s="300">
        <v>82</v>
      </c>
      <c r="B91" s="276" t="s">
        <v>245</v>
      </c>
      <c r="C91" s="276">
        <v>138.5</v>
      </c>
      <c r="D91" s="278">
        <v>139.54999999999998</v>
      </c>
      <c r="E91" s="278">
        <v>136.59999999999997</v>
      </c>
      <c r="F91" s="278">
        <v>134.69999999999999</v>
      </c>
      <c r="G91" s="278">
        <v>131.74999999999997</v>
      </c>
      <c r="H91" s="278">
        <v>141.44999999999996</v>
      </c>
      <c r="I91" s="278">
        <v>144.39999999999995</v>
      </c>
      <c r="J91" s="278">
        <v>146.29999999999995</v>
      </c>
      <c r="K91" s="276">
        <v>142.5</v>
      </c>
      <c r="L91" s="276">
        <v>137.65</v>
      </c>
      <c r="M91" s="276">
        <v>4.2084700000000002</v>
      </c>
    </row>
    <row r="92" spans="1:13">
      <c r="A92" s="300">
        <v>83</v>
      </c>
      <c r="B92" s="276" t="s">
        <v>101</v>
      </c>
      <c r="C92" s="276">
        <v>497.15</v>
      </c>
      <c r="D92" s="278">
        <v>500.76666666666665</v>
      </c>
      <c r="E92" s="278">
        <v>491.38333333333333</v>
      </c>
      <c r="F92" s="278">
        <v>485.61666666666667</v>
      </c>
      <c r="G92" s="278">
        <v>476.23333333333335</v>
      </c>
      <c r="H92" s="278">
        <v>506.5333333333333</v>
      </c>
      <c r="I92" s="278">
        <v>515.91666666666663</v>
      </c>
      <c r="J92" s="278">
        <v>521.68333333333328</v>
      </c>
      <c r="K92" s="276">
        <v>510.15</v>
      </c>
      <c r="L92" s="276">
        <v>495</v>
      </c>
      <c r="M92" s="276">
        <v>16.31561</v>
      </c>
    </row>
    <row r="93" spans="1:13">
      <c r="A93" s="300">
        <v>84</v>
      </c>
      <c r="B93" s="276" t="s">
        <v>246</v>
      </c>
      <c r="C93" s="276">
        <v>548.6</v>
      </c>
      <c r="D93" s="278">
        <v>548.75</v>
      </c>
      <c r="E93" s="278">
        <v>543.5</v>
      </c>
      <c r="F93" s="278">
        <v>538.4</v>
      </c>
      <c r="G93" s="278">
        <v>533.15</v>
      </c>
      <c r="H93" s="278">
        <v>553.85</v>
      </c>
      <c r="I93" s="278">
        <v>559.1</v>
      </c>
      <c r="J93" s="278">
        <v>564.20000000000005</v>
      </c>
      <c r="K93" s="276">
        <v>554</v>
      </c>
      <c r="L93" s="276">
        <v>543.65</v>
      </c>
      <c r="M93" s="276">
        <v>1.81979</v>
      </c>
    </row>
    <row r="94" spans="1:13">
      <c r="A94" s="300">
        <v>85</v>
      </c>
      <c r="B94" s="276" t="s">
        <v>104</v>
      </c>
      <c r="C94" s="276">
        <v>797.45</v>
      </c>
      <c r="D94" s="278">
        <v>799.35</v>
      </c>
      <c r="E94" s="278">
        <v>790.35</v>
      </c>
      <c r="F94" s="278">
        <v>783.25</v>
      </c>
      <c r="G94" s="278">
        <v>774.25</v>
      </c>
      <c r="H94" s="278">
        <v>806.45</v>
      </c>
      <c r="I94" s="278">
        <v>815.45</v>
      </c>
      <c r="J94" s="278">
        <v>822.55000000000007</v>
      </c>
      <c r="K94" s="276">
        <v>808.35</v>
      </c>
      <c r="L94" s="276">
        <v>792.25</v>
      </c>
      <c r="M94" s="276">
        <v>21.561150000000001</v>
      </c>
    </row>
    <row r="95" spans="1:13">
      <c r="A95" s="300">
        <v>86</v>
      </c>
      <c r="B95" s="276" t="s">
        <v>247</v>
      </c>
      <c r="C95" s="276">
        <v>430.85</v>
      </c>
      <c r="D95" s="278">
        <v>430.90000000000003</v>
      </c>
      <c r="E95" s="278">
        <v>425.90000000000009</v>
      </c>
      <c r="F95" s="278">
        <v>420.95000000000005</v>
      </c>
      <c r="G95" s="278">
        <v>415.9500000000001</v>
      </c>
      <c r="H95" s="278">
        <v>435.85000000000008</v>
      </c>
      <c r="I95" s="278">
        <v>440.84999999999997</v>
      </c>
      <c r="J95" s="278">
        <v>445.80000000000007</v>
      </c>
      <c r="K95" s="276">
        <v>435.9</v>
      </c>
      <c r="L95" s="276">
        <v>425.95</v>
      </c>
      <c r="M95" s="276">
        <v>5.3022400000000003</v>
      </c>
    </row>
    <row r="96" spans="1:13">
      <c r="A96" s="300">
        <v>87</v>
      </c>
      <c r="B96" s="276" t="s">
        <v>248</v>
      </c>
      <c r="C96" s="276">
        <v>1375.35</v>
      </c>
      <c r="D96" s="278">
        <v>1391.2666666666664</v>
      </c>
      <c r="E96" s="278">
        <v>1347.6833333333329</v>
      </c>
      <c r="F96" s="278">
        <v>1320.0166666666664</v>
      </c>
      <c r="G96" s="278">
        <v>1276.4333333333329</v>
      </c>
      <c r="H96" s="278">
        <v>1418.9333333333329</v>
      </c>
      <c r="I96" s="278">
        <v>1462.5166666666664</v>
      </c>
      <c r="J96" s="278">
        <v>1490.1833333333329</v>
      </c>
      <c r="K96" s="276">
        <v>1434.85</v>
      </c>
      <c r="L96" s="276">
        <v>1363.6</v>
      </c>
      <c r="M96" s="276">
        <v>8.3588199999999997</v>
      </c>
    </row>
    <row r="97" spans="1:13">
      <c r="A97" s="300">
        <v>88</v>
      </c>
      <c r="B97" s="276" t="s">
        <v>105</v>
      </c>
      <c r="C97" s="276">
        <v>1017.1</v>
      </c>
      <c r="D97" s="278">
        <v>1025.5166666666667</v>
      </c>
      <c r="E97" s="278">
        <v>1004.0833333333333</v>
      </c>
      <c r="F97" s="278">
        <v>991.06666666666661</v>
      </c>
      <c r="G97" s="278">
        <v>969.63333333333321</v>
      </c>
      <c r="H97" s="278">
        <v>1038.5333333333333</v>
      </c>
      <c r="I97" s="278">
        <v>1059.9666666666667</v>
      </c>
      <c r="J97" s="278">
        <v>1072.9833333333333</v>
      </c>
      <c r="K97" s="276">
        <v>1046.95</v>
      </c>
      <c r="L97" s="276">
        <v>1012.5</v>
      </c>
      <c r="M97" s="276">
        <v>12.682119999999999</v>
      </c>
    </row>
    <row r="98" spans="1:13">
      <c r="A98" s="300">
        <v>89</v>
      </c>
      <c r="B98" s="276" t="s">
        <v>386</v>
      </c>
      <c r="C98" s="276">
        <v>364.45</v>
      </c>
      <c r="D98" s="278">
        <v>366.31666666666666</v>
      </c>
      <c r="E98" s="278">
        <v>358.18333333333334</v>
      </c>
      <c r="F98" s="278">
        <v>351.91666666666669</v>
      </c>
      <c r="G98" s="278">
        <v>343.78333333333336</v>
      </c>
      <c r="H98" s="278">
        <v>372.58333333333331</v>
      </c>
      <c r="I98" s="278">
        <v>380.71666666666664</v>
      </c>
      <c r="J98" s="278">
        <v>386.98333333333329</v>
      </c>
      <c r="K98" s="276">
        <v>374.45</v>
      </c>
      <c r="L98" s="276">
        <v>360.05</v>
      </c>
      <c r="M98" s="276">
        <v>6.2406300000000003</v>
      </c>
    </row>
    <row r="99" spans="1:13">
      <c r="A99" s="300">
        <v>90</v>
      </c>
      <c r="B99" s="276" t="s">
        <v>250</v>
      </c>
      <c r="C99" s="276">
        <v>204.4</v>
      </c>
      <c r="D99" s="278">
        <v>205.28333333333333</v>
      </c>
      <c r="E99" s="278">
        <v>203.11666666666667</v>
      </c>
      <c r="F99" s="278">
        <v>201.83333333333334</v>
      </c>
      <c r="G99" s="278">
        <v>199.66666666666669</v>
      </c>
      <c r="H99" s="278">
        <v>206.56666666666666</v>
      </c>
      <c r="I99" s="278">
        <v>208.73333333333335</v>
      </c>
      <c r="J99" s="278">
        <v>210.01666666666665</v>
      </c>
      <c r="K99" s="276">
        <v>207.45</v>
      </c>
      <c r="L99" s="276">
        <v>204</v>
      </c>
      <c r="M99" s="276">
        <v>6.5723099999999999</v>
      </c>
    </row>
    <row r="100" spans="1:13">
      <c r="A100" s="300">
        <v>91</v>
      </c>
      <c r="B100" s="276" t="s">
        <v>108</v>
      </c>
      <c r="C100" s="276">
        <v>993.3</v>
      </c>
      <c r="D100" s="278">
        <v>998.75</v>
      </c>
      <c r="E100" s="278">
        <v>977.5</v>
      </c>
      <c r="F100" s="278">
        <v>961.7</v>
      </c>
      <c r="G100" s="278">
        <v>940.45</v>
      </c>
      <c r="H100" s="278">
        <v>1014.55</v>
      </c>
      <c r="I100" s="278">
        <v>1035.8</v>
      </c>
      <c r="J100" s="278">
        <v>1051.5999999999999</v>
      </c>
      <c r="K100" s="276">
        <v>1020</v>
      </c>
      <c r="L100" s="276">
        <v>982.95</v>
      </c>
      <c r="M100" s="276">
        <v>88.579750000000004</v>
      </c>
    </row>
    <row r="101" spans="1:13">
      <c r="A101" s="300">
        <v>92</v>
      </c>
      <c r="B101" s="276" t="s">
        <v>252</v>
      </c>
      <c r="C101" s="276">
        <v>3097.6</v>
      </c>
      <c r="D101" s="278">
        <v>3127.5166666666664</v>
      </c>
      <c r="E101" s="278">
        <v>3048.0333333333328</v>
      </c>
      <c r="F101" s="278">
        <v>2998.4666666666662</v>
      </c>
      <c r="G101" s="278">
        <v>2918.9833333333327</v>
      </c>
      <c r="H101" s="278">
        <v>3177.083333333333</v>
      </c>
      <c r="I101" s="278">
        <v>3256.5666666666666</v>
      </c>
      <c r="J101" s="278">
        <v>3306.1333333333332</v>
      </c>
      <c r="K101" s="276">
        <v>3207</v>
      </c>
      <c r="L101" s="276">
        <v>3077.95</v>
      </c>
      <c r="M101" s="276">
        <v>5.9049899999999997</v>
      </c>
    </row>
    <row r="102" spans="1:13">
      <c r="A102" s="300">
        <v>93</v>
      </c>
      <c r="B102" s="276" t="s">
        <v>110</v>
      </c>
      <c r="C102" s="276">
        <v>1474.8</v>
      </c>
      <c r="D102" s="278">
        <v>1479.0999999999997</v>
      </c>
      <c r="E102" s="278">
        <v>1463.8499999999995</v>
      </c>
      <c r="F102" s="278">
        <v>1452.8999999999999</v>
      </c>
      <c r="G102" s="278">
        <v>1437.6499999999996</v>
      </c>
      <c r="H102" s="278">
        <v>1490.0499999999993</v>
      </c>
      <c r="I102" s="278">
        <v>1505.2999999999997</v>
      </c>
      <c r="J102" s="278">
        <v>1516.2499999999991</v>
      </c>
      <c r="K102" s="276">
        <v>1494.35</v>
      </c>
      <c r="L102" s="276">
        <v>1468.15</v>
      </c>
      <c r="M102" s="276">
        <v>131.66526999999999</v>
      </c>
    </row>
    <row r="103" spans="1:13">
      <c r="A103" s="300">
        <v>94</v>
      </c>
      <c r="B103" s="276" t="s">
        <v>253</v>
      </c>
      <c r="C103" s="276">
        <v>700.5</v>
      </c>
      <c r="D103" s="278">
        <v>703.80000000000007</v>
      </c>
      <c r="E103" s="278">
        <v>695.70000000000016</v>
      </c>
      <c r="F103" s="278">
        <v>690.90000000000009</v>
      </c>
      <c r="G103" s="278">
        <v>682.80000000000018</v>
      </c>
      <c r="H103" s="278">
        <v>708.60000000000014</v>
      </c>
      <c r="I103" s="278">
        <v>716.7</v>
      </c>
      <c r="J103" s="278">
        <v>721.50000000000011</v>
      </c>
      <c r="K103" s="276">
        <v>711.9</v>
      </c>
      <c r="L103" s="276">
        <v>699</v>
      </c>
      <c r="M103" s="276">
        <v>22.549769999999999</v>
      </c>
    </row>
    <row r="104" spans="1:13">
      <c r="A104" s="300">
        <v>95</v>
      </c>
      <c r="B104" s="276" t="s">
        <v>106</v>
      </c>
      <c r="C104" s="276">
        <v>1131.95</v>
      </c>
      <c r="D104" s="278">
        <v>1110.3166666666666</v>
      </c>
      <c r="E104" s="278">
        <v>1073.6333333333332</v>
      </c>
      <c r="F104" s="278">
        <v>1015.3166666666666</v>
      </c>
      <c r="G104" s="278">
        <v>978.63333333333321</v>
      </c>
      <c r="H104" s="278">
        <v>1168.6333333333332</v>
      </c>
      <c r="I104" s="278">
        <v>1205.3166666666666</v>
      </c>
      <c r="J104" s="278">
        <v>1263.6333333333332</v>
      </c>
      <c r="K104" s="276">
        <v>1147</v>
      </c>
      <c r="L104" s="276">
        <v>1052</v>
      </c>
      <c r="M104" s="276">
        <v>234.42138</v>
      </c>
    </row>
    <row r="105" spans="1:13">
      <c r="A105" s="300">
        <v>96</v>
      </c>
      <c r="B105" s="276" t="s">
        <v>111</v>
      </c>
      <c r="C105" s="276">
        <v>3247.3</v>
      </c>
      <c r="D105" s="278">
        <v>3271</v>
      </c>
      <c r="E105" s="278">
        <v>3196</v>
      </c>
      <c r="F105" s="278">
        <v>3144.7</v>
      </c>
      <c r="G105" s="278">
        <v>3069.7</v>
      </c>
      <c r="H105" s="278">
        <v>3322.3</v>
      </c>
      <c r="I105" s="278">
        <v>3397.3</v>
      </c>
      <c r="J105" s="278">
        <v>3448.6000000000004</v>
      </c>
      <c r="K105" s="276">
        <v>3346</v>
      </c>
      <c r="L105" s="276">
        <v>3219.7</v>
      </c>
      <c r="M105" s="276">
        <v>13.001810000000001</v>
      </c>
    </row>
    <row r="106" spans="1:13">
      <c r="A106" s="300">
        <v>97</v>
      </c>
      <c r="B106" s="276" t="s">
        <v>114</v>
      </c>
      <c r="C106" s="276">
        <v>248.9</v>
      </c>
      <c r="D106" s="278">
        <v>249.9666666666667</v>
      </c>
      <c r="E106" s="278">
        <v>245.38333333333338</v>
      </c>
      <c r="F106" s="278">
        <v>241.86666666666667</v>
      </c>
      <c r="G106" s="278">
        <v>237.28333333333336</v>
      </c>
      <c r="H106" s="278">
        <v>253.48333333333341</v>
      </c>
      <c r="I106" s="278">
        <v>258.06666666666672</v>
      </c>
      <c r="J106" s="278">
        <v>261.58333333333343</v>
      </c>
      <c r="K106" s="276">
        <v>254.55</v>
      </c>
      <c r="L106" s="276">
        <v>246.45</v>
      </c>
      <c r="M106" s="276">
        <v>87.815129999999996</v>
      </c>
    </row>
    <row r="107" spans="1:13">
      <c r="A107" s="300">
        <v>98</v>
      </c>
      <c r="B107" s="276" t="s">
        <v>115</v>
      </c>
      <c r="C107" s="276">
        <v>228.8</v>
      </c>
      <c r="D107" s="278">
        <v>230.1</v>
      </c>
      <c r="E107" s="278">
        <v>226.2</v>
      </c>
      <c r="F107" s="278">
        <v>223.6</v>
      </c>
      <c r="G107" s="278">
        <v>219.7</v>
      </c>
      <c r="H107" s="278">
        <v>232.7</v>
      </c>
      <c r="I107" s="278">
        <v>236.60000000000002</v>
      </c>
      <c r="J107" s="278">
        <v>239.2</v>
      </c>
      <c r="K107" s="276">
        <v>234</v>
      </c>
      <c r="L107" s="276">
        <v>227.5</v>
      </c>
      <c r="M107" s="276">
        <v>66.819969999999998</v>
      </c>
    </row>
    <row r="108" spans="1:13">
      <c r="A108" s="300">
        <v>99</v>
      </c>
      <c r="B108" s="276" t="s">
        <v>116</v>
      </c>
      <c r="C108" s="276">
        <v>2367.65</v>
      </c>
      <c r="D108" s="278">
        <v>2372.5166666666669</v>
      </c>
      <c r="E108" s="278">
        <v>2345.1333333333337</v>
      </c>
      <c r="F108" s="278">
        <v>2322.6166666666668</v>
      </c>
      <c r="G108" s="278">
        <v>2295.2333333333336</v>
      </c>
      <c r="H108" s="278">
        <v>2395.0333333333338</v>
      </c>
      <c r="I108" s="278">
        <v>2422.416666666667</v>
      </c>
      <c r="J108" s="278">
        <v>2444.9333333333338</v>
      </c>
      <c r="K108" s="276">
        <v>2399.9</v>
      </c>
      <c r="L108" s="276">
        <v>2350</v>
      </c>
      <c r="M108" s="276">
        <v>15.21133</v>
      </c>
    </row>
    <row r="109" spans="1:13">
      <c r="A109" s="300">
        <v>100</v>
      </c>
      <c r="B109" s="276" t="s">
        <v>254</v>
      </c>
      <c r="C109" s="276">
        <v>283.2</v>
      </c>
      <c r="D109" s="278">
        <v>289.23333333333335</v>
      </c>
      <c r="E109" s="278">
        <v>275.9666666666667</v>
      </c>
      <c r="F109" s="278">
        <v>268.73333333333335</v>
      </c>
      <c r="G109" s="278">
        <v>255.4666666666667</v>
      </c>
      <c r="H109" s="278">
        <v>296.4666666666667</v>
      </c>
      <c r="I109" s="278">
        <v>309.73333333333335</v>
      </c>
      <c r="J109" s="278">
        <v>316.9666666666667</v>
      </c>
      <c r="K109" s="276">
        <v>302.5</v>
      </c>
      <c r="L109" s="276">
        <v>282</v>
      </c>
      <c r="M109" s="276">
        <v>30.43234</v>
      </c>
    </row>
    <row r="110" spans="1:13">
      <c r="A110" s="300">
        <v>101</v>
      </c>
      <c r="B110" s="276" t="s">
        <v>255</v>
      </c>
      <c r="C110" s="276">
        <v>44</v>
      </c>
      <c r="D110" s="278">
        <v>44.383333333333333</v>
      </c>
      <c r="E110" s="278">
        <v>42.616666666666667</v>
      </c>
      <c r="F110" s="278">
        <v>41.233333333333334</v>
      </c>
      <c r="G110" s="278">
        <v>39.466666666666669</v>
      </c>
      <c r="H110" s="278">
        <v>45.766666666666666</v>
      </c>
      <c r="I110" s="278">
        <v>47.533333333333331</v>
      </c>
      <c r="J110" s="278">
        <v>48.916666666666664</v>
      </c>
      <c r="K110" s="276">
        <v>46.15</v>
      </c>
      <c r="L110" s="276">
        <v>43</v>
      </c>
      <c r="M110" s="276">
        <v>38.998690000000003</v>
      </c>
    </row>
    <row r="111" spans="1:13">
      <c r="A111" s="300">
        <v>102</v>
      </c>
      <c r="B111" s="276" t="s">
        <v>109</v>
      </c>
      <c r="C111" s="276">
        <v>2663</v>
      </c>
      <c r="D111" s="278">
        <v>2667.4166666666665</v>
      </c>
      <c r="E111" s="278">
        <v>2636.833333333333</v>
      </c>
      <c r="F111" s="278">
        <v>2610.6666666666665</v>
      </c>
      <c r="G111" s="278">
        <v>2580.083333333333</v>
      </c>
      <c r="H111" s="278">
        <v>2693.583333333333</v>
      </c>
      <c r="I111" s="278">
        <v>2724.1666666666661</v>
      </c>
      <c r="J111" s="278">
        <v>2750.333333333333</v>
      </c>
      <c r="K111" s="276">
        <v>2698</v>
      </c>
      <c r="L111" s="276">
        <v>2641.25</v>
      </c>
      <c r="M111" s="276">
        <v>32.001379999999997</v>
      </c>
    </row>
    <row r="112" spans="1:13">
      <c r="A112" s="300">
        <v>103</v>
      </c>
      <c r="B112" s="276" t="s">
        <v>118</v>
      </c>
      <c r="C112" s="276">
        <v>552.70000000000005</v>
      </c>
      <c r="D112" s="278">
        <v>554.4666666666667</v>
      </c>
      <c r="E112" s="278">
        <v>547.93333333333339</v>
      </c>
      <c r="F112" s="278">
        <v>543.16666666666674</v>
      </c>
      <c r="G112" s="278">
        <v>536.63333333333344</v>
      </c>
      <c r="H112" s="278">
        <v>559.23333333333335</v>
      </c>
      <c r="I112" s="278">
        <v>565.76666666666665</v>
      </c>
      <c r="J112" s="278">
        <v>570.5333333333333</v>
      </c>
      <c r="K112" s="276">
        <v>561</v>
      </c>
      <c r="L112" s="276">
        <v>549.70000000000005</v>
      </c>
      <c r="M112" s="276">
        <v>181.89277000000001</v>
      </c>
    </row>
    <row r="113" spans="1:13">
      <c r="A113" s="300">
        <v>104</v>
      </c>
      <c r="B113" s="276" t="s">
        <v>256</v>
      </c>
      <c r="C113" s="276">
        <v>1462.85</v>
      </c>
      <c r="D113" s="278">
        <v>1479.1666666666667</v>
      </c>
      <c r="E113" s="278">
        <v>1439.3333333333335</v>
      </c>
      <c r="F113" s="278">
        <v>1415.8166666666668</v>
      </c>
      <c r="G113" s="278">
        <v>1375.9833333333336</v>
      </c>
      <c r="H113" s="278">
        <v>1502.6833333333334</v>
      </c>
      <c r="I113" s="278">
        <v>1542.5166666666669</v>
      </c>
      <c r="J113" s="278">
        <v>1566.0333333333333</v>
      </c>
      <c r="K113" s="276">
        <v>1519</v>
      </c>
      <c r="L113" s="276">
        <v>1455.65</v>
      </c>
      <c r="M113" s="276">
        <v>8.6649100000000008</v>
      </c>
    </row>
    <row r="114" spans="1:13">
      <c r="A114" s="300">
        <v>105</v>
      </c>
      <c r="B114" s="276" t="s">
        <v>119</v>
      </c>
      <c r="C114" s="276">
        <v>506.1</v>
      </c>
      <c r="D114" s="278">
        <v>509.93333333333339</v>
      </c>
      <c r="E114" s="278">
        <v>500.01666666666677</v>
      </c>
      <c r="F114" s="278">
        <v>493.93333333333339</v>
      </c>
      <c r="G114" s="278">
        <v>484.01666666666677</v>
      </c>
      <c r="H114" s="278">
        <v>516.01666666666677</v>
      </c>
      <c r="I114" s="278">
        <v>525.93333333333328</v>
      </c>
      <c r="J114" s="278">
        <v>532.01666666666677</v>
      </c>
      <c r="K114" s="276">
        <v>519.85</v>
      </c>
      <c r="L114" s="276">
        <v>503.85</v>
      </c>
      <c r="M114" s="276">
        <v>13.84253</v>
      </c>
    </row>
    <row r="115" spans="1:13">
      <c r="A115" s="300">
        <v>106</v>
      </c>
      <c r="B115" s="276" t="s">
        <v>402</v>
      </c>
      <c r="C115" s="276">
        <v>439.35</v>
      </c>
      <c r="D115" s="278">
        <v>444.06666666666666</v>
      </c>
      <c r="E115" s="278">
        <v>431.2833333333333</v>
      </c>
      <c r="F115" s="278">
        <v>423.21666666666664</v>
      </c>
      <c r="G115" s="278">
        <v>410.43333333333328</v>
      </c>
      <c r="H115" s="278">
        <v>452.13333333333333</v>
      </c>
      <c r="I115" s="278">
        <v>464.91666666666674</v>
      </c>
      <c r="J115" s="278">
        <v>472.98333333333335</v>
      </c>
      <c r="K115" s="276">
        <v>456.85</v>
      </c>
      <c r="L115" s="276">
        <v>436</v>
      </c>
      <c r="M115" s="276">
        <v>5.9966799999999996</v>
      </c>
    </row>
    <row r="116" spans="1:13">
      <c r="A116" s="300">
        <v>107</v>
      </c>
      <c r="B116" s="276" t="s">
        <v>121</v>
      </c>
      <c r="C116" s="276">
        <v>49.7</v>
      </c>
      <c r="D116" s="278">
        <v>50.166666666666664</v>
      </c>
      <c r="E116" s="278">
        <v>48.333333333333329</v>
      </c>
      <c r="F116" s="278">
        <v>46.966666666666661</v>
      </c>
      <c r="G116" s="278">
        <v>45.133333333333326</v>
      </c>
      <c r="H116" s="278">
        <v>51.533333333333331</v>
      </c>
      <c r="I116" s="278">
        <v>53.36666666666666</v>
      </c>
      <c r="J116" s="278">
        <v>54.733333333333334</v>
      </c>
      <c r="K116" s="276">
        <v>52</v>
      </c>
      <c r="L116" s="276">
        <v>48.8</v>
      </c>
      <c r="M116" s="276">
        <v>559.07467999999994</v>
      </c>
    </row>
    <row r="117" spans="1:13">
      <c r="A117" s="300">
        <v>108</v>
      </c>
      <c r="B117" s="276" t="s">
        <v>128</v>
      </c>
      <c r="C117" s="276">
        <v>213.7</v>
      </c>
      <c r="D117" s="278">
        <v>215.13333333333333</v>
      </c>
      <c r="E117" s="278">
        <v>210.76666666666665</v>
      </c>
      <c r="F117" s="278">
        <v>207.83333333333331</v>
      </c>
      <c r="G117" s="278">
        <v>203.46666666666664</v>
      </c>
      <c r="H117" s="278">
        <v>218.06666666666666</v>
      </c>
      <c r="I117" s="278">
        <v>222.43333333333334</v>
      </c>
      <c r="J117" s="278">
        <v>225.36666666666667</v>
      </c>
      <c r="K117" s="276">
        <v>219.5</v>
      </c>
      <c r="L117" s="276">
        <v>212.2</v>
      </c>
      <c r="M117" s="276">
        <v>289.99164000000002</v>
      </c>
    </row>
    <row r="118" spans="1:13">
      <c r="A118" s="300">
        <v>109</v>
      </c>
      <c r="B118" s="276" t="s">
        <v>117</v>
      </c>
      <c r="C118" s="276">
        <v>218.45</v>
      </c>
      <c r="D118" s="278">
        <v>222.53333333333333</v>
      </c>
      <c r="E118" s="278">
        <v>211.91666666666666</v>
      </c>
      <c r="F118" s="278">
        <v>205.38333333333333</v>
      </c>
      <c r="G118" s="278">
        <v>194.76666666666665</v>
      </c>
      <c r="H118" s="278">
        <v>229.06666666666666</v>
      </c>
      <c r="I118" s="278">
        <v>239.68333333333334</v>
      </c>
      <c r="J118" s="278">
        <v>246.21666666666667</v>
      </c>
      <c r="K118" s="276">
        <v>233.15</v>
      </c>
      <c r="L118" s="276">
        <v>216</v>
      </c>
      <c r="M118" s="276">
        <v>167.17438999999999</v>
      </c>
    </row>
    <row r="119" spans="1:13">
      <c r="A119" s="300">
        <v>110</v>
      </c>
      <c r="B119" s="276" t="s">
        <v>260</v>
      </c>
      <c r="C119" s="276">
        <v>121.45</v>
      </c>
      <c r="D119" s="278">
        <v>123.03333333333335</v>
      </c>
      <c r="E119" s="278">
        <v>118.91666666666669</v>
      </c>
      <c r="F119" s="278">
        <v>116.38333333333334</v>
      </c>
      <c r="G119" s="278">
        <v>112.26666666666668</v>
      </c>
      <c r="H119" s="278">
        <v>125.56666666666669</v>
      </c>
      <c r="I119" s="278">
        <v>129.68333333333334</v>
      </c>
      <c r="J119" s="278">
        <v>132.2166666666667</v>
      </c>
      <c r="K119" s="276">
        <v>127.15</v>
      </c>
      <c r="L119" s="276">
        <v>120.5</v>
      </c>
      <c r="M119" s="276">
        <v>18.14489</v>
      </c>
    </row>
    <row r="120" spans="1:13">
      <c r="A120" s="300">
        <v>111</v>
      </c>
      <c r="B120" s="276" t="s">
        <v>127</v>
      </c>
      <c r="C120" s="276">
        <v>96.7</v>
      </c>
      <c r="D120" s="278">
        <v>97.5</v>
      </c>
      <c r="E120" s="278">
        <v>95.4</v>
      </c>
      <c r="F120" s="278">
        <v>94.100000000000009</v>
      </c>
      <c r="G120" s="278">
        <v>92.000000000000014</v>
      </c>
      <c r="H120" s="278">
        <v>98.8</v>
      </c>
      <c r="I120" s="278">
        <v>100.89999999999999</v>
      </c>
      <c r="J120" s="278">
        <v>102.19999999999999</v>
      </c>
      <c r="K120" s="276">
        <v>99.6</v>
      </c>
      <c r="L120" s="276">
        <v>96.2</v>
      </c>
      <c r="M120" s="276">
        <v>256.34852999999998</v>
      </c>
    </row>
    <row r="121" spans="1:13">
      <c r="A121" s="300">
        <v>112</v>
      </c>
      <c r="B121" s="276" t="s">
        <v>2931</v>
      </c>
      <c r="C121" s="276">
        <v>1454.5</v>
      </c>
      <c r="D121" s="278">
        <v>1462.55</v>
      </c>
      <c r="E121" s="278">
        <v>1441.9499999999998</v>
      </c>
      <c r="F121" s="278">
        <v>1429.3999999999999</v>
      </c>
      <c r="G121" s="278">
        <v>1408.7999999999997</v>
      </c>
      <c r="H121" s="278">
        <v>1475.1</v>
      </c>
      <c r="I121" s="278">
        <v>1495.6999999999998</v>
      </c>
      <c r="J121" s="278">
        <v>1508.25</v>
      </c>
      <c r="K121" s="276">
        <v>1483.15</v>
      </c>
      <c r="L121" s="276">
        <v>1450</v>
      </c>
      <c r="M121" s="276">
        <v>12.0844</v>
      </c>
    </row>
    <row r="122" spans="1:13">
      <c r="A122" s="300">
        <v>113</v>
      </c>
      <c r="B122" s="276" t="s">
        <v>122</v>
      </c>
      <c r="C122" s="276">
        <v>532.9</v>
      </c>
      <c r="D122" s="278">
        <v>542.9</v>
      </c>
      <c r="E122" s="278">
        <v>519.09999999999991</v>
      </c>
      <c r="F122" s="278">
        <v>505.29999999999995</v>
      </c>
      <c r="G122" s="278">
        <v>481.49999999999989</v>
      </c>
      <c r="H122" s="278">
        <v>556.69999999999993</v>
      </c>
      <c r="I122" s="278">
        <v>580.49999999999989</v>
      </c>
      <c r="J122" s="278">
        <v>594.29999999999995</v>
      </c>
      <c r="K122" s="276">
        <v>566.70000000000005</v>
      </c>
      <c r="L122" s="276">
        <v>529.1</v>
      </c>
      <c r="M122" s="276">
        <v>56.110790000000001</v>
      </c>
    </row>
    <row r="123" spans="1:13">
      <c r="A123" s="300">
        <v>114</v>
      </c>
      <c r="B123" s="276" t="s">
        <v>3644</v>
      </c>
      <c r="C123" s="276">
        <v>246.15</v>
      </c>
      <c r="D123" s="278">
        <v>248.95000000000002</v>
      </c>
      <c r="E123" s="278">
        <v>238.3</v>
      </c>
      <c r="F123" s="278">
        <v>230.45</v>
      </c>
      <c r="G123" s="278">
        <v>219.79999999999998</v>
      </c>
      <c r="H123" s="278">
        <v>256.80000000000007</v>
      </c>
      <c r="I123" s="278">
        <v>267.45000000000005</v>
      </c>
      <c r="J123" s="278">
        <v>275.30000000000007</v>
      </c>
      <c r="K123" s="276">
        <v>259.60000000000002</v>
      </c>
      <c r="L123" s="276">
        <v>241.1</v>
      </c>
      <c r="M123" s="276">
        <v>43.359099999999998</v>
      </c>
    </row>
    <row r="124" spans="1:13">
      <c r="A124" s="300">
        <v>115</v>
      </c>
      <c r="B124" s="276" t="s">
        <v>124</v>
      </c>
      <c r="C124" s="276">
        <v>925.85</v>
      </c>
      <c r="D124" s="278">
        <v>937.0333333333333</v>
      </c>
      <c r="E124" s="278">
        <v>907.06666666666661</v>
      </c>
      <c r="F124" s="278">
        <v>888.2833333333333</v>
      </c>
      <c r="G124" s="278">
        <v>858.31666666666661</v>
      </c>
      <c r="H124" s="278">
        <v>955.81666666666661</v>
      </c>
      <c r="I124" s="278">
        <v>985.7833333333333</v>
      </c>
      <c r="J124" s="278">
        <v>1004.5666666666666</v>
      </c>
      <c r="K124" s="276">
        <v>967</v>
      </c>
      <c r="L124" s="276">
        <v>918.25</v>
      </c>
      <c r="M124" s="276">
        <v>82.163619999999995</v>
      </c>
    </row>
    <row r="125" spans="1:13">
      <c r="A125" s="300">
        <v>116</v>
      </c>
      <c r="B125" s="276" t="s">
        <v>261</v>
      </c>
      <c r="C125" s="276">
        <v>5207.75</v>
      </c>
      <c r="D125" s="278">
        <v>5235.916666666667</v>
      </c>
      <c r="E125" s="278">
        <v>5096.8333333333339</v>
      </c>
      <c r="F125" s="278">
        <v>4985.916666666667</v>
      </c>
      <c r="G125" s="278">
        <v>4846.8333333333339</v>
      </c>
      <c r="H125" s="278">
        <v>5346.8333333333339</v>
      </c>
      <c r="I125" s="278">
        <v>5485.9166666666679</v>
      </c>
      <c r="J125" s="278">
        <v>5596.8333333333339</v>
      </c>
      <c r="K125" s="276">
        <v>5375</v>
      </c>
      <c r="L125" s="276">
        <v>5125</v>
      </c>
      <c r="M125" s="276">
        <v>8.7586200000000005</v>
      </c>
    </row>
    <row r="126" spans="1:13">
      <c r="A126" s="300">
        <v>117</v>
      </c>
      <c r="B126" s="276" t="s">
        <v>126</v>
      </c>
      <c r="C126" s="276">
        <v>1339.7</v>
      </c>
      <c r="D126" s="278">
        <v>1345.25</v>
      </c>
      <c r="E126" s="278">
        <v>1329.45</v>
      </c>
      <c r="F126" s="278">
        <v>1319.2</v>
      </c>
      <c r="G126" s="278">
        <v>1303.4000000000001</v>
      </c>
      <c r="H126" s="278">
        <v>1355.5</v>
      </c>
      <c r="I126" s="278">
        <v>1371.3000000000002</v>
      </c>
      <c r="J126" s="278">
        <v>1381.55</v>
      </c>
      <c r="K126" s="276">
        <v>1361.05</v>
      </c>
      <c r="L126" s="276">
        <v>1335</v>
      </c>
      <c r="M126" s="276">
        <v>61.424210000000002</v>
      </c>
    </row>
    <row r="127" spans="1:13">
      <c r="A127" s="300">
        <v>118</v>
      </c>
      <c r="B127" s="276" t="s">
        <v>123</v>
      </c>
      <c r="C127" s="276">
        <v>1677.55</v>
      </c>
      <c r="D127" s="278">
        <v>1689.6666666666667</v>
      </c>
      <c r="E127" s="278">
        <v>1653.3333333333335</v>
      </c>
      <c r="F127" s="278">
        <v>1629.1166666666668</v>
      </c>
      <c r="G127" s="278">
        <v>1592.7833333333335</v>
      </c>
      <c r="H127" s="278">
        <v>1713.8833333333334</v>
      </c>
      <c r="I127" s="278">
        <v>1750.2166666666669</v>
      </c>
      <c r="J127" s="278">
        <v>1774.4333333333334</v>
      </c>
      <c r="K127" s="276">
        <v>1726</v>
      </c>
      <c r="L127" s="276">
        <v>1665.45</v>
      </c>
      <c r="M127" s="276">
        <v>17.04954</v>
      </c>
    </row>
    <row r="128" spans="1:13">
      <c r="A128" s="300">
        <v>119</v>
      </c>
      <c r="B128" s="276" t="s">
        <v>262</v>
      </c>
      <c r="C128" s="276">
        <v>2052</v>
      </c>
      <c r="D128" s="278">
        <v>2071.2833333333333</v>
      </c>
      <c r="E128" s="278">
        <v>2016.7166666666667</v>
      </c>
      <c r="F128" s="278">
        <v>1981.4333333333334</v>
      </c>
      <c r="G128" s="278">
        <v>1926.8666666666668</v>
      </c>
      <c r="H128" s="278">
        <v>2106.5666666666666</v>
      </c>
      <c r="I128" s="278">
        <v>2161.1333333333332</v>
      </c>
      <c r="J128" s="278">
        <v>2196.4166666666665</v>
      </c>
      <c r="K128" s="276">
        <v>2125.85</v>
      </c>
      <c r="L128" s="276">
        <v>2036</v>
      </c>
      <c r="M128" s="276">
        <v>2.4834399999999999</v>
      </c>
    </row>
    <row r="129" spans="1:13">
      <c r="A129" s="300">
        <v>120</v>
      </c>
      <c r="B129" s="276" t="s">
        <v>263</v>
      </c>
      <c r="C129" s="276">
        <v>74.349999999999994</v>
      </c>
      <c r="D129" s="278">
        <v>75.36666666666666</v>
      </c>
      <c r="E129" s="278">
        <v>72.433333333333323</v>
      </c>
      <c r="F129" s="278">
        <v>70.516666666666666</v>
      </c>
      <c r="G129" s="278">
        <v>67.583333333333329</v>
      </c>
      <c r="H129" s="278">
        <v>77.283333333333317</v>
      </c>
      <c r="I129" s="278">
        <v>80.216666666666654</v>
      </c>
      <c r="J129" s="278">
        <v>82.133333333333312</v>
      </c>
      <c r="K129" s="276">
        <v>78.3</v>
      </c>
      <c r="L129" s="276">
        <v>73.45</v>
      </c>
      <c r="M129" s="276">
        <v>29.099119999999999</v>
      </c>
    </row>
    <row r="130" spans="1:13">
      <c r="A130" s="300">
        <v>121</v>
      </c>
      <c r="B130" s="276" t="s">
        <v>130</v>
      </c>
      <c r="C130" s="276">
        <v>393.3</v>
      </c>
      <c r="D130" s="278">
        <v>395.75</v>
      </c>
      <c r="E130" s="278">
        <v>386.5</v>
      </c>
      <c r="F130" s="278">
        <v>379.7</v>
      </c>
      <c r="G130" s="278">
        <v>370.45</v>
      </c>
      <c r="H130" s="278">
        <v>402.55</v>
      </c>
      <c r="I130" s="278">
        <v>411.8</v>
      </c>
      <c r="J130" s="278">
        <v>418.6</v>
      </c>
      <c r="K130" s="276">
        <v>405</v>
      </c>
      <c r="L130" s="276">
        <v>388.95</v>
      </c>
      <c r="M130" s="276">
        <v>70.859449999999995</v>
      </c>
    </row>
    <row r="131" spans="1:13">
      <c r="A131" s="300">
        <v>122</v>
      </c>
      <c r="B131" s="276" t="s">
        <v>129</v>
      </c>
      <c r="C131" s="276">
        <v>301.10000000000002</v>
      </c>
      <c r="D131" s="278">
        <v>302.26666666666665</v>
      </c>
      <c r="E131" s="278">
        <v>294.0333333333333</v>
      </c>
      <c r="F131" s="278">
        <v>286.96666666666664</v>
      </c>
      <c r="G131" s="278">
        <v>278.73333333333329</v>
      </c>
      <c r="H131" s="278">
        <v>309.33333333333331</v>
      </c>
      <c r="I131" s="278">
        <v>317.56666666666666</v>
      </c>
      <c r="J131" s="278">
        <v>324.63333333333333</v>
      </c>
      <c r="K131" s="276">
        <v>310.5</v>
      </c>
      <c r="L131" s="276">
        <v>295.2</v>
      </c>
      <c r="M131" s="276">
        <v>165.99082000000001</v>
      </c>
    </row>
    <row r="132" spans="1:13">
      <c r="A132" s="300">
        <v>123</v>
      </c>
      <c r="B132" s="276" t="s">
        <v>131</v>
      </c>
      <c r="C132" s="276">
        <v>2765.05</v>
      </c>
      <c r="D132" s="278">
        <v>2792.8833333333332</v>
      </c>
      <c r="E132" s="278">
        <v>2717.1666666666665</v>
      </c>
      <c r="F132" s="278">
        <v>2669.2833333333333</v>
      </c>
      <c r="G132" s="278">
        <v>2593.5666666666666</v>
      </c>
      <c r="H132" s="278">
        <v>2840.7666666666664</v>
      </c>
      <c r="I132" s="278">
        <v>2916.4833333333336</v>
      </c>
      <c r="J132" s="278">
        <v>2964.3666666666663</v>
      </c>
      <c r="K132" s="276">
        <v>2868.6</v>
      </c>
      <c r="L132" s="276">
        <v>2745</v>
      </c>
      <c r="M132" s="276">
        <v>8.1061300000000003</v>
      </c>
    </row>
    <row r="133" spans="1:13">
      <c r="A133" s="300">
        <v>124</v>
      </c>
      <c r="B133" s="276" t="s">
        <v>133</v>
      </c>
      <c r="C133" s="276">
        <v>1857.8</v>
      </c>
      <c r="D133" s="278">
        <v>1869.4833333333333</v>
      </c>
      <c r="E133" s="278">
        <v>1834.0666666666666</v>
      </c>
      <c r="F133" s="278">
        <v>1810.3333333333333</v>
      </c>
      <c r="G133" s="278">
        <v>1774.9166666666665</v>
      </c>
      <c r="H133" s="278">
        <v>1893.2166666666667</v>
      </c>
      <c r="I133" s="278">
        <v>1928.6333333333332</v>
      </c>
      <c r="J133" s="278">
        <v>1952.3666666666668</v>
      </c>
      <c r="K133" s="276">
        <v>1904.9</v>
      </c>
      <c r="L133" s="276">
        <v>1845.75</v>
      </c>
      <c r="M133" s="276">
        <v>56.68862</v>
      </c>
    </row>
    <row r="134" spans="1:13">
      <c r="A134" s="300">
        <v>125</v>
      </c>
      <c r="B134" s="276" t="s">
        <v>134</v>
      </c>
      <c r="C134" s="276">
        <v>95.75</v>
      </c>
      <c r="D134" s="278">
        <v>97.05</v>
      </c>
      <c r="E134" s="278">
        <v>93.699999999999989</v>
      </c>
      <c r="F134" s="278">
        <v>91.649999999999991</v>
      </c>
      <c r="G134" s="278">
        <v>88.299999999999983</v>
      </c>
      <c r="H134" s="278">
        <v>99.1</v>
      </c>
      <c r="I134" s="278">
        <v>102.44999999999999</v>
      </c>
      <c r="J134" s="278">
        <v>104.5</v>
      </c>
      <c r="K134" s="276">
        <v>100.4</v>
      </c>
      <c r="L134" s="276">
        <v>95</v>
      </c>
      <c r="M134" s="276">
        <v>376.85144000000003</v>
      </c>
    </row>
    <row r="135" spans="1:13">
      <c r="A135" s="300">
        <v>126</v>
      </c>
      <c r="B135" s="276" t="s">
        <v>265</v>
      </c>
      <c r="C135" s="276">
        <v>2523.5</v>
      </c>
      <c r="D135" s="278">
        <v>2562.5</v>
      </c>
      <c r="E135" s="278">
        <v>2461</v>
      </c>
      <c r="F135" s="278">
        <v>2398.5</v>
      </c>
      <c r="G135" s="278">
        <v>2297</v>
      </c>
      <c r="H135" s="278">
        <v>2625</v>
      </c>
      <c r="I135" s="278">
        <v>2726.5</v>
      </c>
      <c r="J135" s="278">
        <v>2789</v>
      </c>
      <c r="K135" s="276">
        <v>2664</v>
      </c>
      <c r="L135" s="276">
        <v>2500</v>
      </c>
      <c r="M135" s="276">
        <v>6.6597799999999996</v>
      </c>
    </row>
    <row r="136" spans="1:13">
      <c r="A136" s="300">
        <v>127</v>
      </c>
      <c r="B136" s="276" t="s">
        <v>135</v>
      </c>
      <c r="C136" s="276">
        <v>420.65</v>
      </c>
      <c r="D136" s="278">
        <v>424.83333333333331</v>
      </c>
      <c r="E136" s="278">
        <v>412.71666666666664</v>
      </c>
      <c r="F136" s="278">
        <v>404.7833333333333</v>
      </c>
      <c r="G136" s="278">
        <v>392.66666666666663</v>
      </c>
      <c r="H136" s="278">
        <v>432.76666666666665</v>
      </c>
      <c r="I136" s="278">
        <v>444.88333333333333</v>
      </c>
      <c r="J136" s="278">
        <v>452.81666666666666</v>
      </c>
      <c r="K136" s="276">
        <v>436.95</v>
      </c>
      <c r="L136" s="276">
        <v>416.9</v>
      </c>
      <c r="M136" s="276">
        <v>58.80424</v>
      </c>
    </row>
    <row r="137" spans="1:13">
      <c r="A137" s="300">
        <v>128</v>
      </c>
      <c r="B137" s="276" t="s">
        <v>266</v>
      </c>
      <c r="C137" s="276">
        <v>3979.35</v>
      </c>
      <c r="D137" s="278">
        <v>4039.7666666666664</v>
      </c>
      <c r="E137" s="278">
        <v>3899.583333333333</v>
      </c>
      <c r="F137" s="278">
        <v>3819.8166666666666</v>
      </c>
      <c r="G137" s="278">
        <v>3679.6333333333332</v>
      </c>
      <c r="H137" s="278">
        <v>4119.5333333333328</v>
      </c>
      <c r="I137" s="278">
        <v>4259.7166666666672</v>
      </c>
      <c r="J137" s="278">
        <v>4339.4833333333327</v>
      </c>
      <c r="K137" s="276">
        <v>4179.95</v>
      </c>
      <c r="L137" s="276">
        <v>3960</v>
      </c>
      <c r="M137" s="276">
        <v>1.9322299999999999</v>
      </c>
    </row>
    <row r="138" spans="1:13">
      <c r="A138" s="300">
        <v>129</v>
      </c>
      <c r="B138" s="276" t="s">
        <v>136</v>
      </c>
      <c r="C138" s="276">
        <v>1371.3</v>
      </c>
      <c r="D138" s="278">
        <v>1376.1166666666668</v>
      </c>
      <c r="E138" s="278">
        <v>1356.2333333333336</v>
      </c>
      <c r="F138" s="278">
        <v>1341.1666666666667</v>
      </c>
      <c r="G138" s="278">
        <v>1321.2833333333335</v>
      </c>
      <c r="H138" s="278">
        <v>1391.1833333333336</v>
      </c>
      <c r="I138" s="278">
        <v>1411.0666666666668</v>
      </c>
      <c r="J138" s="278">
        <v>1426.1333333333337</v>
      </c>
      <c r="K138" s="276">
        <v>1396</v>
      </c>
      <c r="L138" s="276">
        <v>1361.05</v>
      </c>
      <c r="M138" s="276">
        <v>29.854230000000001</v>
      </c>
    </row>
    <row r="139" spans="1:13">
      <c r="A139" s="300">
        <v>130</v>
      </c>
      <c r="B139" s="276" t="s">
        <v>137</v>
      </c>
      <c r="C139" s="276">
        <v>1068.2</v>
      </c>
      <c r="D139" s="278">
        <v>1077.6666666666667</v>
      </c>
      <c r="E139" s="278">
        <v>1055.9333333333334</v>
      </c>
      <c r="F139" s="278">
        <v>1043.6666666666667</v>
      </c>
      <c r="G139" s="278">
        <v>1021.9333333333334</v>
      </c>
      <c r="H139" s="278">
        <v>1089.9333333333334</v>
      </c>
      <c r="I139" s="278">
        <v>1111.6666666666665</v>
      </c>
      <c r="J139" s="278">
        <v>1123.9333333333334</v>
      </c>
      <c r="K139" s="276">
        <v>1099.4000000000001</v>
      </c>
      <c r="L139" s="276">
        <v>1065.4000000000001</v>
      </c>
      <c r="M139" s="276">
        <v>25.07526</v>
      </c>
    </row>
    <row r="140" spans="1:13">
      <c r="A140" s="300">
        <v>131</v>
      </c>
      <c r="B140" s="276" t="s">
        <v>148</v>
      </c>
      <c r="C140" s="276">
        <v>91712.9</v>
      </c>
      <c r="D140" s="278">
        <v>92931.533333333326</v>
      </c>
      <c r="E140" s="278">
        <v>89383.366666666654</v>
      </c>
      <c r="F140" s="278">
        <v>87053.833333333328</v>
      </c>
      <c r="G140" s="278">
        <v>83505.666666666657</v>
      </c>
      <c r="H140" s="278">
        <v>95261.066666666651</v>
      </c>
      <c r="I140" s="278">
        <v>98809.233333333337</v>
      </c>
      <c r="J140" s="278">
        <v>101138.76666666665</v>
      </c>
      <c r="K140" s="276">
        <v>96479.7</v>
      </c>
      <c r="L140" s="276">
        <v>90602</v>
      </c>
      <c r="M140" s="276">
        <v>1.11415</v>
      </c>
    </row>
    <row r="141" spans="1:13">
      <c r="A141" s="300">
        <v>132</v>
      </c>
      <c r="B141" s="276" t="s">
        <v>145</v>
      </c>
      <c r="C141" s="276">
        <v>1041.7</v>
      </c>
      <c r="D141" s="278">
        <v>1057.95</v>
      </c>
      <c r="E141" s="278">
        <v>1020.9000000000001</v>
      </c>
      <c r="F141" s="278">
        <v>1000.1000000000001</v>
      </c>
      <c r="G141" s="278">
        <v>963.05000000000018</v>
      </c>
      <c r="H141" s="278">
        <v>1078.75</v>
      </c>
      <c r="I141" s="278">
        <v>1115.7999999999997</v>
      </c>
      <c r="J141" s="278">
        <v>1136.5999999999999</v>
      </c>
      <c r="K141" s="276">
        <v>1095</v>
      </c>
      <c r="L141" s="276">
        <v>1037.1500000000001</v>
      </c>
      <c r="M141" s="276">
        <v>7.8932700000000002</v>
      </c>
    </row>
    <row r="142" spans="1:13">
      <c r="A142" s="300">
        <v>133</v>
      </c>
      <c r="B142" s="276" t="s">
        <v>139</v>
      </c>
      <c r="C142" s="276">
        <v>181.15</v>
      </c>
      <c r="D142" s="278">
        <v>182.81666666666669</v>
      </c>
      <c r="E142" s="278">
        <v>177.63333333333338</v>
      </c>
      <c r="F142" s="278">
        <v>174.1166666666667</v>
      </c>
      <c r="G142" s="278">
        <v>168.93333333333339</v>
      </c>
      <c r="H142" s="278">
        <v>186.33333333333337</v>
      </c>
      <c r="I142" s="278">
        <v>191.51666666666671</v>
      </c>
      <c r="J142" s="278">
        <v>195.03333333333336</v>
      </c>
      <c r="K142" s="276">
        <v>188</v>
      </c>
      <c r="L142" s="276">
        <v>179.3</v>
      </c>
      <c r="M142" s="276">
        <v>63.176659999999998</v>
      </c>
    </row>
    <row r="143" spans="1:13">
      <c r="A143" s="300">
        <v>134</v>
      </c>
      <c r="B143" s="276" t="s">
        <v>138</v>
      </c>
      <c r="C143" s="276">
        <v>808.25</v>
      </c>
      <c r="D143" s="278">
        <v>814.51666666666677</v>
      </c>
      <c r="E143" s="278">
        <v>794.03333333333353</v>
      </c>
      <c r="F143" s="278">
        <v>779.81666666666672</v>
      </c>
      <c r="G143" s="278">
        <v>759.33333333333348</v>
      </c>
      <c r="H143" s="278">
        <v>828.73333333333358</v>
      </c>
      <c r="I143" s="278">
        <v>849.21666666666692</v>
      </c>
      <c r="J143" s="278">
        <v>863.43333333333362</v>
      </c>
      <c r="K143" s="276">
        <v>835</v>
      </c>
      <c r="L143" s="276">
        <v>800.3</v>
      </c>
      <c r="M143" s="276">
        <v>44.551070000000003</v>
      </c>
    </row>
    <row r="144" spans="1:13">
      <c r="A144" s="300">
        <v>135</v>
      </c>
      <c r="B144" s="276" t="s">
        <v>140</v>
      </c>
      <c r="C144" s="276">
        <v>164.05</v>
      </c>
      <c r="D144" s="278">
        <v>166.81666666666669</v>
      </c>
      <c r="E144" s="278">
        <v>160.23333333333338</v>
      </c>
      <c r="F144" s="278">
        <v>156.41666666666669</v>
      </c>
      <c r="G144" s="278">
        <v>149.83333333333337</v>
      </c>
      <c r="H144" s="278">
        <v>170.63333333333338</v>
      </c>
      <c r="I144" s="278">
        <v>177.2166666666667</v>
      </c>
      <c r="J144" s="278">
        <v>181.03333333333339</v>
      </c>
      <c r="K144" s="276">
        <v>173.4</v>
      </c>
      <c r="L144" s="276">
        <v>163</v>
      </c>
      <c r="M144" s="276">
        <v>63.719000000000001</v>
      </c>
    </row>
    <row r="145" spans="1:13">
      <c r="A145" s="300">
        <v>136</v>
      </c>
      <c r="B145" s="276" t="s">
        <v>141</v>
      </c>
      <c r="C145" s="276">
        <v>416.55</v>
      </c>
      <c r="D145" s="278">
        <v>418.33333333333331</v>
      </c>
      <c r="E145" s="278">
        <v>412.46666666666664</v>
      </c>
      <c r="F145" s="278">
        <v>408.38333333333333</v>
      </c>
      <c r="G145" s="278">
        <v>402.51666666666665</v>
      </c>
      <c r="H145" s="278">
        <v>422.41666666666663</v>
      </c>
      <c r="I145" s="278">
        <v>428.2833333333333</v>
      </c>
      <c r="J145" s="278">
        <v>432.36666666666662</v>
      </c>
      <c r="K145" s="276">
        <v>424.2</v>
      </c>
      <c r="L145" s="276">
        <v>414.25</v>
      </c>
      <c r="M145" s="276">
        <v>16.47176</v>
      </c>
    </row>
    <row r="146" spans="1:13">
      <c r="A146" s="300">
        <v>137</v>
      </c>
      <c r="B146" s="276" t="s">
        <v>142</v>
      </c>
      <c r="C146" s="276">
        <v>8076.75</v>
      </c>
      <c r="D146" s="278">
        <v>8121.7333333333336</v>
      </c>
      <c r="E146" s="278">
        <v>7976.4666666666672</v>
      </c>
      <c r="F146" s="278">
        <v>7876.1833333333334</v>
      </c>
      <c r="G146" s="278">
        <v>7730.916666666667</v>
      </c>
      <c r="H146" s="278">
        <v>8222.0166666666664</v>
      </c>
      <c r="I146" s="278">
        <v>8367.2833333333328</v>
      </c>
      <c r="J146" s="278">
        <v>8467.5666666666675</v>
      </c>
      <c r="K146" s="276">
        <v>8267</v>
      </c>
      <c r="L146" s="276">
        <v>8021.45</v>
      </c>
      <c r="M146" s="276">
        <v>7.6949399999999999</v>
      </c>
    </row>
    <row r="147" spans="1:13">
      <c r="A147" s="300">
        <v>138</v>
      </c>
      <c r="B147" s="276" t="s">
        <v>144</v>
      </c>
      <c r="C147" s="276">
        <v>704.7</v>
      </c>
      <c r="D147" s="278">
        <v>717.05000000000007</v>
      </c>
      <c r="E147" s="278">
        <v>682.30000000000018</v>
      </c>
      <c r="F147" s="278">
        <v>659.90000000000009</v>
      </c>
      <c r="G147" s="278">
        <v>625.1500000000002</v>
      </c>
      <c r="H147" s="278">
        <v>739.45000000000016</v>
      </c>
      <c r="I147" s="278">
        <v>774.19999999999993</v>
      </c>
      <c r="J147" s="278">
        <v>796.60000000000014</v>
      </c>
      <c r="K147" s="276">
        <v>751.8</v>
      </c>
      <c r="L147" s="276">
        <v>694.65</v>
      </c>
      <c r="M147" s="276">
        <v>28.127790000000001</v>
      </c>
    </row>
    <row r="148" spans="1:13">
      <c r="A148" s="300">
        <v>139</v>
      </c>
      <c r="B148" s="276" t="s">
        <v>146</v>
      </c>
      <c r="C148" s="276">
        <v>1759</v>
      </c>
      <c r="D148" s="278">
        <v>1773.3500000000001</v>
      </c>
      <c r="E148" s="278">
        <v>1726.7000000000003</v>
      </c>
      <c r="F148" s="278">
        <v>1694.4</v>
      </c>
      <c r="G148" s="278">
        <v>1647.7500000000002</v>
      </c>
      <c r="H148" s="278">
        <v>1805.6500000000003</v>
      </c>
      <c r="I148" s="278">
        <v>1852.3000000000004</v>
      </c>
      <c r="J148" s="278">
        <v>1884.6000000000004</v>
      </c>
      <c r="K148" s="276">
        <v>1820</v>
      </c>
      <c r="L148" s="276">
        <v>1741.05</v>
      </c>
      <c r="M148" s="276">
        <v>19.712060000000001</v>
      </c>
    </row>
    <row r="149" spans="1:13">
      <c r="A149" s="300">
        <v>140</v>
      </c>
      <c r="B149" s="276" t="s">
        <v>147</v>
      </c>
      <c r="C149" s="276">
        <v>154.35</v>
      </c>
      <c r="D149" s="278">
        <v>155.88333333333333</v>
      </c>
      <c r="E149" s="278">
        <v>151.56666666666666</v>
      </c>
      <c r="F149" s="278">
        <v>148.78333333333333</v>
      </c>
      <c r="G149" s="278">
        <v>144.46666666666667</v>
      </c>
      <c r="H149" s="278">
        <v>158.66666666666666</v>
      </c>
      <c r="I149" s="278">
        <v>162.98333333333332</v>
      </c>
      <c r="J149" s="278">
        <v>165.76666666666665</v>
      </c>
      <c r="K149" s="276">
        <v>160.19999999999999</v>
      </c>
      <c r="L149" s="276">
        <v>153.1</v>
      </c>
      <c r="M149" s="276">
        <v>100.64192</v>
      </c>
    </row>
    <row r="150" spans="1:13">
      <c r="A150" s="300">
        <v>141</v>
      </c>
      <c r="B150" s="276" t="s">
        <v>268</v>
      </c>
      <c r="C150" s="276">
        <v>1600.65</v>
      </c>
      <c r="D150" s="278">
        <v>1619.3500000000001</v>
      </c>
      <c r="E150" s="278">
        <v>1571.3000000000002</v>
      </c>
      <c r="F150" s="278">
        <v>1541.95</v>
      </c>
      <c r="G150" s="278">
        <v>1493.9</v>
      </c>
      <c r="H150" s="278">
        <v>1648.7000000000003</v>
      </c>
      <c r="I150" s="278">
        <v>1696.75</v>
      </c>
      <c r="J150" s="278">
        <v>1726.1000000000004</v>
      </c>
      <c r="K150" s="276">
        <v>1667.4</v>
      </c>
      <c r="L150" s="276">
        <v>1590</v>
      </c>
      <c r="M150" s="276">
        <v>3.45085</v>
      </c>
    </row>
    <row r="151" spans="1:13">
      <c r="A151" s="300">
        <v>142</v>
      </c>
      <c r="B151" s="276" t="s">
        <v>149</v>
      </c>
      <c r="C151" s="276">
        <v>1182.9000000000001</v>
      </c>
      <c r="D151" s="278">
        <v>1195.9666666666667</v>
      </c>
      <c r="E151" s="278">
        <v>1163.9333333333334</v>
      </c>
      <c r="F151" s="278">
        <v>1144.9666666666667</v>
      </c>
      <c r="G151" s="278">
        <v>1112.9333333333334</v>
      </c>
      <c r="H151" s="278">
        <v>1214.9333333333334</v>
      </c>
      <c r="I151" s="278">
        <v>1246.9666666666667</v>
      </c>
      <c r="J151" s="278">
        <v>1265.9333333333334</v>
      </c>
      <c r="K151" s="276">
        <v>1228</v>
      </c>
      <c r="L151" s="276">
        <v>1177</v>
      </c>
      <c r="M151" s="276">
        <v>12.067259999999999</v>
      </c>
    </row>
    <row r="152" spans="1:13">
      <c r="A152" s="300">
        <v>143</v>
      </c>
      <c r="B152" s="276" t="s">
        <v>269</v>
      </c>
      <c r="C152" s="276">
        <v>896.75</v>
      </c>
      <c r="D152" s="278">
        <v>901.58333333333337</v>
      </c>
      <c r="E152" s="278">
        <v>889.16666666666674</v>
      </c>
      <c r="F152" s="278">
        <v>881.58333333333337</v>
      </c>
      <c r="G152" s="278">
        <v>869.16666666666674</v>
      </c>
      <c r="H152" s="278">
        <v>909.16666666666674</v>
      </c>
      <c r="I152" s="278">
        <v>921.58333333333348</v>
      </c>
      <c r="J152" s="278">
        <v>929.16666666666674</v>
      </c>
      <c r="K152" s="276">
        <v>914</v>
      </c>
      <c r="L152" s="276">
        <v>894</v>
      </c>
      <c r="M152" s="276">
        <v>1.5178799999999999</v>
      </c>
    </row>
    <row r="153" spans="1:13">
      <c r="A153" s="300">
        <v>144</v>
      </c>
      <c r="B153" s="276" t="s">
        <v>155</v>
      </c>
      <c r="C153" s="276">
        <v>117.2</v>
      </c>
      <c r="D153" s="278">
        <v>118.51666666666665</v>
      </c>
      <c r="E153" s="278">
        <v>115.0333333333333</v>
      </c>
      <c r="F153" s="278">
        <v>112.86666666666665</v>
      </c>
      <c r="G153" s="278">
        <v>109.3833333333333</v>
      </c>
      <c r="H153" s="278">
        <v>120.68333333333331</v>
      </c>
      <c r="I153" s="278">
        <v>124.16666666666666</v>
      </c>
      <c r="J153" s="278">
        <v>126.33333333333331</v>
      </c>
      <c r="K153" s="276">
        <v>122</v>
      </c>
      <c r="L153" s="276">
        <v>116.35</v>
      </c>
      <c r="M153" s="276">
        <v>81.306560000000005</v>
      </c>
    </row>
    <row r="154" spans="1:13">
      <c r="A154" s="300">
        <v>145</v>
      </c>
      <c r="B154" s="276" t="s">
        <v>156</v>
      </c>
      <c r="C154" s="276">
        <v>96.1</v>
      </c>
      <c r="D154" s="278">
        <v>96.95</v>
      </c>
      <c r="E154" s="278">
        <v>94.75</v>
      </c>
      <c r="F154" s="278">
        <v>93.399999999999991</v>
      </c>
      <c r="G154" s="278">
        <v>91.199999999999989</v>
      </c>
      <c r="H154" s="278">
        <v>98.300000000000011</v>
      </c>
      <c r="I154" s="278">
        <v>100.50000000000003</v>
      </c>
      <c r="J154" s="278">
        <v>101.85000000000002</v>
      </c>
      <c r="K154" s="276">
        <v>99.15</v>
      </c>
      <c r="L154" s="276">
        <v>95.6</v>
      </c>
      <c r="M154" s="276">
        <v>226.67010999999999</v>
      </c>
    </row>
    <row r="155" spans="1:13">
      <c r="A155" s="300">
        <v>146</v>
      </c>
      <c r="B155" s="276" t="s">
        <v>150</v>
      </c>
      <c r="C155" s="276">
        <v>47.8</v>
      </c>
      <c r="D155" s="278">
        <v>47.266666666666673</v>
      </c>
      <c r="E155" s="278">
        <v>45.583333333333343</v>
      </c>
      <c r="F155" s="278">
        <v>43.366666666666667</v>
      </c>
      <c r="G155" s="278">
        <v>41.683333333333337</v>
      </c>
      <c r="H155" s="278">
        <v>49.483333333333348</v>
      </c>
      <c r="I155" s="278">
        <v>51.166666666666671</v>
      </c>
      <c r="J155" s="278">
        <v>53.383333333333354</v>
      </c>
      <c r="K155" s="276">
        <v>48.95</v>
      </c>
      <c r="L155" s="276">
        <v>45.05</v>
      </c>
      <c r="M155" s="276">
        <v>443.44583</v>
      </c>
    </row>
    <row r="156" spans="1:13">
      <c r="A156" s="300">
        <v>147</v>
      </c>
      <c r="B156" s="276" t="s">
        <v>478</v>
      </c>
      <c r="C156" s="276">
        <v>2544</v>
      </c>
      <c r="D156" s="278">
        <v>2552.2833333333333</v>
      </c>
      <c r="E156" s="278">
        <v>2516.5666666666666</v>
      </c>
      <c r="F156" s="278">
        <v>2489.1333333333332</v>
      </c>
      <c r="G156" s="278">
        <v>2453.4166666666665</v>
      </c>
      <c r="H156" s="278">
        <v>2579.7166666666667</v>
      </c>
      <c r="I156" s="278">
        <v>2615.4333333333329</v>
      </c>
      <c r="J156" s="278">
        <v>2642.8666666666668</v>
      </c>
      <c r="K156" s="276">
        <v>2588</v>
      </c>
      <c r="L156" s="276">
        <v>2524.85</v>
      </c>
      <c r="M156" s="276">
        <v>0.95369000000000004</v>
      </c>
    </row>
    <row r="157" spans="1:13">
      <c r="A157" s="300">
        <v>148</v>
      </c>
      <c r="B157" s="276" t="s">
        <v>153</v>
      </c>
      <c r="C157" s="276">
        <v>17716.3</v>
      </c>
      <c r="D157" s="278">
        <v>17757.216666666667</v>
      </c>
      <c r="E157" s="278">
        <v>17614.433333333334</v>
      </c>
      <c r="F157" s="278">
        <v>17512.566666666666</v>
      </c>
      <c r="G157" s="278">
        <v>17369.783333333333</v>
      </c>
      <c r="H157" s="278">
        <v>17859.083333333336</v>
      </c>
      <c r="I157" s="278">
        <v>18001.866666666669</v>
      </c>
      <c r="J157" s="278">
        <v>18103.733333333337</v>
      </c>
      <c r="K157" s="276">
        <v>17900</v>
      </c>
      <c r="L157" s="276">
        <v>17655.349999999999</v>
      </c>
      <c r="M157" s="276">
        <v>0.70977000000000001</v>
      </c>
    </row>
    <row r="158" spans="1:13">
      <c r="A158" s="300">
        <v>149</v>
      </c>
      <c r="B158" s="276" t="s">
        <v>3161</v>
      </c>
      <c r="C158" s="276">
        <v>330.55</v>
      </c>
      <c r="D158" s="278">
        <v>332.48333333333335</v>
      </c>
      <c r="E158" s="278">
        <v>327.06666666666672</v>
      </c>
      <c r="F158" s="278">
        <v>323.58333333333337</v>
      </c>
      <c r="G158" s="278">
        <v>318.16666666666674</v>
      </c>
      <c r="H158" s="278">
        <v>335.9666666666667</v>
      </c>
      <c r="I158" s="278">
        <v>341.38333333333333</v>
      </c>
      <c r="J158" s="278">
        <v>344.86666666666667</v>
      </c>
      <c r="K158" s="276">
        <v>337.9</v>
      </c>
      <c r="L158" s="276">
        <v>329</v>
      </c>
      <c r="M158" s="276">
        <v>9.1956399999999991</v>
      </c>
    </row>
    <row r="159" spans="1:13">
      <c r="A159" s="300">
        <v>150</v>
      </c>
      <c r="B159" s="276" t="s">
        <v>271</v>
      </c>
      <c r="C159" s="276">
        <v>569.79999999999995</v>
      </c>
      <c r="D159" s="278">
        <v>574.88333333333333</v>
      </c>
      <c r="E159" s="278">
        <v>562.91666666666663</v>
      </c>
      <c r="F159" s="278">
        <v>556.0333333333333</v>
      </c>
      <c r="G159" s="278">
        <v>544.06666666666661</v>
      </c>
      <c r="H159" s="278">
        <v>581.76666666666665</v>
      </c>
      <c r="I159" s="278">
        <v>593.73333333333335</v>
      </c>
      <c r="J159" s="278">
        <v>600.61666666666667</v>
      </c>
      <c r="K159" s="276">
        <v>586.85</v>
      </c>
      <c r="L159" s="276">
        <v>568</v>
      </c>
      <c r="M159" s="276">
        <v>2.9377399999999998</v>
      </c>
    </row>
    <row r="160" spans="1:13">
      <c r="A160" s="300">
        <v>151</v>
      </c>
      <c r="B160" s="276" t="s">
        <v>158</v>
      </c>
      <c r="C160" s="276">
        <v>94.7</v>
      </c>
      <c r="D160" s="278">
        <v>96.266666666666666</v>
      </c>
      <c r="E160" s="278">
        <v>92.333333333333329</v>
      </c>
      <c r="F160" s="278">
        <v>89.966666666666669</v>
      </c>
      <c r="G160" s="278">
        <v>86.033333333333331</v>
      </c>
      <c r="H160" s="278">
        <v>98.633333333333326</v>
      </c>
      <c r="I160" s="278">
        <v>102.56666666666666</v>
      </c>
      <c r="J160" s="278">
        <v>104.93333333333332</v>
      </c>
      <c r="K160" s="276">
        <v>100.2</v>
      </c>
      <c r="L160" s="276">
        <v>93.9</v>
      </c>
      <c r="M160" s="276">
        <v>269.39348999999999</v>
      </c>
    </row>
    <row r="161" spans="1:13">
      <c r="A161" s="300">
        <v>152</v>
      </c>
      <c r="B161" s="276" t="s">
        <v>157</v>
      </c>
      <c r="C161" s="276">
        <v>113.75</v>
      </c>
      <c r="D161" s="278">
        <v>114.06666666666666</v>
      </c>
      <c r="E161" s="278">
        <v>111.78333333333333</v>
      </c>
      <c r="F161" s="278">
        <v>109.81666666666666</v>
      </c>
      <c r="G161" s="278">
        <v>107.53333333333333</v>
      </c>
      <c r="H161" s="278">
        <v>116.03333333333333</v>
      </c>
      <c r="I161" s="278">
        <v>118.31666666666666</v>
      </c>
      <c r="J161" s="278">
        <v>120.28333333333333</v>
      </c>
      <c r="K161" s="276">
        <v>116.35</v>
      </c>
      <c r="L161" s="276">
        <v>112.1</v>
      </c>
      <c r="M161" s="276">
        <v>8.14879</v>
      </c>
    </row>
    <row r="162" spans="1:13">
      <c r="A162" s="300">
        <v>153</v>
      </c>
      <c r="B162" s="276" t="s">
        <v>272</v>
      </c>
      <c r="C162" s="276">
        <v>3349.95</v>
      </c>
      <c r="D162" s="278">
        <v>3363.2999999999997</v>
      </c>
      <c r="E162" s="278">
        <v>3326.6499999999996</v>
      </c>
      <c r="F162" s="278">
        <v>3303.35</v>
      </c>
      <c r="G162" s="278">
        <v>3266.7</v>
      </c>
      <c r="H162" s="278">
        <v>3386.5999999999995</v>
      </c>
      <c r="I162" s="278">
        <v>3423.25</v>
      </c>
      <c r="J162" s="278">
        <v>3446.5499999999993</v>
      </c>
      <c r="K162" s="276">
        <v>3399.95</v>
      </c>
      <c r="L162" s="276">
        <v>3340</v>
      </c>
      <c r="M162" s="276">
        <v>0.59440999999999999</v>
      </c>
    </row>
    <row r="163" spans="1:13">
      <c r="A163" s="300">
        <v>154</v>
      </c>
      <c r="B163" s="276" t="s">
        <v>273</v>
      </c>
      <c r="C163" s="276">
        <v>2216.5</v>
      </c>
      <c r="D163" s="278">
        <v>2224.0499999999997</v>
      </c>
      <c r="E163" s="278">
        <v>2204.4499999999994</v>
      </c>
      <c r="F163" s="278">
        <v>2192.3999999999996</v>
      </c>
      <c r="G163" s="278">
        <v>2172.7999999999993</v>
      </c>
      <c r="H163" s="278">
        <v>2236.0999999999995</v>
      </c>
      <c r="I163" s="278">
        <v>2255.6999999999998</v>
      </c>
      <c r="J163" s="278">
        <v>2267.7499999999995</v>
      </c>
      <c r="K163" s="276">
        <v>2243.65</v>
      </c>
      <c r="L163" s="276">
        <v>2212</v>
      </c>
      <c r="M163" s="276">
        <v>2.6878700000000002</v>
      </c>
    </row>
    <row r="164" spans="1:13">
      <c r="A164" s="300">
        <v>155</v>
      </c>
      <c r="B164" s="276" t="s">
        <v>159</v>
      </c>
      <c r="C164" s="276">
        <v>28763.200000000001</v>
      </c>
      <c r="D164" s="278">
        <v>28857.283333333336</v>
      </c>
      <c r="E164" s="278">
        <v>28477.166666666672</v>
      </c>
      <c r="F164" s="278">
        <v>28191.133333333335</v>
      </c>
      <c r="G164" s="278">
        <v>27811.01666666667</v>
      </c>
      <c r="H164" s="278">
        <v>29143.316666666673</v>
      </c>
      <c r="I164" s="278">
        <v>29523.433333333334</v>
      </c>
      <c r="J164" s="278">
        <v>29809.466666666674</v>
      </c>
      <c r="K164" s="276">
        <v>29237.4</v>
      </c>
      <c r="L164" s="276">
        <v>28571.25</v>
      </c>
      <c r="M164" s="276">
        <v>0.37706000000000001</v>
      </c>
    </row>
    <row r="165" spans="1:13">
      <c r="A165" s="300">
        <v>156</v>
      </c>
      <c r="B165" s="276" t="s">
        <v>161</v>
      </c>
      <c r="C165" s="276">
        <v>245.85</v>
      </c>
      <c r="D165" s="278">
        <v>247.79999999999998</v>
      </c>
      <c r="E165" s="278">
        <v>242.44999999999996</v>
      </c>
      <c r="F165" s="278">
        <v>239.04999999999998</v>
      </c>
      <c r="G165" s="278">
        <v>233.69999999999996</v>
      </c>
      <c r="H165" s="278">
        <v>251.19999999999996</v>
      </c>
      <c r="I165" s="278">
        <v>256.54999999999995</v>
      </c>
      <c r="J165" s="278">
        <v>259.94999999999993</v>
      </c>
      <c r="K165" s="276">
        <v>253.15</v>
      </c>
      <c r="L165" s="276">
        <v>244.4</v>
      </c>
      <c r="M165" s="276">
        <v>42.242339999999999</v>
      </c>
    </row>
    <row r="166" spans="1:13">
      <c r="A166" s="300">
        <v>157</v>
      </c>
      <c r="B166" s="276" t="s">
        <v>275</v>
      </c>
      <c r="C166" s="276">
        <v>4860.8</v>
      </c>
      <c r="D166" s="278">
        <v>4887.8</v>
      </c>
      <c r="E166" s="278">
        <v>4820.6500000000005</v>
      </c>
      <c r="F166" s="278">
        <v>4780.5</v>
      </c>
      <c r="G166" s="278">
        <v>4713.3500000000004</v>
      </c>
      <c r="H166" s="278">
        <v>4927.9500000000007</v>
      </c>
      <c r="I166" s="278">
        <v>4995.1000000000004</v>
      </c>
      <c r="J166" s="278">
        <v>5035.2500000000009</v>
      </c>
      <c r="K166" s="276">
        <v>4954.95</v>
      </c>
      <c r="L166" s="276">
        <v>4847.6499999999996</v>
      </c>
      <c r="M166" s="276">
        <v>0.56828000000000001</v>
      </c>
    </row>
    <row r="167" spans="1:13">
      <c r="A167" s="300">
        <v>158</v>
      </c>
      <c r="B167" s="276" t="s">
        <v>163</v>
      </c>
      <c r="C167" s="276">
        <v>1775.55</v>
      </c>
      <c r="D167" s="278">
        <v>1785.0166666666667</v>
      </c>
      <c r="E167" s="278">
        <v>1750.5333333333333</v>
      </c>
      <c r="F167" s="278">
        <v>1725.5166666666667</v>
      </c>
      <c r="G167" s="278">
        <v>1691.0333333333333</v>
      </c>
      <c r="H167" s="278">
        <v>1810.0333333333333</v>
      </c>
      <c r="I167" s="278">
        <v>1844.5166666666664</v>
      </c>
      <c r="J167" s="278">
        <v>1869.5333333333333</v>
      </c>
      <c r="K167" s="276">
        <v>1819.5</v>
      </c>
      <c r="L167" s="276">
        <v>1760</v>
      </c>
      <c r="M167" s="276">
        <v>9.1004000000000005</v>
      </c>
    </row>
    <row r="168" spans="1:13">
      <c r="A168" s="300">
        <v>159</v>
      </c>
      <c r="B168" s="276" t="s">
        <v>160</v>
      </c>
      <c r="C168" s="276">
        <v>1563.5</v>
      </c>
      <c r="D168" s="278">
        <v>1579.2</v>
      </c>
      <c r="E168" s="278">
        <v>1532.0500000000002</v>
      </c>
      <c r="F168" s="278">
        <v>1500.6000000000001</v>
      </c>
      <c r="G168" s="278">
        <v>1453.4500000000003</v>
      </c>
      <c r="H168" s="278">
        <v>1610.65</v>
      </c>
      <c r="I168" s="278">
        <v>1657.8000000000002</v>
      </c>
      <c r="J168" s="278">
        <v>1689.25</v>
      </c>
      <c r="K168" s="276">
        <v>1626.35</v>
      </c>
      <c r="L168" s="276">
        <v>1547.75</v>
      </c>
      <c r="M168" s="276">
        <v>16.07235</v>
      </c>
    </row>
    <row r="169" spans="1:13">
      <c r="A169" s="300">
        <v>160</v>
      </c>
      <c r="B169" s="276" t="s">
        <v>491</v>
      </c>
      <c r="C169" s="276">
        <v>1280.9000000000001</v>
      </c>
      <c r="D169" s="278">
        <v>1281.95</v>
      </c>
      <c r="E169" s="278">
        <v>1238.95</v>
      </c>
      <c r="F169" s="278">
        <v>1197</v>
      </c>
      <c r="G169" s="278">
        <v>1154</v>
      </c>
      <c r="H169" s="278">
        <v>1323.9</v>
      </c>
      <c r="I169" s="278">
        <v>1366.9</v>
      </c>
      <c r="J169" s="278">
        <v>1408.8500000000001</v>
      </c>
      <c r="K169" s="276">
        <v>1324.95</v>
      </c>
      <c r="L169" s="276">
        <v>1240</v>
      </c>
      <c r="M169" s="276">
        <v>21.910589999999999</v>
      </c>
    </row>
    <row r="170" spans="1:13">
      <c r="A170" s="300">
        <v>161</v>
      </c>
      <c r="B170" s="276" t="s">
        <v>162</v>
      </c>
      <c r="C170" s="276">
        <v>118.7</v>
      </c>
      <c r="D170" s="278">
        <v>119.7</v>
      </c>
      <c r="E170" s="278">
        <v>117</v>
      </c>
      <c r="F170" s="278">
        <v>115.3</v>
      </c>
      <c r="G170" s="278">
        <v>112.6</v>
      </c>
      <c r="H170" s="278">
        <v>121.4</v>
      </c>
      <c r="I170" s="278">
        <v>124.10000000000002</v>
      </c>
      <c r="J170" s="278">
        <v>125.80000000000001</v>
      </c>
      <c r="K170" s="276">
        <v>122.4</v>
      </c>
      <c r="L170" s="276">
        <v>118</v>
      </c>
      <c r="M170" s="276">
        <v>41.765450000000001</v>
      </c>
    </row>
    <row r="171" spans="1:13">
      <c r="A171" s="300">
        <v>162</v>
      </c>
      <c r="B171" s="276" t="s">
        <v>165</v>
      </c>
      <c r="C171" s="276">
        <v>195.15</v>
      </c>
      <c r="D171" s="278">
        <v>195.66666666666666</v>
      </c>
      <c r="E171" s="278">
        <v>193.63333333333333</v>
      </c>
      <c r="F171" s="278">
        <v>192.11666666666667</v>
      </c>
      <c r="G171" s="278">
        <v>190.08333333333334</v>
      </c>
      <c r="H171" s="278">
        <v>197.18333333333331</v>
      </c>
      <c r="I171" s="278">
        <v>199.21666666666667</v>
      </c>
      <c r="J171" s="278">
        <v>200.73333333333329</v>
      </c>
      <c r="K171" s="276">
        <v>197.7</v>
      </c>
      <c r="L171" s="276">
        <v>194.15</v>
      </c>
      <c r="M171" s="276">
        <v>70.363759999999999</v>
      </c>
    </row>
    <row r="172" spans="1:13">
      <c r="A172" s="300">
        <v>163</v>
      </c>
      <c r="B172" s="276" t="s">
        <v>276</v>
      </c>
      <c r="C172" s="276">
        <v>280.25</v>
      </c>
      <c r="D172" s="278">
        <v>283.8</v>
      </c>
      <c r="E172" s="278">
        <v>274.65000000000003</v>
      </c>
      <c r="F172" s="278">
        <v>269.05</v>
      </c>
      <c r="G172" s="278">
        <v>259.90000000000003</v>
      </c>
      <c r="H172" s="278">
        <v>289.40000000000003</v>
      </c>
      <c r="I172" s="278">
        <v>298.55</v>
      </c>
      <c r="J172" s="278">
        <v>304.15000000000003</v>
      </c>
      <c r="K172" s="276">
        <v>292.95</v>
      </c>
      <c r="L172" s="276">
        <v>278.2</v>
      </c>
      <c r="M172" s="276">
        <v>5.1441699999999999</v>
      </c>
    </row>
    <row r="173" spans="1:13">
      <c r="A173" s="300">
        <v>164</v>
      </c>
      <c r="B173" s="276" t="s">
        <v>277</v>
      </c>
      <c r="C173" s="276">
        <v>11228.85</v>
      </c>
      <c r="D173" s="278">
        <v>11260.566666666666</v>
      </c>
      <c r="E173" s="278">
        <v>11121.133333333331</v>
      </c>
      <c r="F173" s="278">
        <v>11013.416666666666</v>
      </c>
      <c r="G173" s="278">
        <v>10873.983333333332</v>
      </c>
      <c r="H173" s="278">
        <v>11368.283333333331</v>
      </c>
      <c r="I173" s="278">
        <v>11507.716666666665</v>
      </c>
      <c r="J173" s="278">
        <v>11615.433333333331</v>
      </c>
      <c r="K173" s="276">
        <v>11400</v>
      </c>
      <c r="L173" s="276">
        <v>11152.85</v>
      </c>
      <c r="M173" s="276">
        <v>9.0450000000000003E-2</v>
      </c>
    </row>
    <row r="174" spans="1:13">
      <c r="A174" s="300">
        <v>165</v>
      </c>
      <c r="B174" s="276" t="s">
        <v>164</v>
      </c>
      <c r="C174" s="276">
        <v>35.65</v>
      </c>
      <c r="D174" s="278">
        <v>36.1</v>
      </c>
      <c r="E174" s="278">
        <v>34.800000000000004</v>
      </c>
      <c r="F174" s="278">
        <v>33.950000000000003</v>
      </c>
      <c r="G174" s="278">
        <v>32.650000000000006</v>
      </c>
      <c r="H174" s="278">
        <v>36.950000000000003</v>
      </c>
      <c r="I174" s="278">
        <v>38.25</v>
      </c>
      <c r="J174" s="278">
        <v>39.1</v>
      </c>
      <c r="K174" s="276">
        <v>37.4</v>
      </c>
      <c r="L174" s="276">
        <v>35.25</v>
      </c>
      <c r="M174" s="276">
        <v>1262.7960700000001</v>
      </c>
    </row>
    <row r="175" spans="1:13">
      <c r="A175" s="300">
        <v>166</v>
      </c>
      <c r="B175" s="276" t="s">
        <v>168</v>
      </c>
      <c r="C175" s="276">
        <v>250.55</v>
      </c>
      <c r="D175" s="278">
        <v>254.80000000000004</v>
      </c>
      <c r="E175" s="278">
        <v>244.00000000000006</v>
      </c>
      <c r="F175" s="278">
        <v>237.45000000000002</v>
      </c>
      <c r="G175" s="278">
        <v>226.65000000000003</v>
      </c>
      <c r="H175" s="278">
        <v>261.35000000000008</v>
      </c>
      <c r="I175" s="278">
        <v>272.15000000000009</v>
      </c>
      <c r="J175" s="278">
        <v>278.7000000000001</v>
      </c>
      <c r="K175" s="276">
        <v>265.60000000000002</v>
      </c>
      <c r="L175" s="276">
        <v>248.25</v>
      </c>
      <c r="M175" s="276">
        <v>194.91404</v>
      </c>
    </row>
    <row r="176" spans="1:13">
      <c r="A176" s="300">
        <v>167</v>
      </c>
      <c r="B176" s="276" t="s">
        <v>169</v>
      </c>
      <c r="C176" s="276">
        <v>142.5</v>
      </c>
      <c r="D176" s="278">
        <v>144.19999999999999</v>
      </c>
      <c r="E176" s="278">
        <v>139.99999999999997</v>
      </c>
      <c r="F176" s="278">
        <v>137.49999999999997</v>
      </c>
      <c r="G176" s="278">
        <v>133.29999999999995</v>
      </c>
      <c r="H176" s="278">
        <v>146.69999999999999</v>
      </c>
      <c r="I176" s="278">
        <v>150.90000000000003</v>
      </c>
      <c r="J176" s="278">
        <v>153.4</v>
      </c>
      <c r="K176" s="276">
        <v>148.4</v>
      </c>
      <c r="L176" s="276">
        <v>141.69999999999999</v>
      </c>
      <c r="M176" s="276">
        <v>49.01511</v>
      </c>
    </row>
    <row r="177" spans="1:13">
      <c r="A177" s="300">
        <v>168</v>
      </c>
      <c r="B177" s="276" t="s">
        <v>279</v>
      </c>
      <c r="C177" s="276">
        <v>479.1</v>
      </c>
      <c r="D177" s="278">
        <v>481.18333333333339</v>
      </c>
      <c r="E177" s="278">
        <v>475.81666666666678</v>
      </c>
      <c r="F177" s="278">
        <v>472.53333333333336</v>
      </c>
      <c r="G177" s="278">
        <v>467.16666666666674</v>
      </c>
      <c r="H177" s="278">
        <v>484.46666666666681</v>
      </c>
      <c r="I177" s="278">
        <v>489.83333333333337</v>
      </c>
      <c r="J177" s="278">
        <v>493.11666666666684</v>
      </c>
      <c r="K177" s="276">
        <v>486.55</v>
      </c>
      <c r="L177" s="276">
        <v>477.9</v>
      </c>
      <c r="M177" s="276">
        <v>1.7590399999999999</v>
      </c>
    </row>
    <row r="178" spans="1:13">
      <c r="A178" s="300">
        <v>169</v>
      </c>
      <c r="B178" s="276" t="s">
        <v>170</v>
      </c>
      <c r="C178" s="276">
        <v>2099.4</v>
      </c>
      <c r="D178" s="278">
        <v>2098.1333333333332</v>
      </c>
      <c r="E178" s="278">
        <v>2076.2666666666664</v>
      </c>
      <c r="F178" s="278">
        <v>2053.1333333333332</v>
      </c>
      <c r="G178" s="278">
        <v>2031.2666666666664</v>
      </c>
      <c r="H178" s="278">
        <v>2121.2666666666664</v>
      </c>
      <c r="I178" s="278">
        <v>2143.1333333333332</v>
      </c>
      <c r="J178" s="278">
        <v>2166.2666666666664</v>
      </c>
      <c r="K178" s="276">
        <v>2120</v>
      </c>
      <c r="L178" s="276">
        <v>2075</v>
      </c>
      <c r="M178" s="276">
        <v>180.38987</v>
      </c>
    </row>
    <row r="179" spans="1:13">
      <c r="A179" s="300">
        <v>170</v>
      </c>
      <c r="B179" s="276" t="s">
        <v>3523</v>
      </c>
      <c r="C179" s="276">
        <v>979.65</v>
      </c>
      <c r="D179" s="278">
        <v>989.78333333333342</v>
      </c>
      <c r="E179" s="278">
        <v>960.56666666666683</v>
      </c>
      <c r="F179" s="278">
        <v>941.48333333333346</v>
      </c>
      <c r="G179" s="278">
        <v>912.26666666666688</v>
      </c>
      <c r="H179" s="278">
        <v>1008.8666666666668</v>
      </c>
      <c r="I179" s="278">
        <v>1038.0833333333333</v>
      </c>
      <c r="J179" s="278">
        <v>1057.1666666666667</v>
      </c>
      <c r="K179" s="276">
        <v>1019</v>
      </c>
      <c r="L179" s="276">
        <v>970.7</v>
      </c>
      <c r="M179" s="276">
        <v>21.603590000000001</v>
      </c>
    </row>
    <row r="180" spans="1:13">
      <c r="A180" s="300">
        <v>171</v>
      </c>
      <c r="B180" s="276" t="s">
        <v>280</v>
      </c>
      <c r="C180" s="276">
        <v>878.3</v>
      </c>
      <c r="D180" s="278">
        <v>887.0333333333333</v>
      </c>
      <c r="E180" s="278">
        <v>866.26666666666665</v>
      </c>
      <c r="F180" s="278">
        <v>854.23333333333335</v>
      </c>
      <c r="G180" s="278">
        <v>833.4666666666667</v>
      </c>
      <c r="H180" s="278">
        <v>899.06666666666661</v>
      </c>
      <c r="I180" s="278">
        <v>919.83333333333326</v>
      </c>
      <c r="J180" s="278">
        <v>931.86666666666656</v>
      </c>
      <c r="K180" s="276">
        <v>907.8</v>
      </c>
      <c r="L180" s="276">
        <v>875</v>
      </c>
      <c r="M180" s="276">
        <v>19.138210000000001</v>
      </c>
    </row>
    <row r="181" spans="1:13">
      <c r="A181" s="300">
        <v>172</v>
      </c>
      <c r="B181" s="276" t="s">
        <v>175</v>
      </c>
      <c r="C181" s="276">
        <v>5772.6</v>
      </c>
      <c r="D181" s="278">
        <v>5770.9333333333334</v>
      </c>
      <c r="E181" s="278">
        <v>5579.8666666666668</v>
      </c>
      <c r="F181" s="278">
        <v>5387.1333333333332</v>
      </c>
      <c r="G181" s="278">
        <v>5196.0666666666666</v>
      </c>
      <c r="H181" s="278">
        <v>5963.666666666667</v>
      </c>
      <c r="I181" s="278">
        <v>6154.7333333333345</v>
      </c>
      <c r="J181" s="278">
        <v>6347.4666666666672</v>
      </c>
      <c r="K181" s="276">
        <v>5962</v>
      </c>
      <c r="L181" s="276">
        <v>5578.2</v>
      </c>
      <c r="M181" s="276">
        <v>3.4750000000000001</v>
      </c>
    </row>
    <row r="182" spans="1:13">
      <c r="A182" s="300">
        <v>173</v>
      </c>
      <c r="B182" s="276" t="s">
        <v>513</v>
      </c>
      <c r="C182" s="276">
        <v>8448.9</v>
      </c>
      <c r="D182" s="278">
        <v>8414.65</v>
      </c>
      <c r="E182" s="278">
        <v>8339.2999999999993</v>
      </c>
      <c r="F182" s="278">
        <v>8229.6999999999989</v>
      </c>
      <c r="G182" s="278">
        <v>8154.3499999999985</v>
      </c>
      <c r="H182" s="278">
        <v>8524.25</v>
      </c>
      <c r="I182" s="278">
        <v>8599.6000000000022</v>
      </c>
      <c r="J182" s="278">
        <v>8709.2000000000007</v>
      </c>
      <c r="K182" s="276">
        <v>8490</v>
      </c>
      <c r="L182" s="276">
        <v>8305.0499999999993</v>
      </c>
      <c r="M182" s="276">
        <v>0.18082000000000001</v>
      </c>
    </row>
    <row r="183" spans="1:13">
      <c r="A183" s="300">
        <v>174</v>
      </c>
      <c r="B183" s="276" t="s">
        <v>173</v>
      </c>
      <c r="C183" s="276">
        <v>23719</v>
      </c>
      <c r="D183" s="278">
        <v>23873.600000000002</v>
      </c>
      <c r="E183" s="278">
        <v>23447.400000000005</v>
      </c>
      <c r="F183" s="278">
        <v>23175.800000000003</v>
      </c>
      <c r="G183" s="278">
        <v>22749.600000000006</v>
      </c>
      <c r="H183" s="278">
        <v>24145.200000000004</v>
      </c>
      <c r="I183" s="278">
        <v>24571.4</v>
      </c>
      <c r="J183" s="278">
        <v>24843.000000000004</v>
      </c>
      <c r="K183" s="276">
        <v>24299.8</v>
      </c>
      <c r="L183" s="276">
        <v>23602</v>
      </c>
      <c r="M183" s="276">
        <v>0.51819000000000004</v>
      </c>
    </row>
    <row r="184" spans="1:13">
      <c r="A184" s="300">
        <v>175</v>
      </c>
      <c r="B184" s="276" t="s">
        <v>176</v>
      </c>
      <c r="C184" s="276">
        <v>1206.45</v>
      </c>
      <c r="D184" s="278">
        <v>1225.6666666666667</v>
      </c>
      <c r="E184" s="278">
        <v>1174.9833333333336</v>
      </c>
      <c r="F184" s="278">
        <v>1143.5166666666669</v>
      </c>
      <c r="G184" s="278">
        <v>1092.8333333333337</v>
      </c>
      <c r="H184" s="278">
        <v>1257.1333333333334</v>
      </c>
      <c r="I184" s="278">
        <v>1307.8166666666664</v>
      </c>
      <c r="J184" s="278">
        <v>1339.2833333333333</v>
      </c>
      <c r="K184" s="276">
        <v>1276.3499999999999</v>
      </c>
      <c r="L184" s="276">
        <v>1194.2</v>
      </c>
      <c r="M184" s="276">
        <v>32.923749999999998</v>
      </c>
    </row>
    <row r="185" spans="1:13">
      <c r="A185" s="300">
        <v>176</v>
      </c>
      <c r="B185" s="276" t="s">
        <v>174</v>
      </c>
      <c r="C185" s="276">
        <v>1669.25</v>
      </c>
      <c r="D185" s="278">
        <v>1686.9166666666667</v>
      </c>
      <c r="E185" s="278">
        <v>1640.9833333333336</v>
      </c>
      <c r="F185" s="278">
        <v>1612.7166666666669</v>
      </c>
      <c r="G185" s="278">
        <v>1566.7833333333338</v>
      </c>
      <c r="H185" s="278">
        <v>1715.1833333333334</v>
      </c>
      <c r="I185" s="278">
        <v>1761.1166666666663</v>
      </c>
      <c r="J185" s="278">
        <v>1789.3833333333332</v>
      </c>
      <c r="K185" s="276">
        <v>1732.85</v>
      </c>
      <c r="L185" s="276">
        <v>1658.65</v>
      </c>
      <c r="M185" s="276">
        <v>6.8604900000000004</v>
      </c>
    </row>
    <row r="186" spans="1:13">
      <c r="A186" s="300">
        <v>177</v>
      </c>
      <c r="B186" s="276" t="s">
        <v>172</v>
      </c>
      <c r="C186" s="276">
        <v>294.85000000000002</v>
      </c>
      <c r="D186" s="278">
        <v>297.16666666666669</v>
      </c>
      <c r="E186" s="278">
        <v>289.18333333333339</v>
      </c>
      <c r="F186" s="278">
        <v>283.51666666666671</v>
      </c>
      <c r="G186" s="278">
        <v>275.53333333333342</v>
      </c>
      <c r="H186" s="278">
        <v>302.83333333333337</v>
      </c>
      <c r="I186" s="278">
        <v>310.81666666666661</v>
      </c>
      <c r="J186" s="278">
        <v>316.48333333333335</v>
      </c>
      <c r="K186" s="276">
        <v>305.14999999999998</v>
      </c>
      <c r="L186" s="276">
        <v>291.5</v>
      </c>
      <c r="M186" s="276">
        <v>299.95202999999998</v>
      </c>
    </row>
    <row r="187" spans="1:13">
      <c r="A187" s="300">
        <v>178</v>
      </c>
      <c r="B187" s="276" t="s">
        <v>171</v>
      </c>
      <c r="C187" s="276">
        <v>64.849999999999994</v>
      </c>
      <c r="D187" s="278">
        <v>65.533333333333346</v>
      </c>
      <c r="E187" s="278">
        <v>63.616666666666688</v>
      </c>
      <c r="F187" s="278">
        <v>62.38333333333334</v>
      </c>
      <c r="G187" s="278">
        <v>60.466666666666683</v>
      </c>
      <c r="H187" s="278">
        <v>66.766666666666694</v>
      </c>
      <c r="I187" s="278">
        <v>68.683333333333351</v>
      </c>
      <c r="J187" s="278">
        <v>69.9166666666667</v>
      </c>
      <c r="K187" s="276">
        <v>67.45</v>
      </c>
      <c r="L187" s="276">
        <v>64.3</v>
      </c>
      <c r="M187" s="276">
        <v>410.04289999999997</v>
      </c>
    </row>
    <row r="188" spans="1:13">
      <c r="A188" s="300">
        <v>179</v>
      </c>
      <c r="B188" s="276" t="s">
        <v>178</v>
      </c>
      <c r="C188" s="276">
        <v>582.9</v>
      </c>
      <c r="D188" s="278">
        <v>587.43333333333339</v>
      </c>
      <c r="E188" s="278">
        <v>576.11666666666679</v>
      </c>
      <c r="F188" s="278">
        <v>569.33333333333337</v>
      </c>
      <c r="G188" s="278">
        <v>558.01666666666677</v>
      </c>
      <c r="H188" s="278">
        <v>594.21666666666681</v>
      </c>
      <c r="I188" s="278">
        <v>605.53333333333342</v>
      </c>
      <c r="J188" s="278">
        <v>612.31666666666683</v>
      </c>
      <c r="K188" s="276">
        <v>598.75</v>
      </c>
      <c r="L188" s="276">
        <v>580.65</v>
      </c>
      <c r="M188" s="276">
        <v>45.463929999999998</v>
      </c>
    </row>
    <row r="189" spans="1:13">
      <c r="A189" s="300">
        <v>180</v>
      </c>
      <c r="B189" s="276" t="s">
        <v>179</v>
      </c>
      <c r="C189" s="276">
        <v>503.7</v>
      </c>
      <c r="D189" s="278">
        <v>504.81666666666666</v>
      </c>
      <c r="E189" s="278">
        <v>483.63333333333333</v>
      </c>
      <c r="F189" s="278">
        <v>463.56666666666666</v>
      </c>
      <c r="G189" s="278">
        <v>442.38333333333333</v>
      </c>
      <c r="H189" s="278">
        <v>524.88333333333333</v>
      </c>
      <c r="I189" s="278">
        <v>546.06666666666661</v>
      </c>
      <c r="J189" s="278">
        <v>566.13333333333333</v>
      </c>
      <c r="K189" s="276">
        <v>526</v>
      </c>
      <c r="L189" s="276">
        <v>484.75</v>
      </c>
      <c r="M189" s="276">
        <v>27.763400000000001</v>
      </c>
    </row>
    <row r="190" spans="1:13">
      <c r="A190" s="300">
        <v>181</v>
      </c>
      <c r="B190" s="276" t="s">
        <v>282</v>
      </c>
      <c r="C190" s="276">
        <v>609.75</v>
      </c>
      <c r="D190" s="278">
        <v>612.93333333333328</v>
      </c>
      <c r="E190" s="278">
        <v>601.86666666666656</v>
      </c>
      <c r="F190" s="278">
        <v>593.98333333333323</v>
      </c>
      <c r="G190" s="278">
        <v>582.91666666666652</v>
      </c>
      <c r="H190" s="278">
        <v>620.81666666666661</v>
      </c>
      <c r="I190" s="278">
        <v>631.88333333333344</v>
      </c>
      <c r="J190" s="278">
        <v>639.76666666666665</v>
      </c>
      <c r="K190" s="276">
        <v>624</v>
      </c>
      <c r="L190" s="276">
        <v>605.04999999999995</v>
      </c>
      <c r="M190" s="276">
        <v>6.2240500000000001</v>
      </c>
    </row>
    <row r="191" spans="1:13">
      <c r="A191" s="300">
        <v>182</v>
      </c>
      <c r="B191" s="276" t="s">
        <v>192</v>
      </c>
      <c r="C191" s="276">
        <v>509.6</v>
      </c>
      <c r="D191" s="278">
        <v>510.78333333333336</v>
      </c>
      <c r="E191" s="278">
        <v>503.61666666666667</v>
      </c>
      <c r="F191" s="278">
        <v>497.63333333333333</v>
      </c>
      <c r="G191" s="278">
        <v>490.46666666666664</v>
      </c>
      <c r="H191" s="278">
        <v>516.76666666666665</v>
      </c>
      <c r="I191" s="278">
        <v>523.93333333333339</v>
      </c>
      <c r="J191" s="278">
        <v>529.91666666666674</v>
      </c>
      <c r="K191" s="276">
        <v>517.95000000000005</v>
      </c>
      <c r="L191" s="276">
        <v>504.8</v>
      </c>
      <c r="M191" s="276">
        <v>16.525939999999999</v>
      </c>
    </row>
    <row r="192" spans="1:13">
      <c r="A192" s="300">
        <v>183</v>
      </c>
      <c r="B192" s="276" t="s">
        <v>181</v>
      </c>
      <c r="C192" s="276">
        <v>528.6</v>
      </c>
      <c r="D192" s="278">
        <v>533.06666666666672</v>
      </c>
      <c r="E192" s="278">
        <v>519.18333333333339</v>
      </c>
      <c r="F192" s="278">
        <v>509.76666666666665</v>
      </c>
      <c r="G192" s="278">
        <v>495.88333333333333</v>
      </c>
      <c r="H192" s="278">
        <v>542.48333333333346</v>
      </c>
      <c r="I192" s="278">
        <v>556.3666666666669</v>
      </c>
      <c r="J192" s="278">
        <v>565.78333333333353</v>
      </c>
      <c r="K192" s="276">
        <v>546.95000000000005</v>
      </c>
      <c r="L192" s="276">
        <v>523.65</v>
      </c>
      <c r="M192" s="276">
        <v>63.498690000000003</v>
      </c>
    </row>
    <row r="193" spans="1:13">
      <c r="A193" s="300">
        <v>184</v>
      </c>
      <c r="B193" s="276" t="s">
        <v>187</v>
      </c>
      <c r="C193" s="276">
        <v>3273.85</v>
      </c>
      <c r="D193" s="278">
        <v>3281.7000000000003</v>
      </c>
      <c r="E193" s="278">
        <v>3254.2500000000005</v>
      </c>
      <c r="F193" s="278">
        <v>3234.65</v>
      </c>
      <c r="G193" s="278">
        <v>3207.2000000000003</v>
      </c>
      <c r="H193" s="278">
        <v>3301.3000000000006</v>
      </c>
      <c r="I193" s="278">
        <v>3328.7500000000005</v>
      </c>
      <c r="J193" s="278">
        <v>3348.3500000000008</v>
      </c>
      <c r="K193" s="276">
        <v>3309.15</v>
      </c>
      <c r="L193" s="276">
        <v>3262.1</v>
      </c>
      <c r="M193" s="276">
        <v>27.78546</v>
      </c>
    </row>
    <row r="194" spans="1:13">
      <c r="A194" s="300">
        <v>185</v>
      </c>
      <c r="B194" s="276" t="s">
        <v>3464</v>
      </c>
      <c r="C194" s="276">
        <v>595.25</v>
      </c>
      <c r="D194" s="278">
        <v>599.35</v>
      </c>
      <c r="E194" s="278">
        <v>585.95000000000005</v>
      </c>
      <c r="F194" s="278">
        <v>576.65</v>
      </c>
      <c r="G194" s="278">
        <v>563.25</v>
      </c>
      <c r="H194" s="278">
        <v>608.65000000000009</v>
      </c>
      <c r="I194" s="278">
        <v>622.04999999999995</v>
      </c>
      <c r="J194" s="278">
        <v>631.35000000000014</v>
      </c>
      <c r="K194" s="276">
        <v>612.75</v>
      </c>
      <c r="L194" s="276">
        <v>590.04999999999995</v>
      </c>
      <c r="M194" s="276">
        <v>45.061979999999998</v>
      </c>
    </row>
    <row r="195" spans="1:13">
      <c r="A195" s="300">
        <v>186</v>
      </c>
      <c r="B195" s="276" t="s">
        <v>183</v>
      </c>
      <c r="C195" s="276">
        <v>290.60000000000002</v>
      </c>
      <c r="D195" s="278">
        <v>289.86666666666667</v>
      </c>
      <c r="E195" s="278">
        <v>280.73333333333335</v>
      </c>
      <c r="F195" s="278">
        <v>270.86666666666667</v>
      </c>
      <c r="G195" s="278">
        <v>261.73333333333335</v>
      </c>
      <c r="H195" s="278">
        <v>299.73333333333335</v>
      </c>
      <c r="I195" s="278">
        <v>308.86666666666667</v>
      </c>
      <c r="J195" s="278">
        <v>318.73333333333335</v>
      </c>
      <c r="K195" s="276">
        <v>299</v>
      </c>
      <c r="L195" s="276">
        <v>280</v>
      </c>
      <c r="M195" s="276">
        <v>2836.1446299999998</v>
      </c>
    </row>
    <row r="196" spans="1:13">
      <c r="A196" s="300">
        <v>187</v>
      </c>
      <c r="B196" s="267" t="s">
        <v>185</v>
      </c>
      <c r="C196" s="267">
        <v>83</v>
      </c>
      <c r="D196" s="307">
        <v>83.633333333333326</v>
      </c>
      <c r="E196" s="307">
        <v>81.566666666666649</v>
      </c>
      <c r="F196" s="307">
        <v>80.133333333333326</v>
      </c>
      <c r="G196" s="307">
        <v>78.066666666666649</v>
      </c>
      <c r="H196" s="307">
        <v>85.066666666666649</v>
      </c>
      <c r="I196" s="307">
        <v>87.133333333333312</v>
      </c>
      <c r="J196" s="307">
        <v>88.566666666666649</v>
      </c>
      <c r="K196" s="267">
        <v>85.7</v>
      </c>
      <c r="L196" s="267">
        <v>82.2</v>
      </c>
      <c r="M196" s="267">
        <v>168.89392000000001</v>
      </c>
    </row>
    <row r="197" spans="1:13">
      <c r="A197" s="300">
        <v>188</v>
      </c>
      <c r="B197" s="267" t="s">
        <v>186</v>
      </c>
      <c r="C197" s="267">
        <v>666.7</v>
      </c>
      <c r="D197" s="307">
        <v>674.35</v>
      </c>
      <c r="E197" s="307">
        <v>653.95000000000005</v>
      </c>
      <c r="F197" s="307">
        <v>641.20000000000005</v>
      </c>
      <c r="G197" s="307">
        <v>620.80000000000007</v>
      </c>
      <c r="H197" s="307">
        <v>687.1</v>
      </c>
      <c r="I197" s="307">
        <v>707.49999999999989</v>
      </c>
      <c r="J197" s="307">
        <v>720.25</v>
      </c>
      <c r="K197" s="267">
        <v>694.75</v>
      </c>
      <c r="L197" s="267">
        <v>661.6</v>
      </c>
      <c r="M197" s="267">
        <v>161.17867000000001</v>
      </c>
    </row>
    <row r="198" spans="1:13">
      <c r="A198" s="300">
        <v>189</v>
      </c>
      <c r="B198" s="267" t="s">
        <v>188</v>
      </c>
      <c r="C198" s="267">
        <v>1004.7</v>
      </c>
      <c r="D198" s="307">
        <v>1010.85</v>
      </c>
      <c r="E198" s="307">
        <v>988.35000000000014</v>
      </c>
      <c r="F198" s="307">
        <v>972.00000000000011</v>
      </c>
      <c r="G198" s="307">
        <v>949.50000000000023</v>
      </c>
      <c r="H198" s="307">
        <v>1027.2</v>
      </c>
      <c r="I198" s="307">
        <v>1049.6999999999998</v>
      </c>
      <c r="J198" s="307">
        <v>1066.05</v>
      </c>
      <c r="K198" s="267">
        <v>1033.3499999999999</v>
      </c>
      <c r="L198" s="267">
        <v>994.5</v>
      </c>
      <c r="M198" s="267">
        <v>39.115270000000002</v>
      </c>
    </row>
    <row r="199" spans="1:13">
      <c r="A199" s="300">
        <v>190</v>
      </c>
      <c r="B199" s="267" t="s">
        <v>167</v>
      </c>
      <c r="C199" s="267">
        <v>800.55</v>
      </c>
      <c r="D199" s="307">
        <v>808.36666666666667</v>
      </c>
      <c r="E199" s="307">
        <v>784.73333333333335</v>
      </c>
      <c r="F199" s="307">
        <v>768.91666666666663</v>
      </c>
      <c r="G199" s="307">
        <v>745.2833333333333</v>
      </c>
      <c r="H199" s="307">
        <v>824.18333333333339</v>
      </c>
      <c r="I199" s="307">
        <v>847.81666666666683</v>
      </c>
      <c r="J199" s="307">
        <v>863.63333333333344</v>
      </c>
      <c r="K199" s="267">
        <v>832</v>
      </c>
      <c r="L199" s="267">
        <v>792.55</v>
      </c>
      <c r="M199" s="267">
        <v>7.21835</v>
      </c>
    </row>
    <row r="200" spans="1:13">
      <c r="A200" s="300">
        <v>191</v>
      </c>
      <c r="B200" s="267" t="s">
        <v>189</v>
      </c>
      <c r="C200" s="267">
        <v>1517.3</v>
      </c>
      <c r="D200" s="307">
        <v>1526.3999999999999</v>
      </c>
      <c r="E200" s="307">
        <v>1502.9499999999998</v>
      </c>
      <c r="F200" s="307">
        <v>1488.6</v>
      </c>
      <c r="G200" s="307">
        <v>1465.1499999999999</v>
      </c>
      <c r="H200" s="307">
        <v>1540.7499999999998</v>
      </c>
      <c r="I200" s="307">
        <v>1564.2</v>
      </c>
      <c r="J200" s="307">
        <v>1578.5499999999997</v>
      </c>
      <c r="K200" s="267">
        <v>1549.85</v>
      </c>
      <c r="L200" s="267">
        <v>1512.05</v>
      </c>
      <c r="M200" s="267">
        <v>15.580299999999999</v>
      </c>
    </row>
    <row r="201" spans="1:13">
      <c r="A201" s="300">
        <v>192</v>
      </c>
      <c r="B201" s="267" t="s">
        <v>190</v>
      </c>
      <c r="C201" s="267">
        <v>2738.95</v>
      </c>
      <c r="D201" s="307">
        <v>2754.9833333333336</v>
      </c>
      <c r="E201" s="307">
        <v>2710.0666666666671</v>
      </c>
      <c r="F201" s="307">
        <v>2681.1833333333334</v>
      </c>
      <c r="G201" s="307">
        <v>2636.2666666666669</v>
      </c>
      <c r="H201" s="307">
        <v>2783.8666666666672</v>
      </c>
      <c r="I201" s="307">
        <v>2828.7833333333333</v>
      </c>
      <c r="J201" s="307">
        <v>2857.6666666666674</v>
      </c>
      <c r="K201" s="267">
        <v>2799.9</v>
      </c>
      <c r="L201" s="267">
        <v>2726.1</v>
      </c>
      <c r="M201" s="267">
        <v>4.2259099999999998</v>
      </c>
    </row>
    <row r="202" spans="1:13">
      <c r="A202" s="300">
        <v>193</v>
      </c>
      <c r="B202" s="267" t="s">
        <v>191</v>
      </c>
      <c r="C202" s="267">
        <v>327</v>
      </c>
      <c r="D202" s="307">
        <v>330.48333333333335</v>
      </c>
      <c r="E202" s="307">
        <v>322.61666666666667</v>
      </c>
      <c r="F202" s="307">
        <v>318.23333333333335</v>
      </c>
      <c r="G202" s="307">
        <v>310.36666666666667</v>
      </c>
      <c r="H202" s="307">
        <v>334.86666666666667</v>
      </c>
      <c r="I202" s="307">
        <v>342.73333333333335</v>
      </c>
      <c r="J202" s="307">
        <v>347.11666666666667</v>
      </c>
      <c r="K202" s="267">
        <v>338.35</v>
      </c>
      <c r="L202" s="267">
        <v>326.10000000000002</v>
      </c>
      <c r="M202" s="267">
        <v>18.030899999999999</v>
      </c>
    </row>
    <row r="203" spans="1:13">
      <c r="A203" s="300">
        <v>194</v>
      </c>
      <c r="B203" s="267" t="s">
        <v>550</v>
      </c>
      <c r="C203" s="267">
        <v>666.6</v>
      </c>
      <c r="D203" s="307">
        <v>670.71666666666658</v>
      </c>
      <c r="E203" s="307">
        <v>656.43333333333317</v>
      </c>
      <c r="F203" s="307">
        <v>646.26666666666654</v>
      </c>
      <c r="G203" s="307">
        <v>631.98333333333312</v>
      </c>
      <c r="H203" s="307">
        <v>680.88333333333321</v>
      </c>
      <c r="I203" s="307">
        <v>695.16666666666674</v>
      </c>
      <c r="J203" s="307">
        <v>705.33333333333326</v>
      </c>
      <c r="K203" s="267">
        <v>685</v>
      </c>
      <c r="L203" s="267">
        <v>660.55</v>
      </c>
      <c r="M203" s="267">
        <v>8.74465</v>
      </c>
    </row>
    <row r="204" spans="1:13">
      <c r="A204" s="300">
        <v>195</v>
      </c>
      <c r="B204" s="267" t="s">
        <v>197</v>
      </c>
      <c r="C204" s="267">
        <v>584.54999999999995</v>
      </c>
      <c r="D204" s="307">
        <v>584.9666666666667</v>
      </c>
      <c r="E204" s="307">
        <v>575.93333333333339</v>
      </c>
      <c r="F204" s="307">
        <v>567.31666666666672</v>
      </c>
      <c r="G204" s="307">
        <v>558.28333333333342</v>
      </c>
      <c r="H204" s="307">
        <v>593.58333333333337</v>
      </c>
      <c r="I204" s="307">
        <v>602.61666666666667</v>
      </c>
      <c r="J204" s="307">
        <v>611.23333333333335</v>
      </c>
      <c r="K204" s="267">
        <v>594</v>
      </c>
      <c r="L204" s="267">
        <v>576.35</v>
      </c>
      <c r="M204" s="267">
        <v>117.59050999999999</v>
      </c>
    </row>
    <row r="205" spans="1:13">
      <c r="A205" s="300">
        <v>196</v>
      </c>
      <c r="B205" s="267" t="s">
        <v>195</v>
      </c>
      <c r="C205" s="267">
        <v>5543.45</v>
      </c>
      <c r="D205" s="307">
        <v>5567.2833333333328</v>
      </c>
      <c r="E205" s="307">
        <v>5487.5666666666657</v>
      </c>
      <c r="F205" s="307">
        <v>5431.6833333333325</v>
      </c>
      <c r="G205" s="307">
        <v>5351.9666666666653</v>
      </c>
      <c r="H205" s="307">
        <v>5623.1666666666661</v>
      </c>
      <c r="I205" s="307">
        <v>5702.8833333333332</v>
      </c>
      <c r="J205" s="307">
        <v>5758.7666666666664</v>
      </c>
      <c r="K205" s="267">
        <v>5647</v>
      </c>
      <c r="L205" s="267">
        <v>5511.4</v>
      </c>
      <c r="M205" s="267">
        <v>4.8134600000000001</v>
      </c>
    </row>
    <row r="206" spans="1:13">
      <c r="A206" s="300">
        <v>197</v>
      </c>
      <c r="B206" s="267" t="s">
        <v>196</v>
      </c>
      <c r="C206" s="267">
        <v>31.85</v>
      </c>
      <c r="D206" s="307">
        <v>32.1</v>
      </c>
      <c r="E206" s="307">
        <v>31.450000000000003</v>
      </c>
      <c r="F206" s="307">
        <v>31.05</v>
      </c>
      <c r="G206" s="307">
        <v>30.400000000000002</v>
      </c>
      <c r="H206" s="307">
        <v>32.5</v>
      </c>
      <c r="I206" s="307">
        <v>33.149999999999991</v>
      </c>
      <c r="J206" s="307">
        <v>33.550000000000004</v>
      </c>
      <c r="K206" s="267">
        <v>32.75</v>
      </c>
      <c r="L206" s="267">
        <v>31.7</v>
      </c>
      <c r="M206" s="267">
        <v>51.271949999999997</v>
      </c>
    </row>
    <row r="207" spans="1:13">
      <c r="A207" s="300">
        <v>198</v>
      </c>
      <c r="B207" s="267" t="s">
        <v>193</v>
      </c>
      <c r="C207" s="267">
        <v>1247.3499999999999</v>
      </c>
      <c r="D207" s="307">
        <v>1255.8499999999999</v>
      </c>
      <c r="E207" s="307">
        <v>1228.8999999999999</v>
      </c>
      <c r="F207" s="307">
        <v>1210.45</v>
      </c>
      <c r="G207" s="307">
        <v>1183.5</v>
      </c>
      <c r="H207" s="307">
        <v>1274.2999999999997</v>
      </c>
      <c r="I207" s="307">
        <v>1301.2499999999995</v>
      </c>
      <c r="J207" s="307">
        <v>1319.6999999999996</v>
      </c>
      <c r="K207" s="267">
        <v>1282.8</v>
      </c>
      <c r="L207" s="267">
        <v>1237.4000000000001</v>
      </c>
      <c r="M207" s="267">
        <v>6.5616700000000003</v>
      </c>
    </row>
    <row r="208" spans="1:13">
      <c r="A208" s="300">
        <v>199</v>
      </c>
      <c r="B208" s="267" t="s">
        <v>143</v>
      </c>
      <c r="C208" s="267">
        <v>628.1</v>
      </c>
      <c r="D208" s="307">
        <v>633.83333333333337</v>
      </c>
      <c r="E208" s="307">
        <v>615.16666666666674</v>
      </c>
      <c r="F208" s="307">
        <v>602.23333333333335</v>
      </c>
      <c r="G208" s="307">
        <v>583.56666666666672</v>
      </c>
      <c r="H208" s="307">
        <v>646.76666666666677</v>
      </c>
      <c r="I208" s="307">
        <v>665.43333333333351</v>
      </c>
      <c r="J208" s="307">
        <v>678.36666666666679</v>
      </c>
      <c r="K208" s="267">
        <v>652.5</v>
      </c>
      <c r="L208" s="267">
        <v>620.9</v>
      </c>
      <c r="M208" s="267">
        <v>49.640839999999997</v>
      </c>
    </row>
    <row r="209" spans="1:13">
      <c r="A209" s="300">
        <v>200</v>
      </c>
      <c r="B209" s="267" t="s">
        <v>284</v>
      </c>
      <c r="C209" s="267">
        <v>235.8</v>
      </c>
      <c r="D209" s="307">
        <v>231.98333333333335</v>
      </c>
      <c r="E209" s="307">
        <v>222.81666666666669</v>
      </c>
      <c r="F209" s="307">
        <v>209.83333333333334</v>
      </c>
      <c r="G209" s="307">
        <v>200.66666666666669</v>
      </c>
      <c r="H209" s="307">
        <v>244.9666666666667</v>
      </c>
      <c r="I209" s="307">
        <v>254.13333333333333</v>
      </c>
      <c r="J209" s="307">
        <v>267.11666666666667</v>
      </c>
      <c r="K209" s="267">
        <v>241.15</v>
      </c>
      <c r="L209" s="267">
        <v>219</v>
      </c>
      <c r="M209" s="267">
        <v>56.964379999999998</v>
      </c>
    </row>
    <row r="210" spans="1:13">
      <c r="A210" s="300">
        <v>201</v>
      </c>
      <c r="B210" s="267" t="s">
        <v>563</v>
      </c>
      <c r="C210" s="267">
        <v>923.65</v>
      </c>
      <c r="D210" s="307">
        <v>922.9</v>
      </c>
      <c r="E210" s="307">
        <v>902.84999999999991</v>
      </c>
      <c r="F210" s="307">
        <v>882.05</v>
      </c>
      <c r="G210" s="307">
        <v>861.99999999999989</v>
      </c>
      <c r="H210" s="307">
        <v>943.69999999999993</v>
      </c>
      <c r="I210" s="307">
        <v>963.74999999999989</v>
      </c>
      <c r="J210" s="307">
        <v>984.55</v>
      </c>
      <c r="K210" s="267">
        <v>942.95</v>
      </c>
      <c r="L210" s="267">
        <v>902.1</v>
      </c>
      <c r="M210" s="267">
        <v>4.7474999999999996</v>
      </c>
    </row>
    <row r="211" spans="1:13">
      <c r="A211" s="300">
        <v>202</v>
      </c>
      <c r="B211" s="267" t="s">
        <v>120</v>
      </c>
      <c r="C211" s="267">
        <v>12.9</v>
      </c>
      <c r="D211" s="307">
        <v>13.116666666666667</v>
      </c>
      <c r="E211" s="307">
        <v>12.583333333333334</v>
      </c>
      <c r="F211" s="307">
        <v>12.266666666666667</v>
      </c>
      <c r="G211" s="307">
        <v>11.733333333333334</v>
      </c>
      <c r="H211" s="307">
        <v>13.433333333333334</v>
      </c>
      <c r="I211" s="307">
        <v>13.966666666666665</v>
      </c>
      <c r="J211" s="307">
        <v>14.283333333333333</v>
      </c>
      <c r="K211" s="267">
        <v>13.65</v>
      </c>
      <c r="L211" s="267">
        <v>12.8</v>
      </c>
      <c r="M211" s="267">
        <v>2754.8908299999998</v>
      </c>
    </row>
    <row r="212" spans="1:13">
      <c r="A212" s="300">
        <v>203</v>
      </c>
      <c r="B212" s="267" t="s">
        <v>199</v>
      </c>
      <c r="C212" s="267">
        <v>955.25</v>
      </c>
      <c r="D212" s="307">
        <v>961.96666666666658</v>
      </c>
      <c r="E212" s="307">
        <v>928.33333333333314</v>
      </c>
      <c r="F212" s="307">
        <v>901.41666666666652</v>
      </c>
      <c r="G212" s="307">
        <v>867.78333333333308</v>
      </c>
      <c r="H212" s="307">
        <v>988.88333333333321</v>
      </c>
      <c r="I212" s="307">
        <v>1022.5166666666667</v>
      </c>
      <c r="J212" s="307">
        <v>1049.4333333333334</v>
      </c>
      <c r="K212" s="267">
        <v>995.6</v>
      </c>
      <c r="L212" s="267">
        <v>935.05</v>
      </c>
      <c r="M212" s="267">
        <v>84.989379999999997</v>
      </c>
    </row>
    <row r="213" spans="1:13">
      <c r="A213" s="300">
        <v>204</v>
      </c>
      <c r="B213" s="267" t="s">
        <v>569</v>
      </c>
      <c r="C213" s="267">
        <v>2681.45</v>
      </c>
      <c r="D213" s="307">
        <v>2653.8333333333335</v>
      </c>
      <c r="E213" s="307">
        <v>2587.666666666667</v>
      </c>
      <c r="F213" s="307">
        <v>2493.8833333333337</v>
      </c>
      <c r="G213" s="307">
        <v>2427.7166666666672</v>
      </c>
      <c r="H213" s="307">
        <v>2747.6166666666668</v>
      </c>
      <c r="I213" s="307">
        <v>2813.7833333333338</v>
      </c>
      <c r="J213" s="307">
        <v>2907.5666666666666</v>
      </c>
      <c r="K213" s="267">
        <v>2720</v>
      </c>
      <c r="L213" s="267">
        <v>2560.0500000000002</v>
      </c>
      <c r="M213" s="267">
        <v>4.0719799999999999</v>
      </c>
    </row>
    <row r="214" spans="1:13">
      <c r="A214" s="300">
        <v>205</v>
      </c>
      <c r="B214" s="267" t="s">
        <v>200</v>
      </c>
      <c r="C214" s="307">
        <v>445.8</v>
      </c>
      <c r="D214" s="307">
        <v>447.18333333333334</v>
      </c>
      <c r="E214" s="307">
        <v>440.91666666666669</v>
      </c>
      <c r="F214" s="307">
        <v>436.03333333333336</v>
      </c>
      <c r="G214" s="307">
        <v>429.76666666666671</v>
      </c>
      <c r="H214" s="307">
        <v>452.06666666666666</v>
      </c>
      <c r="I214" s="307">
        <v>458.33333333333331</v>
      </c>
      <c r="J214" s="307">
        <v>463.21666666666664</v>
      </c>
      <c r="K214" s="307">
        <v>453.45</v>
      </c>
      <c r="L214" s="307">
        <v>442.3</v>
      </c>
      <c r="M214" s="307">
        <v>159.11376999999999</v>
      </c>
    </row>
    <row r="215" spans="1:13">
      <c r="A215" s="300">
        <v>206</v>
      </c>
      <c r="B215" s="267" t="s">
        <v>201</v>
      </c>
      <c r="C215" s="307">
        <v>17.25</v>
      </c>
      <c r="D215" s="307">
        <v>17.399999999999999</v>
      </c>
      <c r="E215" s="307">
        <v>16.999999999999996</v>
      </c>
      <c r="F215" s="307">
        <v>16.749999999999996</v>
      </c>
      <c r="G215" s="307">
        <v>16.349999999999994</v>
      </c>
      <c r="H215" s="307">
        <v>17.649999999999999</v>
      </c>
      <c r="I215" s="307">
        <v>18.050000000000004</v>
      </c>
      <c r="J215" s="307">
        <v>18.3</v>
      </c>
      <c r="K215" s="307">
        <v>17.8</v>
      </c>
      <c r="L215" s="307">
        <v>17.149999999999999</v>
      </c>
      <c r="M215" s="307">
        <v>2294.3684600000001</v>
      </c>
    </row>
    <row r="216" spans="1:13">
      <c r="A216" s="300">
        <v>207</v>
      </c>
      <c r="B216" s="267" t="s">
        <v>202</v>
      </c>
      <c r="C216" s="307">
        <v>225.05</v>
      </c>
      <c r="D216" s="307">
        <v>227.48333333333335</v>
      </c>
      <c r="E216" s="307">
        <v>221.06666666666669</v>
      </c>
      <c r="F216" s="307">
        <v>217.08333333333334</v>
      </c>
      <c r="G216" s="307">
        <v>210.66666666666669</v>
      </c>
      <c r="H216" s="307">
        <v>231.4666666666667</v>
      </c>
      <c r="I216" s="307">
        <v>237.88333333333333</v>
      </c>
      <c r="J216" s="307">
        <v>241.8666666666667</v>
      </c>
      <c r="K216" s="307">
        <v>233.9</v>
      </c>
      <c r="L216" s="307">
        <v>223.5</v>
      </c>
      <c r="M216" s="307">
        <v>108.93385000000001</v>
      </c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41"/>
      <c r="B218" s="291"/>
      <c r="C218" s="290"/>
      <c r="D218" s="290"/>
      <c r="E218" s="290"/>
      <c r="F218" s="290"/>
      <c r="G218" s="290"/>
      <c r="H218" s="290"/>
      <c r="I218" s="290"/>
      <c r="J218" s="290"/>
      <c r="K218" s="290"/>
      <c r="L218" s="311"/>
      <c r="M218" s="16"/>
    </row>
    <row r="219" spans="1:13">
      <c r="A219" s="41"/>
      <c r="B219" s="16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308" t="s">
        <v>286</v>
      </c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A224" s="309" t="s">
        <v>287</v>
      </c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10"/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294" t="s">
        <v>288</v>
      </c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5" t="s">
        <v>203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  <c r="N227" s="16"/>
      <c r="O227" s="16"/>
    </row>
    <row r="228" spans="1:15">
      <c r="A228" s="295" t="s">
        <v>204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1"/>
      <c r="M229" s="16"/>
      <c r="N229" s="16"/>
      <c r="O229" s="16"/>
    </row>
    <row r="230" spans="1:15">
      <c r="A230" s="295" t="s">
        <v>206</v>
      </c>
      <c r="B230" s="16"/>
      <c r="C230" s="290"/>
      <c r="D230" s="290"/>
      <c r="E230" s="290"/>
      <c r="F230" s="290"/>
      <c r="G230" s="290"/>
      <c r="H230" s="290"/>
      <c r="I230" s="290"/>
      <c r="J230" s="290"/>
      <c r="K230" s="290"/>
      <c r="L230" s="311"/>
      <c r="M230" s="16"/>
      <c r="N230" s="16"/>
      <c r="O230" s="16"/>
    </row>
    <row r="231" spans="1:15">
      <c r="A231" s="295" t="s">
        <v>207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6"/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1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270" t="s">
        <v>208</v>
      </c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93" t="s">
        <v>209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</row>
    <row r="239" spans="1:15">
      <c r="A239" s="293" t="s">
        <v>210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211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7" t="s">
        <v>212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213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214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215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216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1"/>
      <c r="M246" s="16"/>
    </row>
    <row r="247" spans="1:13">
      <c r="B247" s="16"/>
      <c r="C247" s="290"/>
      <c r="D247" s="290"/>
      <c r="E247" s="290"/>
      <c r="F247" s="290"/>
      <c r="G247" s="290"/>
      <c r="H247" s="290"/>
      <c r="I247" s="290"/>
      <c r="J247" s="290"/>
      <c r="K247" s="290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1"/>
      <c r="M294" s="16"/>
    </row>
    <row r="295" spans="2:13">
      <c r="B295" s="16"/>
      <c r="C295" s="290"/>
      <c r="D295" s="290"/>
      <c r="E295" s="290"/>
      <c r="F295" s="290"/>
      <c r="G295" s="290"/>
      <c r="H295" s="290"/>
      <c r="I295" s="290"/>
      <c r="J295" s="290"/>
      <c r="K295" s="290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2"/>
      <c r="D335" s="292"/>
      <c r="E335" s="290"/>
      <c r="F335" s="290"/>
      <c r="G335" s="290"/>
      <c r="H335" s="292"/>
      <c r="I335" s="292"/>
      <c r="J335" s="292"/>
      <c r="K335" s="292"/>
      <c r="L335" s="311"/>
      <c r="M335" s="16"/>
    </row>
    <row r="336" spans="2:13">
      <c r="B336" s="16"/>
      <c r="C336" s="290"/>
      <c r="D336" s="290"/>
      <c r="E336" s="290"/>
      <c r="F336" s="290"/>
      <c r="G336" s="290"/>
      <c r="H336" s="290"/>
      <c r="I336" s="290"/>
      <c r="J336" s="290"/>
      <c r="K336" s="290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1"/>
      <c r="B1" s="591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44218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88" t="s">
        <v>16</v>
      </c>
      <c r="B9" s="589" t="s">
        <v>18</v>
      </c>
      <c r="C9" s="587" t="s">
        <v>19</v>
      </c>
      <c r="D9" s="587" t="s">
        <v>20</v>
      </c>
      <c r="E9" s="587" t="s">
        <v>21</v>
      </c>
      <c r="F9" s="587"/>
      <c r="G9" s="587"/>
      <c r="H9" s="587" t="s">
        <v>22</v>
      </c>
      <c r="I9" s="587"/>
      <c r="J9" s="587"/>
      <c r="K9" s="273"/>
      <c r="L9" s="280"/>
      <c r="M9" s="281"/>
    </row>
    <row r="10" spans="1:15" ht="42.75" customHeight="1">
      <c r="A10" s="583"/>
      <c r="B10" s="585"/>
      <c r="C10" s="590" t="s">
        <v>23</v>
      </c>
      <c r="D10" s="590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20791.05</v>
      </c>
      <c r="D11" s="278">
        <v>20963.683333333334</v>
      </c>
      <c r="E11" s="278">
        <v>20527.366666666669</v>
      </c>
      <c r="F11" s="278">
        <v>20263.683333333334</v>
      </c>
      <c r="G11" s="278">
        <v>19827.366666666669</v>
      </c>
      <c r="H11" s="278">
        <v>21227.366666666669</v>
      </c>
      <c r="I11" s="278">
        <v>21663.683333333334</v>
      </c>
      <c r="J11" s="278">
        <v>21927.366666666669</v>
      </c>
      <c r="K11" s="276">
        <v>21400</v>
      </c>
      <c r="L11" s="276">
        <v>20700</v>
      </c>
      <c r="M11" s="276">
        <v>0.11113000000000001</v>
      </c>
    </row>
    <row r="12" spans="1:15" ht="12" customHeight="1">
      <c r="A12" s="267">
        <v>2</v>
      </c>
      <c r="B12" s="276" t="s">
        <v>3119</v>
      </c>
      <c r="C12" s="277">
        <v>1377.3</v>
      </c>
      <c r="D12" s="278">
        <v>1386.0166666666667</v>
      </c>
      <c r="E12" s="278">
        <v>1363.2833333333333</v>
      </c>
      <c r="F12" s="278">
        <v>1349.2666666666667</v>
      </c>
      <c r="G12" s="278">
        <v>1326.5333333333333</v>
      </c>
      <c r="H12" s="278">
        <v>1400.0333333333333</v>
      </c>
      <c r="I12" s="278">
        <v>1422.7666666666664</v>
      </c>
      <c r="J12" s="278">
        <v>1436.7833333333333</v>
      </c>
      <c r="K12" s="276">
        <v>1408.75</v>
      </c>
      <c r="L12" s="276">
        <v>1372</v>
      </c>
      <c r="M12" s="276">
        <v>0.69623000000000002</v>
      </c>
    </row>
    <row r="13" spans="1:15" ht="12" customHeight="1">
      <c r="A13" s="267">
        <v>3</v>
      </c>
      <c r="B13" s="276" t="s">
        <v>3564</v>
      </c>
      <c r="C13" s="277">
        <v>1265.75</v>
      </c>
      <c r="D13" s="278">
        <v>1278.8666666666666</v>
      </c>
      <c r="E13" s="278">
        <v>1247.7333333333331</v>
      </c>
      <c r="F13" s="278">
        <v>1229.7166666666665</v>
      </c>
      <c r="G13" s="278">
        <v>1198.583333333333</v>
      </c>
      <c r="H13" s="278">
        <v>1296.8833333333332</v>
      </c>
      <c r="I13" s="278">
        <v>1328.0166666666669</v>
      </c>
      <c r="J13" s="278">
        <v>1346.0333333333333</v>
      </c>
      <c r="K13" s="276">
        <v>1310</v>
      </c>
      <c r="L13" s="276">
        <v>1260.8499999999999</v>
      </c>
      <c r="M13" s="276">
        <v>0.12422999999999999</v>
      </c>
    </row>
    <row r="14" spans="1:15" ht="12" customHeight="1">
      <c r="A14" s="267">
        <v>4</v>
      </c>
      <c r="B14" s="276" t="s">
        <v>38</v>
      </c>
      <c r="C14" s="277">
        <v>1665.75</v>
      </c>
      <c r="D14" s="278">
        <v>1682.8</v>
      </c>
      <c r="E14" s="278">
        <v>1638.9499999999998</v>
      </c>
      <c r="F14" s="278">
        <v>1612.1499999999999</v>
      </c>
      <c r="G14" s="278">
        <v>1568.2999999999997</v>
      </c>
      <c r="H14" s="278">
        <v>1709.6</v>
      </c>
      <c r="I14" s="278">
        <v>1753.4499999999998</v>
      </c>
      <c r="J14" s="278">
        <v>1780.25</v>
      </c>
      <c r="K14" s="276">
        <v>1726.65</v>
      </c>
      <c r="L14" s="276">
        <v>1656</v>
      </c>
      <c r="M14" s="276">
        <v>14.860099999999999</v>
      </c>
    </row>
    <row r="15" spans="1:15" ht="12" customHeight="1">
      <c r="A15" s="267">
        <v>5</v>
      </c>
      <c r="B15" s="276" t="s">
        <v>292</v>
      </c>
      <c r="C15" s="277">
        <v>2193.5</v>
      </c>
      <c r="D15" s="278">
        <v>2197.5</v>
      </c>
      <c r="E15" s="278">
        <v>2161</v>
      </c>
      <c r="F15" s="278">
        <v>2128.5</v>
      </c>
      <c r="G15" s="278">
        <v>2092</v>
      </c>
      <c r="H15" s="278">
        <v>2230</v>
      </c>
      <c r="I15" s="278">
        <v>2266.5</v>
      </c>
      <c r="J15" s="278">
        <v>2299</v>
      </c>
      <c r="K15" s="276">
        <v>2234</v>
      </c>
      <c r="L15" s="276">
        <v>2165</v>
      </c>
      <c r="M15" s="276">
        <v>1.7112400000000001</v>
      </c>
    </row>
    <row r="16" spans="1:15" ht="12" customHeight="1">
      <c r="A16" s="267">
        <v>6</v>
      </c>
      <c r="B16" s="276" t="s">
        <v>293</v>
      </c>
      <c r="C16" s="277">
        <v>963.55</v>
      </c>
      <c r="D16" s="278">
        <v>953.38333333333333</v>
      </c>
      <c r="E16" s="278">
        <v>938.26666666666665</v>
      </c>
      <c r="F16" s="278">
        <v>912.98333333333335</v>
      </c>
      <c r="G16" s="278">
        <v>897.86666666666667</v>
      </c>
      <c r="H16" s="278">
        <v>978.66666666666663</v>
      </c>
      <c r="I16" s="278">
        <v>993.78333333333319</v>
      </c>
      <c r="J16" s="278">
        <v>1019.0666666666666</v>
      </c>
      <c r="K16" s="276">
        <v>968.5</v>
      </c>
      <c r="L16" s="276">
        <v>928.1</v>
      </c>
      <c r="M16" s="276">
        <v>1.8846499999999999</v>
      </c>
    </row>
    <row r="17" spans="1:13" ht="12" customHeight="1">
      <c r="A17" s="267">
        <v>7</v>
      </c>
      <c r="B17" s="276" t="s">
        <v>226</v>
      </c>
      <c r="C17" s="277">
        <v>913.3</v>
      </c>
      <c r="D17" s="278">
        <v>914.36666666666667</v>
      </c>
      <c r="E17" s="278">
        <v>903.93333333333339</v>
      </c>
      <c r="F17" s="278">
        <v>894.56666666666672</v>
      </c>
      <c r="G17" s="278">
        <v>884.13333333333344</v>
      </c>
      <c r="H17" s="278">
        <v>923.73333333333335</v>
      </c>
      <c r="I17" s="278">
        <v>934.16666666666652</v>
      </c>
      <c r="J17" s="278">
        <v>943.5333333333333</v>
      </c>
      <c r="K17" s="276">
        <v>924.8</v>
      </c>
      <c r="L17" s="276">
        <v>905</v>
      </c>
      <c r="M17" s="276">
        <v>9.7722099999999994</v>
      </c>
    </row>
    <row r="18" spans="1:13" ht="12" customHeight="1">
      <c r="A18" s="267">
        <v>8</v>
      </c>
      <c r="B18" s="276" t="s">
        <v>800</v>
      </c>
      <c r="C18" s="277">
        <v>693.65</v>
      </c>
      <c r="D18" s="278">
        <v>697.01666666666677</v>
      </c>
      <c r="E18" s="278">
        <v>687.03333333333353</v>
      </c>
      <c r="F18" s="278">
        <v>680.41666666666674</v>
      </c>
      <c r="G18" s="278">
        <v>670.43333333333351</v>
      </c>
      <c r="H18" s="278">
        <v>703.63333333333355</v>
      </c>
      <c r="I18" s="278">
        <v>713.6166666666669</v>
      </c>
      <c r="J18" s="278">
        <v>720.23333333333358</v>
      </c>
      <c r="K18" s="276">
        <v>707</v>
      </c>
      <c r="L18" s="276">
        <v>690.4</v>
      </c>
      <c r="M18" s="276">
        <v>2.4351500000000001</v>
      </c>
    </row>
    <row r="19" spans="1:13" ht="12" customHeight="1">
      <c r="A19" s="267">
        <v>9</v>
      </c>
      <c r="B19" s="276" t="s">
        <v>802</v>
      </c>
      <c r="C19" s="277">
        <v>1183.9000000000001</v>
      </c>
      <c r="D19" s="278">
        <v>1194.6833333333334</v>
      </c>
      <c r="E19" s="278">
        <v>1164.2166666666667</v>
      </c>
      <c r="F19" s="278">
        <v>1144.5333333333333</v>
      </c>
      <c r="G19" s="278">
        <v>1114.0666666666666</v>
      </c>
      <c r="H19" s="278">
        <v>1214.3666666666668</v>
      </c>
      <c r="I19" s="278">
        <v>1244.8333333333335</v>
      </c>
      <c r="J19" s="278">
        <v>1264.5166666666669</v>
      </c>
      <c r="K19" s="276">
        <v>1225.1500000000001</v>
      </c>
      <c r="L19" s="276">
        <v>1175</v>
      </c>
      <c r="M19" s="276">
        <v>5.4233599999999997</v>
      </c>
    </row>
    <row r="20" spans="1:13" ht="12" customHeight="1">
      <c r="A20" s="267">
        <v>10</v>
      </c>
      <c r="B20" s="276" t="s">
        <v>294</v>
      </c>
      <c r="C20" s="277">
        <v>1928.1</v>
      </c>
      <c r="D20" s="278">
        <v>1938.0833333333333</v>
      </c>
      <c r="E20" s="278">
        <v>1895.1666666666665</v>
      </c>
      <c r="F20" s="278">
        <v>1862.2333333333333</v>
      </c>
      <c r="G20" s="278">
        <v>1819.3166666666666</v>
      </c>
      <c r="H20" s="278">
        <v>1971.0166666666664</v>
      </c>
      <c r="I20" s="278">
        <v>2013.9333333333329</v>
      </c>
      <c r="J20" s="278">
        <v>2046.8666666666663</v>
      </c>
      <c r="K20" s="276">
        <v>1981</v>
      </c>
      <c r="L20" s="276">
        <v>1905.15</v>
      </c>
      <c r="M20" s="276">
        <v>6.7540500000000003</v>
      </c>
    </row>
    <row r="21" spans="1:13" ht="12" customHeight="1">
      <c r="A21" s="267">
        <v>11</v>
      </c>
      <c r="B21" s="276" t="s">
        <v>295</v>
      </c>
      <c r="C21" s="277">
        <v>14487.8</v>
      </c>
      <c r="D21" s="278">
        <v>14515.65</v>
      </c>
      <c r="E21" s="278">
        <v>14383.349999999999</v>
      </c>
      <c r="F21" s="278">
        <v>14278.9</v>
      </c>
      <c r="G21" s="278">
        <v>14146.599999999999</v>
      </c>
      <c r="H21" s="278">
        <v>14620.099999999999</v>
      </c>
      <c r="I21" s="278">
        <v>14752.399999999998</v>
      </c>
      <c r="J21" s="278">
        <v>14856.849999999999</v>
      </c>
      <c r="K21" s="276">
        <v>14647.95</v>
      </c>
      <c r="L21" s="276">
        <v>14411.2</v>
      </c>
      <c r="M21" s="276">
        <v>0.28348000000000001</v>
      </c>
    </row>
    <row r="22" spans="1:13" ht="12" customHeight="1">
      <c r="A22" s="267">
        <v>12</v>
      </c>
      <c r="B22" s="276" t="s">
        <v>40</v>
      </c>
      <c r="C22" s="277">
        <v>536.9</v>
      </c>
      <c r="D22" s="278">
        <v>540.46666666666658</v>
      </c>
      <c r="E22" s="278">
        <v>527.98333333333312</v>
      </c>
      <c r="F22" s="278">
        <v>519.06666666666649</v>
      </c>
      <c r="G22" s="278">
        <v>506.58333333333303</v>
      </c>
      <c r="H22" s="278">
        <v>549.38333333333321</v>
      </c>
      <c r="I22" s="278">
        <v>561.86666666666656</v>
      </c>
      <c r="J22" s="278">
        <v>570.7833333333333</v>
      </c>
      <c r="K22" s="276">
        <v>552.95000000000005</v>
      </c>
      <c r="L22" s="276">
        <v>531.54999999999995</v>
      </c>
      <c r="M22" s="276">
        <v>42.083829999999999</v>
      </c>
    </row>
    <row r="23" spans="1:13">
      <c r="A23" s="267">
        <v>13</v>
      </c>
      <c r="B23" s="276" t="s">
        <v>297</v>
      </c>
      <c r="C23" s="277">
        <v>1048.8</v>
      </c>
      <c r="D23" s="278">
        <v>1040.4333333333334</v>
      </c>
      <c r="E23" s="278">
        <v>1024.8666666666668</v>
      </c>
      <c r="F23" s="278">
        <v>1000.9333333333334</v>
      </c>
      <c r="G23" s="278">
        <v>985.36666666666679</v>
      </c>
      <c r="H23" s="278">
        <v>1064.3666666666668</v>
      </c>
      <c r="I23" s="278">
        <v>1079.9333333333334</v>
      </c>
      <c r="J23" s="278">
        <v>1103.8666666666668</v>
      </c>
      <c r="K23" s="276">
        <v>1056</v>
      </c>
      <c r="L23" s="276">
        <v>1016.5</v>
      </c>
      <c r="M23" s="276">
        <v>9.0254300000000001</v>
      </c>
    </row>
    <row r="24" spans="1:13">
      <c r="A24" s="267">
        <v>14</v>
      </c>
      <c r="B24" s="276" t="s">
        <v>41</v>
      </c>
      <c r="C24" s="277">
        <v>547.65</v>
      </c>
      <c r="D24" s="278">
        <v>550.7166666666667</v>
      </c>
      <c r="E24" s="278">
        <v>539.58333333333337</v>
      </c>
      <c r="F24" s="278">
        <v>531.51666666666665</v>
      </c>
      <c r="G24" s="278">
        <v>520.38333333333333</v>
      </c>
      <c r="H24" s="278">
        <v>558.78333333333342</v>
      </c>
      <c r="I24" s="278">
        <v>569.91666666666663</v>
      </c>
      <c r="J24" s="278">
        <v>577.98333333333346</v>
      </c>
      <c r="K24" s="276">
        <v>561.85</v>
      </c>
      <c r="L24" s="276">
        <v>542.65</v>
      </c>
      <c r="M24" s="276">
        <v>88.702569999999994</v>
      </c>
    </row>
    <row r="25" spans="1:13">
      <c r="A25" s="267">
        <v>15</v>
      </c>
      <c r="B25" s="276" t="s">
        <v>3747</v>
      </c>
      <c r="C25" s="277">
        <v>356.75</v>
      </c>
      <c r="D25" s="278">
        <v>358.7833333333333</v>
      </c>
      <c r="E25" s="278">
        <v>351.96666666666658</v>
      </c>
      <c r="F25" s="278">
        <v>347.18333333333328</v>
      </c>
      <c r="G25" s="278">
        <v>340.36666666666656</v>
      </c>
      <c r="H25" s="278">
        <v>363.56666666666661</v>
      </c>
      <c r="I25" s="278">
        <v>370.38333333333333</v>
      </c>
      <c r="J25" s="278">
        <v>375.16666666666663</v>
      </c>
      <c r="K25" s="276">
        <v>365.6</v>
      </c>
      <c r="L25" s="276">
        <v>354</v>
      </c>
      <c r="M25" s="276">
        <v>10.141629999999999</v>
      </c>
    </row>
    <row r="26" spans="1:13">
      <c r="A26" s="267">
        <v>16</v>
      </c>
      <c r="B26" s="276" t="s">
        <v>298</v>
      </c>
      <c r="C26" s="277">
        <v>471.65</v>
      </c>
      <c r="D26" s="278">
        <v>465.88333333333338</v>
      </c>
      <c r="E26" s="278">
        <v>453.76666666666677</v>
      </c>
      <c r="F26" s="278">
        <v>435.88333333333338</v>
      </c>
      <c r="G26" s="278">
        <v>423.76666666666677</v>
      </c>
      <c r="H26" s="278">
        <v>483.76666666666677</v>
      </c>
      <c r="I26" s="278">
        <v>495.88333333333344</v>
      </c>
      <c r="J26" s="278">
        <v>513.76666666666677</v>
      </c>
      <c r="K26" s="276">
        <v>478</v>
      </c>
      <c r="L26" s="276">
        <v>448</v>
      </c>
      <c r="M26" s="276">
        <v>19.052510000000002</v>
      </c>
    </row>
    <row r="27" spans="1:13">
      <c r="A27" s="267">
        <v>17</v>
      </c>
      <c r="B27" s="276" t="s">
        <v>227</v>
      </c>
      <c r="C27" s="277">
        <v>87.25</v>
      </c>
      <c r="D27" s="278">
        <v>88.583333333333329</v>
      </c>
      <c r="E27" s="278">
        <v>85.466666666666654</v>
      </c>
      <c r="F27" s="278">
        <v>83.683333333333323</v>
      </c>
      <c r="G27" s="278">
        <v>80.566666666666649</v>
      </c>
      <c r="H27" s="278">
        <v>90.36666666666666</v>
      </c>
      <c r="I27" s="278">
        <v>93.483333333333334</v>
      </c>
      <c r="J27" s="278">
        <v>95.266666666666666</v>
      </c>
      <c r="K27" s="276">
        <v>91.7</v>
      </c>
      <c r="L27" s="276">
        <v>86.8</v>
      </c>
      <c r="M27" s="276">
        <v>28.987649999999999</v>
      </c>
    </row>
    <row r="28" spans="1:13">
      <c r="A28" s="267">
        <v>18</v>
      </c>
      <c r="B28" s="276" t="s">
        <v>228</v>
      </c>
      <c r="C28" s="277">
        <v>173.85</v>
      </c>
      <c r="D28" s="278">
        <v>179.6</v>
      </c>
      <c r="E28" s="278">
        <v>164.39999999999998</v>
      </c>
      <c r="F28" s="278">
        <v>154.94999999999999</v>
      </c>
      <c r="G28" s="278">
        <v>139.74999999999997</v>
      </c>
      <c r="H28" s="278">
        <v>189.04999999999998</v>
      </c>
      <c r="I28" s="278">
        <v>204.24999999999997</v>
      </c>
      <c r="J28" s="278">
        <v>213.7</v>
      </c>
      <c r="K28" s="276">
        <v>194.8</v>
      </c>
      <c r="L28" s="276">
        <v>170.15</v>
      </c>
      <c r="M28" s="276">
        <v>92.455269999999999</v>
      </c>
    </row>
    <row r="29" spans="1:13">
      <c r="A29" s="267">
        <v>19</v>
      </c>
      <c r="B29" s="276" t="s">
        <v>299</v>
      </c>
      <c r="C29" s="277">
        <v>314.2</v>
      </c>
      <c r="D29" s="278">
        <v>317.8</v>
      </c>
      <c r="E29" s="278">
        <v>307.65000000000003</v>
      </c>
      <c r="F29" s="278">
        <v>301.10000000000002</v>
      </c>
      <c r="G29" s="278">
        <v>290.95000000000005</v>
      </c>
      <c r="H29" s="278">
        <v>324.35000000000002</v>
      </c>
      <c r="I29" s="278">
        <v>334.5</v>
      </c>
      <c r="J29" s="278">
        <v>341.05</v>
      </c>
      <c r="K29" s="276">
        <v>327.95</v>
      </c>
      <c r="L29" s="276">
        <v>311.25</v>
      </c>
      <c r="M29" s="276">
        <v>1.4554199999999999</v>
      </c>
    </row>
    <row r="30" spans="1:13">
      <c r="A30" s="267">
        <v>20</v>
      </c>
      <c r="B30" s="276" t="s">
        <v>300</v>
      </c>
      <c r="C30" s="277">
        <v>275.75</v>
      </c>
      <c r="D30" s="278">
        <v>276.84999999999997</v>
      </c>
      <c r="E30" s="278">
        <v>272.94999999999993</v>
      </c>
      <c r="F30" s="278">
        <v>270.14999999999998</v>
      </c>
      <c r="G30" s="278">
        <v>266.24999999999994</v>
      </c>
      <c r="H30" s="278">
        <v>279.64999999999992</v>
      </c>
      <c r="I30" s="278">
        <v>283.5499999999999</v>
      </c>
      <c r="J30" s="278">
        <v>286.34999999999991</v>
      </c>
      <c r="K30" s="276">
        <v>280.75</v>
      </c>
      <c r="L30" s="276">
        <v>274.05</v>
      </c>
      <c r="M30" s="276">
        <v>2.52522</v>
      </c>
    </row>
    <row r="31" spans="1:13">
      <c r="A31" s="267">
        <v>21</v>
      </c>
      <c r="B31" s="276" t="s">
        <v>832</v>
      </c>
      <c r="C31" s="277">
        <v>3734.95</v>
      </c>
      <c r="D31" s="278">
        <v>3752.9833333333336</v>
      </c>
      <c r="E31" s="278">
        <v>3636.9666666666672</v>
      </c>
      <c r="F31" s="278">
        <v>3538.9833333333336</v>
      </c>
      <c r="G31" s="278">
        <v>3422.9666666666672</v>
      </c>
      <c r="H31" s="278">
        <v>3850.9666666666672</v>
      </c>
      <c r="I31" s="278">
        <v>3966.9833333333336</v>
      </c>
      <c r="J31" s="278">
        <v>4064.9666666666672</v>
      </c>
      <c r="K31" s="276">
        <v>3869</v>
      </c>
      <c r="L31" s="276">
        <v>3655</v>
      </c>
      <c r="M31" s="276">
        <v>0.62597999999999998</v>
      </c>
    </row>
    <row r="32" spans="1:13">
      <c r="A32" s="267">
        <v>22</v>
      </c>
      <c r="B32" s="276" t="s">
        <v>229</v>
      </c>
      <c r="C32" s="277">
        <v>1743.55</v>
      </c>
      <c r="D32" s="278">
        <v>1758.2333333333333</v>
      </c>
      <c r="E32" s="278">
        <v>1720.9166666666667</v>
      </c>
      <c r="F32" s="278">
        <v>1698.2833333333333</v>
      </c>
      <c r="G32" s="278">
        <v>1660.9666666666667</v>
      </c>
      <c r="H32" s="278">
        <v>1780.8666666666668</v>
      </c>
      <c r="I32" s="278">
        <v>1818.1833333333334</v>
      </c>
      <c r="J32" s="278">
        <v>1840.8166666666668</v>
      </c>
      <c r="K32" s="276">
        <v>1795.55</v>
      </c>
      <c r="L32" s="276">
        <v>1735.6</v>
      </c>
      <c r="M32" s="276">
        <v>0.73640000000000005</v>
      </c>
    </row>
    <row r="33" spans="1:13">
      <c r="A33" s="267">
        <v>23</v>
      </c>
      <c r="B33" s="276" t="s">
        <v>301</v>
      </c>
      <c r="C33" s="277">
        <v>2427.4499999999998</v>
      </c>
      <c r="D33" s="278">
        <v>2435.4500000000003</v>
      </c>
      <c r="E33" s="278">
        <v>2397.0000000000005</v>
      </c>
      <c r="F33" s="278">
        <v>2366.5500000000002</v>
      </c>
      <c r="G33" s="278">
        <v>2328.1000000000004</v>
      </c>
      <c r="H33" s="278">
        <v>2465.9000000000005</v>
      </c>
      <c r="I33" s="278">
        <v>2504.3500000000004</v>
      </c>
      <c r="J33" s="278">
        <v>2534.8000000000006</v>
      </c>
      <c r="K33" s="276">
        <v>2473.9</v>
      </c>
      <c r="L33" s="276">
        <v>2405</v>
      </c>
      <c r="M33" s="276">
        <v>0.19855999999999999</v>
      </c>
    </row>
    <row r="34" spans="1:13">
      <c r="A34" s="267">
        <v>24</v>
      </c>
      <c r="B34" s="276" t="s">
        <v>863</v>
      </c>
      <c r="C34" s="277">
        <v>99.9</v>
      </c>
      <c r="D34" s="278">
        <v>100.78333333333335</v>
      </c>
      <c r="E34" s="278">
        <v>98.316666666666691</v>
      </c>
      <c r="F34" s="278">
        <v>96.733333333333348</v>
      </c>
      <c r="G34" s="278">
        <v>94.266666666666694</v>
      </c>
      <c r="H34" s="278">
        <v>102.36666666666669</v>
      </c>
      <c r="I34" s="278">
        <v>104.83333333333336</v>
      </c>
      <c r="J34" s="278">
        <v>106.41666666666669</v>
      </c>
      <c r="K34" s="276">
        <v>103.25</v>
      </c>
      <c r="L34" s="276">
        <v>99.2</v>
      </c>
      <c r="M34" s="276">
        <v>3.1214300000000001</v>
      </c>
    </row>
    <row r="35" spans="1:13">
      <c r="A35" s="267">
        <v>25</v>
      </c>
      <c r="B35" s="276" t="s">
        <v>302</v>
      </c>
      <c r="C35" s="277">
        <v>949.25</v>
      </c>
      <c r="D35" s="278">
        <v>957.31666666666661</v>
      </c>
      <c r="E35" s="278">
        <v>925.63333333333321</v>
      </c>
      <c r="F35" s="278">
        <v>902.01666666666665</v>
      </c>
      <c r="G35" s="278">
        <v>870.33333333333326</v>
      </c>
      <c r="H35" s="278">
        <v>980.93333333333317</v>
      </c>
      <c r="I35" s="278">
        <v>1012.6166666666666</v>
      </c>
      <c r="J35" s="278">
        <v>1036.2333333333331</v>
      </c>
      <c r="K35" s="276">
        <v>989</v>
      </c>
      <c r="L35" s="276">
        <v>933.7</v>
      </c>
      <c r="M35" s="276">
        <v>20.402560000000001</v>
      </c>
    </row>
    <row r="36" spans="1:13">
      <c r="A36" s="267">
        <v>26</v>
      </c>
      <c r="B36" s="276" t="s">
        <v>230</v>
      </c>
      <c r="C36" s="277">
        <v>3075.55</v>
      </c>
      <c r="D36" s="278">
        <v>3079</v>
      </c>
      <c r="E36" s="278">
        <v>3028.75</v>
      </c>
      <c r="F36" s="278">
        <v>2981.95</v>
      </c>
      <c r="G36" s="278">
        <v>2931.7</v>
      </c>
      <c r="H36" s="278">
        <v>3125.8</v>
      </c>
      <c r="I36" s="278">
        <v>3176.05</v>
      </c>
      <c r="J36" s="278">
        <v>3222.8500000000004</v>
      </c>
      <c r="K36" s="276">
        <v>3129.25</v>
      </c>
      <c r="L36" s="276">
        <v>3032.2</v>
      </c>
      <c r="M36" s="276">
        <v>0.77641000000000004</v>
      </c>
    </row>
    <row r="37" spans="1:13">
      <c r="A37" s="267">
        <v>27</v>
      </c>
      <c r="B37" s="276" t="s">
        <v>870</v>
      </c>
      <c r="C37" s="277">
        <v>4878.95</v>
      </c>
      <c r="D37" s="278">
        <v>4905.4666666666662</v>
      </c>
      <c r="E37" s="278">
        <v>4813.8833333333323</v>
      </c>
      <c r="F37" s="278">
        <v>4748.8166666666657</v>
      </c>
      <c r="G37" s="278">
        <v>4657.2333333333318</v>
      </c>
      <c r="H37" s="278">
        <v>4970.5333333333328</v>
      </c>
      <c r="I37" s="278">
        <v>5062.1166666666668</v>
      </c>
      <c r="J37" s="278">
        <v>5127.1833333333334</v>
      </c>
      <c r="K37" s="276">
        <v>4997.05</v>
      </c>
      <c r="L37" s="276">
        <v>4840.3999999999996</v>
      </c>
      <c r="M37" s="276">
        <v>0.36331000000000002</v>
      </c>
    </row>
    <row r="38" spans="1:13">
      <c r="A38" s="267">
        <v>28</v>
      </c>
      <c r="B38" s="276" t="s">
        <v>3434</v>
      </c>
      <c r="C38" s="277">
        <v>21.8</v>
      </c>
      <c r="D38" s="278">
        <v>22.283333333333335</v>
      </c>
      <c r="E38" s="278">
        <v>21.216666666666669</v>
      </c>
      <c r="F38" s="278">
        <v>20.633333333333333</v>
      </c>
      <c r="G38" s="278">
        <v>19.566666666666666</v>
      </c>
      <c r="H38" s="278">
        <v>22.866666666666671</v>
      </c>
      <c r="I38" s="278">
        <v>23.933333333333341</v>
      </c>
      <c r="J38" s="278">
        <v>24.516666666666673</v>
      </c>
      <c r="K38" s="276">
        <v>23.35</v>
      </c>
      <c r="L38" s="276">
        <v>21.7</v>
      </c>
      <c r="M38" s="276">
        <v>100.05459</v>
      </c>
    </row>
    <row r="39" spans="1:13">
      <c r="A39" s="267">
        <v>29</v>
      </c>
      <c r="B39" s="276" t="s">
        <v>45</v>
      </c>
      <c r="C39" s="277">
        <v>973.2</v>
      </c>
      <c r="D39" s="278">
        <v>977.36666666666679</v>
      </c>
      <c r="E39" s="278">
        <v>962.13333333333355</v>
      </c>
      <c r="F39" s="278">
        <v>951.06666666666672</v>
      </c>
      <c r="G39" s="278">
        <v>935.83333333333348</v>
      </c>
      <c r="H39" s="278">
        <v>988.43333333333362</v>
      </c>
      <c r="I39" s="278">
        <v>1003.6666666666667</v>
      </c>
      <c r="J39" s="278">
        <v>1014.7333333333337</v>
      </c>
      <c r="K39" s="276">
        <v>992.6</v>
      </c>
      <c r="L39" s="276">
        <v>966.3</v>
      </c>
      <c r="M39" s="276">
        <v>4.7647599999999999</v>
      </c>
    </row>
    <row r="40" spans="1:13">
      <c r="A40" s="267">
        <v>30</v>
      </c>
      <c r="B40" s="276" t="s">
        <v>304</v>
      </c>
      <c r="C40" s="277">
        <v>2505.6999999999998</v>
      </c>
      <c r="D40" s="278">
        <v>2545.35</v>
      </c>
      <c r="E40" s="278">
        <v>2451.75</v>
      </c>
      <c r="F40" s="278">
        <v>2397.8000000000002</v>
      </c>
      <c r="G40" s="278">
        <v>2304.2000000000003</v>
      </c>
      <c r="H40" s="278">
        <v>2599.2999999999997</v>
      </c>
      <c r="I40" s="278">
        <v>2692.8999999999992</v>
      </c>
      <c r="J40" s="278">
        <v>2746.8499999999995</v>
      </c>
      <c r="K40" s="276">
        <v>2638.95</v>
      </c>
      <c r="L40" s="276">
        <v>2491.4</v>
      </c>
      <c r="M40" s="276">
        <v>2.19929</v>
      </c>
    </row>
    <row r="41" spans="1:13">
      <c r="A41" s="267">
        <v>31</v>
      </c>
      <c r="B41" s="276" t="s">
        <v>46</v>
      </c>
      <c r="C41" s="277">
        <v>252.55</v>
      </c>
      <c r="D41" s="278">
        <v>255.66666666666671</v>
      </c>
      <c r="E41" s="278">
        <v>245.98333333333341</v>
      </c>
      <c r="F41" s="278">
        <v>239.41666666666669</v>
      </c>
      <c r="G41" s="278">
        <v>229.73333333333338</v>
      </c>
      <c r="H41" s="278">
        <v>262.23333333333346</v>
      </c>
      <c r="I41" s="278">
        <v>271.91666666666674</v>
      </c>
      <c r="J41" s="278">
        <v>278.48333333333346</v>
      </c>
      <c r="K41" s="276">
        <v>265.35000000000002</v>
      </c>
      <c r="L41" s="276">
        <v>249.1</v>
      </c>
      <c r="M41" s="276">
        <v>82.330299999999994</v>
      </c>
    </row>
    <row r="42" spans="1:13">
      <c r="A42" s="267">
        <v>32</v>
      </c>
      <c r="B42" s="276" t="s">
        <v>47</v>
      </c>
      <c r="C42" s="277">
        <v>2585.0500000000002</v>
      </c>
      <c r="D42" s="278">
        <v>2614.8166666666671</v>
      </c>
      <c r="E42" s="278">
        <v>2544.6333333333341</v>
      </c>
      <c r="F42" s="278">
        <v>2504.2166666666672</v>
      </c>
      <c r="G42" s="278">
        <v>2434.0333333333342</v>
      </c>
      <c r="H42" s="278">
        <v>2655.233333333334</v>
      </c>
      <c r="I42" s="278">
        <v>2725.4166666666674</v>
      </c>
      <c r="J42" s="278">
        <v>2765.8333333333339</v>
      </c>
      <c r="K42" s="276">
        <v>2685</v>
      </c>
      <c r="L42" s="276">
        <v>2574.4</v>
      </c>
      <c r="M42" s="276">
        <v>9.9493200000000002</v>
      </c>
    </row>
    <row r="43" spans="1:13">
      <c r="A43" s="267">
        <v>33</v>
      </c>
      <c r="B43" s="276" t="s">
        <v>48</v>
      </c>
      <c r="C43" s="277">
        <v>217.3</v>
      </c>
      <c r="D43" s="278">
        <v>215</v>
      </c>
      <c r="E43" s="278">
        <v>208</v>
      </c>
      <c r="F43" s="278">
        <v>198.7</v>
      </c>
      <c r="G43" s="278">
        <v>191.7</v>
      </c>
      <c r="H43" s="278">
        <v>224.3</v>
      </c>
      <c r="I43" s="278">
        <v>231.3</v>
      </c>
      <c r="J43" s="278">
        <v>240.60000000000002</v>
      </c>
      <c r="K43" s="276">
        <v>222</v>
      </c>
      <c r="L43" s="276">
        <v>205.7</v>
      </c>
      <c r="M43" s="276">
        <v>512.69488000000001</v>
      </c>
    </row>
    <row r="44" spans="1:13">
      <c r="A44" s="267">
        <v>34</v>
      </c>
      <c r="B44" s="276" t="s">
        <v>49</v>
      </c>
      <c r="C44" s="277">
        <v>119.5</v>
      </c>
      <c r="D44" s="278">
        <v>120.41666666666667</v>
      </c>
      <c r="E44" s="278">
        <v>117.08333333333334</v>
      </c>
      <c r="F44" s="278">
        <v>114.66666666666667</v>
      </c>
      <c r="G44" s="278">
        <v>111.33333333333334</v>
      </c>
      <c r="H44" s="278">
        <v>122.83333333333334</v>
      </c>
      <c r="I44" s="278">
        <v>126.16666666666669</v>
      </c>
      <c r="J44" s="278">
        <v>128.58333333333334</v>
      </c>
      <c r="K44" s="276">
        <v>123.75</v>
      </c>
      <c r="L44" s="276">
        <v>118</v>
      </c>
      <c r="M44" s="276">
        <v>336.76922000000002</v>
      </c>
    </row>
    <row r="45" spans="1:13">
      <c r="A45" s="267">
        <v>35</v>
      </c>
      <c r="B45" s="276" t="s">
        <v>306</v>
      </c>
      <c r="C45" s="277">
        <v>93.55</v>
      </c>
      <c r="D45" s="278">
        <v>94.216666666666654</v>
      </c>
      <c r="E45" s="278">
        <v>91.933333333333309</v>
      </c>
      <c r="F45" s="278">
        <v>90.316666666666649</v>
      </c>
      <c r="G45" s="278">
        <v>88.033333333333303</v>
      </c>
      <c r="H45" s="278">
        <v>95.833333333333314</v>
      </c>
      <c r="I45" s="278">
        <v>98.116666666666646</v>
      </c>
      <c r="J45" s="278">
        <v>99.73333333333332</v>
      </c>
      <c r="K45" s="276">
        <v>96.5</v>
      </c>
      <c r="L45" s="276">
        <v>92.6</v>
      </c>
      <c r="M45" s="276">
        <v>17.68411</v>
      </c>
    </row>
    <row r="46" spans="1:13">
      <c r="A46" s="267">
        <v>36</v>
      </c>
      <c r="B46" s="276" t="s">
        <v>51</v>
      </c>
      <c r="C46" s="277">
        <v>2716.35</v>
      </c>
      <c r="D46" s="278">
        <v>2742.7666666666664</v>
      </c>
      <c r="E46" s="278">
        <v>2668.583333333333</v>
      </c>
      <c r="F46" s="278">
        <v>2620.8166666666666</v>
      </c>
      <c r="G46" s="278">
        <v>2546.6333333333332</v>
      </c>
      <c r="H46" s="278">
        <v>2790.5333333333328</v>
      </c>
      <c r="I46" s="278">
        <v>2864.7166666666662</v>
      </c>
      <c r="J46" s="278">
        <v>2912.4833333333327</v>
      </c>
      <c r="K46" s="276">
        <v>2816.95</v>
      </c>
      <c r="L46" s="276">
        <v>2695</v>
      </c>
      <c r="M46" s="276">
        <v>50.157119999999999</v>
      </c>
    </row>
    <row r="47" spans="1:13">
      <c r="A47" s="267">
        <v>37</v>
      </c>
      <c r="B47" s="276" t="s">
        <v>307</v>
      </c>
      <c r="C47" s="277">
        <v>161.85</v>
      </c>
      <c r="D47" s="278">
        <v>162.41666666666666</v>
      </c>
      <c r="E47" s="278">
        <v>160.83333333333331</v>
      </c>
      <c r="F47" s="278">
        <v>159.81666666666666</v>
      </c>
      <c r="G47" s="278">
        <v>158.23333333333332</v>
      </c>
      <c r="H47" s="278">
        <v>163.43333333333331</v>
      </c>
      <c r="I47" s="278">
        <v>165.01666666666662</v>
      </c>
      <c r="J47" s="278">
        <v>166.0333333333333</v>
      </c>
      <c r="K47" s="276">
        <v>164</v>
      </c>
      <c r="L47" s="276">
        <v>161.4</v>
      </c>
      <c r="M47" s="276">
        <v>1.7809299999999999</v>
      </c>
    </row>
    <row r="48" spans="1:13">
      <c r="A48" s="267">
        <v>38</v>
      </c>
      <c r="B48" s="276" t="s">
        <v>308</v>
      </c>
      <c r="C48" s="277">
        <v>3810.2</v>
      </c>
      <c r="D48" s="278">
        <v>3849.7833333333333</v>
      </c>
      <c r="E48" s="278">
        <v>3733.5666666666666</v>
      </c>
      <c r="F48" s="278">
        <v>3656.9333333333334</v>
      </c>
      <c r="G48" s="278">
        <v>3540.7166666666667</v>
      </c>
      <c r="H48" s="278">
        <v>3926.4166666666665</v>
      </c>
      <c r="I48" s="278">
        <v>4042.6333333333328</v>
      </c>
      <c r="J48" s="278">
        <v>4119.2666666666664</v>
      </c>
      <c r="K48" s="276">
        <v>3966</v>
      </c>
      <c r="L48" s="276">
        <v>3773.15</v>
      </c>
      <c r="M48" s="276">
        <v>1.3451900000000001</v>
      </c>
    </row>
    <row r="49" spans="1:13">
      <c r="A49" s="267">
        <v>39</v>
      </c>
      <c r="B49" s="276" t="s">
        <v>309</v>
      </c>
      <c r="C49" s="277">
        <v>1697.85</v>
      </c>
      <c r="D49" s="278">
        <v>1692.7333333333333</v>
      </c>
      <c r="E49" s="278">
        <v>1667.1166666666668</v>
      </c>
      <c r="F49" s="278">
        <v>1636.3833333333334</v>
      </c>
      <c r="G49" s="278">
        <v>1610.7666666666669</v>
      </c>
      <c r="H49" s="278">
        <v>1723.4666666666667</v>
      </c>
      <c r="I49" s="278">
        <v>1749.083333333333</v>
      </c>
      <c r="J49" s="278">
        <v>1779.8166666666666</v>
      </c>
      <c r="K49" s="276">
        <v>1718.35</v>
      </c>
      <c r="L49" s="276">
        <v>1662</v>
      </c>
      <c r="M49" s="276">
        <v>1.1189499999999999</v>
      </c>
    </row>
    <row r="50" spans="1:13">
      <c r="A50" s="267">
        <v>40</v>
      </c>
      <c r="B50" s="276" t="s">
        <v>310</v>
      </c>
      <c r="C50" s="277">
        <v>6449.85</v>
      </c>
      <c r="D50" s="278">
        <v>6486.6166666666659</v>
      </c>
      <c r="E50" s="278">
        <v>6393.2333333333318</v>
      </c>
      <c r="F50" s="278">
        <v>6336.6166666666659</v>
      </c>
      <c r="G50" s="278">
        <v>6243.2333333333318</v>
      </c>
      <c r="H50" s="278">
        <v>6543.2333333333318</v>
      </c>
      <c r="I50" s="278">
        <v>6636.616666666665</v>
      </c>
      <c r="J50" s="278">
        <v>6693.2333333333318</v>
      </c>
      <c r="K50" s="276">
        <v>6580</v>
      </c>
      <c r="L50" s="276">
        <v>6430</v>
      </c>
      <c r="M50" s="276">
        <v>0.31613000000000002</v>
      </c>
    </row>
    <row r="51" spans="1:13">
      <c r="A51" s="267">
        <v>41</v>
      </c>
      <c r="B51" s="276" t="s">
        <v>53</v>
      </c>
      <c r="C51" s="277">
        <v>902.25</v>
      </c>
      <c r="D51" s="278">
        <v>912.58333333333337</v>
      </c>
      <c r="E51" s="278">
        <v>887.16666666666674</v>
      </c>
      <c r="F51" s="278">
        <v>872.08333333333337</v>
      </c>
      <c r="G51" s="278">
        <v>846.66666666666674</v>
      </c>
      <c r="H51" s="278">
        <v>927.66666666666674</v>
      </c>
      <c r="I51" s="278">
        <v>953.08333333333348</v>
      </c>
      <c r="J51" s="278">
        <v>968.16666666666674</v>
      </c>
      <c r="K51" s="276">
        <v>938</v>
      </c>
      <c r="L51" s="276">
        <v>897.5</v>
      </c>
      <c r="M51" s="276">
        <v>20.194649999999999</v>
      </c>
    </row>
    <row r="52" spans="1:13">
      <c r="A52" s="267">
        <v>42</v>
      </c>
      <c r="B52" s="276" t="s">
        <v>311</v>
      </c>
      <c r="C52" s="277">
        <v>508.6</v>
      </c>
      <c r="D52" s="278">
        <v>511.01666666666665</v>
      </c>
      <c r="E52" s="278">
        <v>504.63333333333333</v>
      </c>
      <c r="F52" s="278">
        <v>500.66666666666669</v>
      </c>
      <c r="G52" s="278">
        <v>494.28333333333336</v>
      </c>
      <c r="H52" s="278">
        <v>514.98333333333335</v>
      </c>
      <c r="I52" s="278">
        <v>521.36666666666656</v>
      </c>
      <c r="J52" s="278">
        <v>525.33333333333326</v>
      </c>
      <c r="K52" s="276">
        <v>517.4</v>
      </c>
      <c r="L52" s="276">
        <v>507.05</v>
      </c>
      <c r="M52" s="276">
        <v>1.1585700000000001</v>
      </c>
    </row>
    <row r="53" spans="1:13">
      <c r="A53" s="267">
        <v>43</v>
      </c>
      <c r="B53" s="276" t="s">
        <v>231</v>
      </c>
      <c r="C53" s="277">
        <v>2719.15</v>
      </c>
      <c r="D53" s="278">
        <v>2741.0333333333333</v>
      </c>
      <c r="E53" s="278">
        <v>2679.1166666666668</v>
      </c>
      <c r="F53" s="278">
        <v>2639.0833333333335</v>
      </c>
      <c r="G53" s="278">
        <v>2577.166666666667</v>
      </c>
      <c r="H53" s="278">
        <v>2781.0666666666666</v>
      </c>
      <c r="I53" s="278">
        <v>2842.9833333333336</v>
      </c>
      <c r="J53" s="278">
        <v>2883.0166666666664</v>
      </c>
      <c r="K53" s="276">
        <v>2802.95</v>
      </c>
      <c r="L53" s="276">
        <v>2701</v>
      </c>
      <c r="M53" s="276">
        <v>3.4282499999999998</v>
      </c>
    </row>
    <row r="54" spans="1:13">
      <c r="A54" s="267">
        <v>44</v>
      </c>
      <c r="B54" s="276" t="s">
        <v>55</v>
      </c>
      <c r="C54" s="277">
        <v>675.85</v>
      </c>
      <c r="D54" s="278">
        <v>680.19999999999993</v>
      </c>
      <c r="E54" s="278">
        <v>665.39999999999986</v>
      </c>
      <c r="F54" s="278">
        <v>654.94999999999993</v>
      </c>
      <c r="G54" s="278">
        <v>640.14999999999986</v>
      </c>
      <c r="H54" s="278">
        <v>690.64999999999986</v>
      </c>
      <c r="I54" s="278">
        <v>705.44999999999982</v>
      </c>
      <c r="J54" s="278">
        <v>715.89999999999986</v>
      </c>
      <c r="K54" s="276">
        <v>695</v>
      </c>
      <c r="L54" s="276">
        <v>669.75</v>
      </c>
      <c r="M54" s="276">
        <v>158.49438000000001</v>
      </c>
    </row>
    <row r="55" spans="1:13">
      <c r="A55" s="267">
        <v>45</v>
      </c>
      <c r="B55" s="276" t="s">
        <v>312</v>
      </c>
      <c r="C55" s="277">
        <v>1669.7</v>
      </c>
      <c r="D55" s="278">
        <v>1660.9833333333333</v>
      </c>
      <c r="E55" s="278">
        <v>1631.7166666666667</v>
      </c>
      <c r="F55" s="278">
        <v>1593.7333333333333</v>
      </c>
      <c r="G55" s="278">
        <v>1564.4666666666667</v>
      </c>
      <c r="H55" s="278">
        <v>1698.9666666666667</v>
      </c>
      <c r="I55" s="278">
        <v>1728.2333333333336</v>
      </c>
      <c r="J55" s="278">
        <v>1766.2166666666667</v>
      </c>
      <c r="K55" s="276">
        <v>1690.25</v>
      </c>
      <c r="L55" s="276">
        <v>1623</v>
      </c>
      <c r="M55" s="276">
        <v>0.49393999999999999</v>
      </c>
    </row>
    <row r="56" spans="1:13">
      <c r="A56" s="267">
        <v>46</v>
      </c>
      <c r="B56" s="276" t="s">
        <v>313</v>
      </c>
      <c r="C56" s="277">
        <v>956.2</v>
      </c>
      <c r="D56" s="278">
        <v>953.5333333333333</v>
      </c>
      <c r="E56" s="278">
        <v>935.06666666666661</v>
      </c>
      <c r="F56" s="278">
        <v>913.93333333333328</v>
      </c>
      <c r="G56" s="278">
        <v>895.46666666666658</v>
      </c>
      <c r="H56" s="278">
        <v>974.66666666666663</v>
      </c>
      <c r="I56" s="278">
        <v>993.13333333333333</v>
      </c>
      <c r="J56" s="278">
        <v>1014.2666666666667</v>
      </c>
      <c r="K56" s="276">
        <v>972</v>
      </c>
      <c r="L56" s="276">
        <v>932.4</v>
      </c>
      <c r="M56" s="276">
        <v>9.4133399999999998</v>
      </c>
    </row>
    <row r="57" spans="1:13">
      <c r="A57" s="267">
        <v>47</v>
      </c>
      <c r="B57" s="276" t="s">
        <v>314</v>
      </c>
      <c r="C57" s="277">
        <v>609.35</v>
      </c>
      <c r="D57" s="278">
        <v>613.29999999999995</v>
      </c>
      <c r="E57" s="278">
        <v>600.59999999999991</v>
      </c>
      <c r="F57" s="278">
        <v>591.84999999999991</v>
      </c>
      <c r="G57" s="278">
        <v>579.14999999999986</v>
      </c>
      <c r="H57" s="278">
        <v>622.04999999999995</v>
      </c>
      <c r="I57" s="278">
        <v>634.75</v>
      </c>
      <c r="J57" s="278">
        <v>643.5</v>
      </c>
      <c r="K57" s="276">
        <v>626</v>
      </c>
      <c r="L57" s="276">
        <v>604.54999999999995</v>
      </c>
      <c r="M57" s="276">
        <v>3.6360800000000002</v>
      </c>
    </row>
    <row r="58" spans="1:13">
      <c r="A58" s="267">
        <v>48</v>
      </c>
      <c r="B58" s="276" t="s">
        <v>56</v>
      </c>
      <c r="C58" s="277">
        <v>3703.3</v>
      </c>
      <c r="D58" s="278">
        <v>3721.8333333333335</v>
      </c>
      <c r="E58" s="278">
        <v>3636.666666666667</v>
      </c>
      <c r="F58" s="278">
        <v>3570.0333333333333</v>
      </c>
      <c r="G58" s="278">
        <v>3484.8666666666668</v>
      </c>
      <c r="H58" s="278">
        <v>3788.4666666666672</v>
      </c>
      <c r="I58" s="278">
        <v>3873.6333333333341</v>
      </c>
      <c r="J58" s="278">
        <v>3940.2666666666673</v>
      </c>
      <c r="K58" s="276">
        <v>3807</v>
      </c>
      <c r="L58" s="276">
        <v>3655.2</v>
      </c>
      <c r="M58" s="276">
        <v>15.33886</v>
      </c>
    </row>
    <row r="59" spans="1:13">
      <c r="A59" s="267">
        <v>49</v>
      </c>
      <c r="B59" s="276" t="s">
        <v>315</v>
      </c>
      <c r="C59" s="277">
        <v>221</v>
      </c>
      <c r="D59" s="278">
        <v>222.06666666666669</v>
      </c>
      <c r="E59" s="278">
        <v>218.93333333333339</v>
      </c>
      <c r="F59" s="278">
        <v>216.8666666666667</v>
      </c>
      <c r="G59" s="278">
        <v>213.73333333333341</v>
      </c>
      <c r="H59" s="278">
        <v>224.13333333333338</v>
      </c>
      <c r="I59" s="278">
        <v>227.26666666666665</v>
      </c>
      <c r="J59" s="278">
        <v>229.33333333333337</v>
      </c>
      <c r="K59" s="276">
        <v>225.2</v>
      </c>
      <c r="L59" s="276">
        <v>220</v>
      </c>
      <c r="M59" s="276">
        <v>2.9367200000000002</v>
      </c>
    </row>
    <row r="60" spans="1:13" ht="12" customHeight="1">
      <c r="A60" s="267">
        <v>50</v>
      </c>
      <c r="B60" s="276" t="s">
        <v>316</v>
      </c>
      <c r="C60" s="277">
        <v>765.65</v>
      </c>
      <c r="D60" s="278">
        <v>768.45000000000016</v>
      </c>
      <c r="E60" s="278">
        <v>739.90000000000032</v>
      </c>
      <c r="F60" s="278">
        <v>714.1500000000002</v>
      </c>
      <c r="G60" s="278">
        <v>685.60000000000036</v>
      </c>
      <c r="H60" s="278">
        <v>794.20000000000027</v>
      </c>
      <c r="I60" s="278">
        <v>822.75000000000023</v>
      </c>
      <c r="J60" s="278">
        <v>848.50000000000023</v>
      </c>
      <c r="K60" s="276">
        <v>797</v>
      </c>
      <c r="L60" s="276">
        <v>742.7</v>
      </c>
      <c r="M60" s="276">
        <v>4.9992000000000001</v>
      </c>
    </row>
    <row r="61" spans="1:13">
      <c r="A61" s="267">
        <v>51</v>
      </c>
      <c r="B61" s="276" t="s">
        <v>59</v>
      </c>
      <c r="C61" s="277">
        <v>5118.3</v>
      </c>
      <c r="D61" s="278">
        <v>5111.0999999999995</v>
      </c>
      <c r="E61" s="278">
        <v>4997.1999999999989</v>
      </c>
      <c r="F61" s="278">
        <v>4876.0999999999995</v>
      </c>
      <c r="G61" s="278">
        <v>4762.1999999999989</v>
      </c>
      <c r="H61" s="278">
        <v>5232.1999999999989</v>
      </c>
      <c r="I61" s="278">
        <v>5346.0999999999985</v>
      </c>
      <c r="J61" s="278">
        <v>5467.1999999999989</v>
      </c>
      <c r="K61" s="276">
        <v>5225</v>
      </c>
      <c r="L61" s="276">
        <v>4990</v>
      </c>
      <c r="M61" s="276">
        <v>70.618089999999995</v>
      </c>
    </row>
    <row r="62" spans="1:13">
      <c r="A62" s="267">
        <v>52</v>
      </c>
      <c r="B62" s="276" t="s">
        <v>58</v>
      </c>
      <c r="C62" s="277">
        <v>9052.7999999999993</v>
      </c>
      <c r="D62" s="278">
        <v>9130.7166666666672</v>
      </c>
      <c r="E62" s="278">
        <v>8872.5833333333339</v>
      </c>
      <c r="F62" s="278">
        <v>8692.3666666666668</v>
      </c>
      <c r="G62" s="278">
        <v>8434.2333333333336</v>
      </c>
      <c r="H62" s="278">
        <v>9310.9333333333343</v>
      </c>
      <c r="I62" s="278">
        <v>9569.0666666666657</v>
      </c>
      <c r="J62" s="278">
        <v>9749.2833333333347</v>
      </c>
      <c r="K62" s="276">
        <v>9388.85</v>
      </c>
      <c r="L62" s="276">
        <v>8950.5</v>
      </c>
      <c r="M62" s="276">
        <v>16.453769999999999</v>
      </c>
    </row>
    <row r="63" spans="1:13">
      <c r="A63" s="267">
        <v>53</v>
      </c>
      <c r="B63" s="276" t="s">
        <v>232</v>
      </c>
      <c r="C63" s="277">
        <v>3246.2</v>
      </c>
      <c r="D63" s="278">
        <v>3242.0666666666671</v>
      </c>
      <c r="E63" s="278">
        <v>3204.1333333333341</v>
      </c>
      <c r="F63" s="278">
        <v>3162.0666666666671</v>
      </c>
      <c r="G63" s="278">
        <v>3124.1333333333341</v>
      </c>
      <c r="H63" s="278">
        <v>3284.1333333333341</v>
      </c>
      <c r="I63" s="278">
        <v>3322.0666666666675</v>
      </c>
      <c r="J63" s="278">
        <v>3364.1333333333341</v>
      </c>
      <c r="K63" s="276">
        <v>3280</v>
      </c>
      <c r="L63" s="276">
        <v>3200</v>
      </c>
      <c r="M63" s="276">
        <v>1.82612</v>
      </c>
    </row>
    <row r="64" spans="1:13">
      <c r="A64" s="267">
        <v>54</v>
      </c>
      <c r="B64" s="276" t="s">
        <v>60</v>
      </c>
      <c r="C64" s="277">
        <v>1688.75</v>
      </c>
      <c r="D64" s="278">
        <v>1711.3</v>
      </c>
      <c r="E64" s="278">
        <v>1654.8999999999999</v>
      </c>
      <c r="F64" s="278">
        <v>1621.05</v>
      </c>
      <c r="G64" s="278">
        <v>1564.6499999999999</v>
      </c>
      <c r="H64" s="278">
        <v>1745.1499999999999</v>
      </c>
      <c r="I64" s="278">
        <v>1801.55</v>
      </c>
      <c r="J64" s="278">
        <v>1835.3999999999999</v>
      </c>
      <c r="K64" s="276">
        <v>1767.7</v>
      </c>
      <c r="L64" s="276">
        <v>1677.45</v>
      </c>
      <c r="M64" s="276">
        <v>14.47062</v>
      </c>
    </row>
    <row r="65" spans="1:13">
      <c r="A65" s="267">
        <v>55</v>
      </c>
      <c r="B65" s="276" t="s">
        <v>317</v>
      </c>
      <c r="C65" s="277">
        <v>120.35</v>
      </c>
      <c r="D65" s="278">
        <v>121.3</v>
      </c>
      <c r="E65" s="278">
        <v>119.19999999999999</v>
      </c>
      <c r="F65" s="278">
        <v>118.05</v>
      </c>
      <c r="G65" s="278">
        <v>115.94999999999999</v>
      </c>
      <c r="H65" s="278">
        <v>122.44999999999999</v>
      </c>
      <c r="I65" s="278">
        <v>124.54999999999998</v>
      </c>
      <c r="J65" s="278">
        <v>125.69999999999999</v>
      </c>
      <c r="K65" s="276">
        <v>123.4</v>
      </c>
      <c r="L65" s="276">
        <v>120.15</v>
      </c>
      <c r="M65" s="276">
        <v>2.3765800000000001</v>
      </c>
    </row>
    <row r="66" spans="1:13">
      <c r="A66" s="267">
        <v>56</v>
      </c>
      <c r="B66" s="276" t="s">
        <v>318</v>
      </c>
      <c r="C66" s="277">
        <v>182.2</v>
      </c>
      <c r="D66" s="278">
        <v>182.83333333333334</v>
      </c>
      <c r="E66" s="278">
        <v>180.91666666666669</v>
      </c>
      <c r="F66" s="278">
        <v>179.63333333333335</v>
      </c>
      <c r="G66" s="278">
        <v>177.7166666666667</v>
      </c>
      <c r="H66" s="278">
        <v>184.11666666666667</v>
      </c>
      <c r="I66" s="278">
        <v>186.03333333333336</v>
      </c>
      <c r="J66" s="278">
        <v>187.31666666666666</v>
      </c>
      <c r="K66" s="276">
        <v>184.75</v>
      </c>
      <c r="L66" s="276">
        <v>181.55</v>
      </c>
      <c r="M66" s="276">
        <v>8.9966399999999993</v>
      </c>
    </row>
    <row r="67" spans="1:13">
      <c r="A67" s="267">
        <v>57</v>
      </c>
      <c r="B67" s="276" t="s">
        <v>233</v>
      </c>
      <c r="C67" s="277">
        <v>340.7</v>
      </c>
      <c r="D67" s="278">
        <v>349.41666666666669</v>
      </c>
      <c r="E67" s="278">
        <v>326.28333333333336</v>
      </c>
      <c r="F67" s="278">
        <v>311.86666666666667</v>
      </c>
      <c r="G67" s="278">
        <v>288.73333333333335</v>
      </c>
      <c r="H67" s="278">
        <v>363.83333333333337</v>
      </c>
      <c r="I67" s="278">
        <v>386.9666666666667</v>
      </c>
      <c r="J67" s="278">
        <v>401.38333333333338</v>
      </c>
      <c r="K67" s="276">
        <v>372.55</v>
      </c>
      <c r="L67" s="276">
        <v>335</v>
      </c>
      <c r="M67" s="276">
        <v>344.48498000000001</v>
      </c>
    </row>
    <row r="68" spans="1:13">
      <c r="A68" s="267">
        <v>58</v>
      </c>
      <c r="B68" s="276" t="s">
        <v>61</v>
      </c>
      <c r="C68" s="277">
        <v>76.3</v>
      </c>
      <c r="D68" s="278">
        <v>77.416666666666671</v>
      </c>
      <c r="E68" s="278">
        <v>74.033333333333346</v>
      </c>
      <c r="F68" s="278">
        <v>71.76666666666668</v>
      </c>
      <c r="G68" s="278">
        <v>68.383333333333354</v>
      </c>
      <c r="H68" s="278">
        <v>79.683333333333337</v>
      </c>
      <c r="I68" s="278">
        <v>83.066666666666663</v>
      </c>
      <c r="J68" s="278">
        <v>85.333333333333329</v>
      </c>
      <c r="K68" s="276">
        <v>80.8</v>
      </c>
      <c r="L68" s="276">
        <v>75.150000000000006</v>
      </c>
      <c r="M68" s="276">
        <v>534.82169999999996</v>
      </c>
    </row>
    <row r="69" spans="1:13">
      <c r="A69" s="267">
        <v>59</v>
      </c>
      <c r="B69" s="276" t="s">
        <v>62</v>
      </c>
      <c r="C69" s="277">
        <v>52.85</v>
      </c>
      <c r="D69" s="278">
        <v>53.316666666666663</v>
      </c>
      <c r="E69" s="278">
        <v>51.983333333333327</v>
      </c>
      <c r="F69" s="278">
        <v>51.116666666666667</v>
      </c>
      <c r="G69" s="278">
        <v>49.783333333333331</v>
      </c>
      <c r="H69" s="278">
        <v>54.183333333333323</v>
      </c>
      <c r="I69" s="278">
        <v>55.516666666666666</v>
      </c>
      <c r="J69" s="278">
        <v>56.383333333333319</v>
      </c>
      <c r="K69" s="276">
        <v>54.65</v>
      </c>
      <c r="L69" s="276">
        <v>52.45</v>
      </c>
      <c r="M69" s="276">
        <v>52.089790000000001</v>
      </c>
    </row>
    <row r="70" spans="1:13">
      <c r="A70" s="267">
        <v>60</v>
      </c>
      <c r="B70" s="276" t="s">
        <v>319</v>
      </c>
      <c r="C70" s="277">
        <v>15</v>
      </c>
      <c r="D70" s="278">
        <v>15.35</v>
      </c>
      <c r="E70" s="278">
        <v>14.45</v>
      </c>
      <c r="F70" s="278">
        <v>13.9</v>
      </c>
      <c r="G70" s="278">
        <v>13</v>
      </c>
      <c r="H70" s="278">
        <v>15.899999999999999</v>
      </c>
      <c r="I70" s="278">
        <v>16.8</v>
      </c>
      <c r="J70" s="278">
        <v>17.349999999999998</v>
      </c>
      <c r="K70" s="276">
        <v>16.25</v>
      </c>
      <c r="L70" s="276">
        <v>14.8</v>
      </c>
      <c r="M70" s="276">
        <v>91.496260000000007</v>
      </c>
    </row>
    <row r="71" spans="1:13">
      <c r="A71" s="267">
        <v>61</v>
      </c>
      <c r="B71" s="276" t="s">
        <v>63</v>
      </c>
      <c r="C71" s="277">
        <v>1601.3</v>
      </c>
      <c r="D71" s="278">
        <v>1612.4333333333334</v>
      </c>
      <c r="E71" s="278">
        <v>1574.8666666666668</v>
      </c>
      <c r="F71" s="278">
        <v>1548.4333333333334</v>
      </c>
      <c r="G71" s="278">
        <v>1510.8666666666668</v>
      </c>
      <c r="H71" s="278">
        <v>1638.8666666666668</v>
      </c>
      <c r="I71" s="278">
        <v>1676.4333333333334</v>
      </c>
      <c r="J71" s="278">
        <v>1702.8666666666668</v>
      </c>
      <c r="K71" s="276">
        <v>1650</v>
      </c>
      <c r="L71" s="276">
        <v>1586</v>
      </c>
      <c r="M71" s="276">
        <v>5.8018900000000002</v>
      </c>
    </row>
    <row r="72" spans="1:13">
      <c r="A72" s="267">
        <v>62</v>
      </c>
      <c r="B72" s="276" t="s">
        <v>320</v>
      </c>
      <c r="C72" s="277">
        <v>5675.45</v>
      </c>
      <c r="D72" s="278">
        <v>5698.3166666666657</v>
      </c>
      <c r="E72" s="278">
        <v>5611.033333333331</v>
      </c>
      <c r="F72" s="278">
        <v>5546.616666666665</v>
      </c>
      <c r="G72" s="278">
        <v>5459.3333333333303</v>
      </c>
      <c r="H72" s="278">
        <v>5762.7333333333318</v>
      </c>
      <c r="I72" s="278">
        <v>5850.0166666666664</v>
      </c>
      <c r="J72" s="278">
        <v>5914.4333333333325</v>
      </c>
      <c r="K72" s="276">
        <v>5785.6</v>
      </c>
      <c r="L72" s="276">
        <v>5633.9</v>
      </c>
      <c r="M72" s="276">
        <v>0.18442</v>
      </c>
    </row>
    <row r="73" spans="1:13">
      <c r="A73" s="267">
        <v>63</v>
      </c>
      <c r="B73" s="276" t="s">
        <v>66</v>
      </c>
      <c r="C73" s="277">
        <v>805.25</v>
      </c>
      <c r="D73" s="278">
        <v>806.9</v>
      </c>
      <c r="E73" s="278">
        <v>790.84999999999991</v>
      </c>
      <c r="F73" s="278">
        <v>776.44999999999993</v>
      </c>
      <c r="G73" s="278">
        <v>760.39999999999986</v>
      </c>
      <c r="H73" s="278">
        <v>821.3</v>
      </c>
      <c r="I73" s="278">
        <v>837.34999999999991</v>
      </c>
      <c r="J73" s="278">
        <v>851.75</v>
      </c>
      <c r="K73" s="276">
        <v>822.95</v>
      </c>
      <c r="L73" s="276">
        <v>792.5</v>
      </c>
      <c r="M73" s="276">
        <v>30.041979999999999</v>
      </c>
    </row>
    <row r="74" spans="1:13">
      <c r="A74" s="267">
        <v>64</v>
      </c>
      <c r="B74" s="276" t="s">
        <v>321</v>
      </c>
      <c r="C74" s="277">
        <v>338.05</v>
      </c>
      <c r="D74" s="278">
        <v>338.84999999999997</v>
      </c>
      <c r="E74" s="278">
        <v>335.74999999999994</v>
      </c>
      <c r="F74" s="278">
        <v>333.45</v>
      </c>
      <c r="G74" s="278">
        <v>330.34999999999997</v>
      </c>
      <c r="H74" s="278">
        <v>341.14999999999992</v>
      </c>
      <c r="I74" s="278">
        <v>344.24999999999994</v>
      </c>
      <c r="J74" s="278">
        <v>346.5499999999999</v>
      </c>
      <c r="K74" s="276">
        <v>341.95</v>
      </c>
      <c r="L74" s="276">
        <v>336.55</v>
      </c>
      <c r="M74" s="276">
        <v>2.7188300000000001</v>
      </c>
    </row>
    <row r="75" spans="1:13">
      <c r="A75" s="267">
        <v>65</v>
      </c>
      <c r="B75" s="276" t="s">
        <v>65</v>
      </c>
      <c r="C75" s="277">
        <v>133.9</v>
      </c>
      <c r="D75" s="278">
        <v>134.66666666666669</v>
      </c>
      <c r="E75" s="278">
        <v>131.53333333333336</v>
      </c>
      <c r="F75" s="278">
        <v>129.16666666666669</v>
      </c>
      <c r="G75" s="278">
        <v>126.03333333333336</v>
      </c>
      <c r="H75" s="278">
        <v>137.03333333333336</v>
      </c>
      <c r="I75" s="278">
        <v>140.16666666666669</v>
      </c>
      <c r="J75" s="278">
        <v>142.53333333333336</v>
      </c>
      <c r="K75" s="276">
        <v>137.80000000000001</v>
      </c>
      <c r="L75" s="276">
        <v>132.30000000000001</v>
      </c>
      <c r="M75" s="276">
        <v>103.60818</v>
      </c>
    </row>
    <row r="76" spans="1:13" s="16" customFormat="1">
      <c r="A76" s="267">
        <v>66</v>
      </c>
      <c r="B76" s="276" t="s">
        <v>67</v>
      </c>
      <c r="C76" s="277">
        <v>618.85</v>
      </c>
      <c r="D76" s="278">
        <v>623</v>
      </c>
      <c r="E76" s="278">
        <v>608.65</v>
      </c>
      <c r="F76" s="278">
        <v>598.44999999999993</v>
      </c>
      <c r="G76" s="278">
        <v>584.09999999999991</v>
      </c>
      <c r="H76" s="278">
        <v>633.20000000000005</v>
      </c>
      <c r="I76" s="278">
        <v>647.54999999999995</v>
      </c>
      <c r="J76" s="278">
        <v>657.75000000000011</v>
      </c>
      <c r="K76" s="276">
        <v>637.35</v>
      </c>
      <c r="L76" s="276">
        <v>612.79999999999995</v>
      </c>
      <c r="M76" s="276">
        <v>28.479099999999999</v>
      </c>
    </row>
    <row r="77" spans="1:13" s="16" customFormat="1">
      <c r="A77" s="267">
        <v>67</v>
      </c>
      <c r="B77" s="276" t="s">
        <v>70</v>
      </c>
      <c r="C77" s="277">
        <v>38.75</v>
      </c>
      <c r="D77" s="278">
        <v>39.5</v>
      </c>
      <c r="E77" s="278">
        <v>37.75</v>
      </c>
      <c r="F77" s="278">
        <v>36.75</v>
      </c>
      <c r="G77" s="278">
        <v>35</v>
      </c>
      <c r="H77" s="278">
        <v>40.5</v>
      </c>
      <c r="I77" s="278">
        <v>42.25</v>
      </c>
      <c r="J77" s="278">
        <v>43.25</v>
      </c>
      <c r="K77" s="276">
        <v>41.25</v>
      </c>
      <c r="L77" s="276">
        <v>38.5</v>
      </c>
      <c r="M77" s="276">
        <v>565.74145999999996</v>
      </c>
    </row>
    <row r="78" spans="1:13" s="16" customFormat="1">
      <c r="A78" s="267">
        <v>68</v>
      </c>
      <c r="B78" s="276" t="s">
        <v>74</v>
      </c>
      <c r="C78" s="277">
        <v>408.3</v>
      </c>
      <c r="D78" s="278">
        <v>412.13333333333338</v>
      </c>
      <c r="E78" s="278">
        <v>401.26666666666677</v>
      </c>
      <c r="F78" s="278">
        <v>394.23333333333341</v>
      </c>
      <c r="G78" s="278">
        <v>383.36666666666679</v>
      </c>
      <c r="H78" s="278">
        <v>419.16666666666674</v>
      </c>
      <c r="I78" s="278">
        <v>430.03333333333342</v>
      </c>
      <c r="J78" s="278">
        <v>437.06666666666672</v>
      </c>
      <c r="K78" s="276">
        <v>423</v>
      </c>
      <c r="L78" s="276">
        <v>405.1</v>
      </c>
      <c r="M78" s="276">
        <v>87.682379999999995</v>
      </c>
    </row>
    <row r="79" spans="1:13" s="16" customFormat="1">
      <c r="A79" s="267">
        <v>69</v>
      </c>
      <c r="B79" s="276" t="s">
        <v>1045</v>
      </c>
      <c r="C79" s="277">
        <v>10128.5</v>
      </c>
      <c r="D79" s="278">
        <v>10164.033333333333</v>
      </c>
      <c r="E79" s="278">
        <v>10078.066666666666</v>
      </c>
      <c r="F79" s="278">
        <v>10027.633333333333</v>
      </c>
      <c r="G79" s="278">
        <v>9941.6666666666661</v>
      </c>
      <c r="H79" s="278">
        <v>10214.466666666665</v>
      </c>
      <c r="I79" s="278">
        <v>10300.433333333332</v>
      </c>
      <c r="J79" s="278">
        <v>10350.866666666665</v>
      </c>
      <c r="K79" s="276">
        <v>10250</v>
      </c>
      <c r="L79" s="276">
        <v>10113.6</v>
      </c>
      <c r="M79" s="276">
        <v>2.3650000000000001E-2</v>
      </c>
    </row>
    <row r="80" spans="1:13" s="16" customFormat="1">
      <c r="A80" s="267">
        <v>70</v>
      </c>
      <c r="B80" s="276" t="s">
        <v>69</v>
      </c>
      <c r="C80" s="277">
        <v>581.35</v>
      </c>
      <c r="D80" s="278">
        <v>586.6</v>
      </c>
      <c r="E80" s="278">
        <v>569.15000000000009</v>
      </c>
      <c r="F80" s="278">
        <v>556.95000000000005</v>
      </c>
      <c r="G80" s="278">
        <v>539.50000000000011</v>
      </c>
      <c r="H80" s="278">
        <v>598.80000000000007</v>
      </c>
      <c r="I80" s="278">
        <v>616.25000000000011</v>
      </c>
      <c r="J80" s="278">
        <v>628.45000000000005</v>
      </c>
      <c r="K80" s="276">
        <v>604.04999999999995</v>
      </c>
      <c r="L80" s="276">
        <v>574.4</v>
      </c>
      <c r="M80" s="276">
        <v>170.60330999999999</v>
      </c>
    </row>
    <row r="81" spans="1:13" s="16" customFormat="1">
      <c r="A81" s="267">
        <v>71</v>
      </c>
      <c r="B81" s="276" t="s">
        <v>71</v>
      </c>
      <c r="C81" s="277">
        <v>441.95</v>
      </c>
      <c r="D81" s="278">
        <v>445.7</v>
      </c>
      <c r="E81" s="278">
        <v>436.4</v>
      </c>
      <c r="F81" s="278">
        <v>430.84999999999997</v>
      </c>
      <c r="G81" s="278">
        <v>421.54999999999995</v>
      </c>
      <c r="H81" s="278">
        <v>451.25</v>
      </c>
      <c r="I81" s="278">
        <v>460.55000000000007</v>
      </c>
      <c r="J81" s="278">
        <v>466.1</v>
      </c>
      <c r="K81" s="276">
        <v>455</v>
      </c>
      <c r="L81" s="276">
        <v>440.15</v>
      </c>
      <c r="M81" s="276">
        <v>36.176499999999997</v>
      </c>
    </row>
    <row r="82" spans="1:13" s="16" customFormat="1">
      <c r="A82" s="267">
        <v>72</v>
      </c>
      <c r="B82" s="276" t="s">
        <v>322</v>
      </c>
      <c r="C82" s="277">
        <v>721.85</v>
      </c>
      <c r="D82" s="278">
        <v>724.2833333333333</v>
      </c>
      <c r="E82" s="278">
        <v>715.56666666666661</v>
      </c>
      <c r="F82" s="278">
        <v>709.2833333333333</v>
      </c>
      <c r="G82" s="278">
        <v>700.56666666666661</v>
      </c>
      <c r="H82" s="278">
        <v>730.56666666666661</v>
      </c>
      <c r="I82" s="278">
        <v>739.2833333333333</v>
      </c>
      <c r="J82" s="278">
        <v>745.56666666666661</v>
      </c>
      <c r="K82" s="276">
        <v>733</v>
      </c>
      <c r="L82" s="276">
        <v>718</v>
      </c>
      <c r="M82" s="276">
        <v>1.7438800000000001</v>
      </c>
    </row>
    <row r="83" spans="1:13" s="16" customFormat="1">
      <c r="A83" s="267">
        <v>73</v>
      </c>
      <c r="B83" s="276" t="s">
        <v>323</v>
      </c>
      <c r="C83" s="277">
        <v>253.65</v>
      </c>
      <c r="D83" s="278">
        <v>255.73333333333335</v>
      </c>
      <c r="E83" s="278">
        <v>249.91666666666669</v>
      </c>
      <c r="F83" s="278">
        <v>246.18333333333334</v>
      </c>
      <c r="G83" s="278">
        <v>240.36666666666667</v>
      </c>
      <c r="H83" s="278">
        <v>259.4666666666667</v>
      </c>
      <c r="I83" s="278">
        <v>265.2833333333333</v>
      </c>
      <c r="J83" s="278">
        <v>269.01666666666671</v>
      </c>
      <c r="K83" s="276">
        <v>261.55</v>
      </c>
      <c r="L83" s="276">
        <v>252</v>
      </c>
      <c r="M83" s="276">
        <v>6.16153</v>
      </c>
    </row>
    <row r="84" spans="1:13" s="16" customFormat="1">
      <c r="A84" s="267">
        <v>74</v>
      </c>
      <c r="B84" s="276" t="s">
        <v>324</v>
      </c>
      <c r="C84" s="277">
        <v>198.5</v>
      </c>
      <c r="D84" s="278">
        <v>199.81666666666669</v>
      </c>
      <c r="E84" s="278">
        <v>195.68333333333339</v>
      </c>
      <c r="F84" s="278">
        <v>192.8666666666667</v>
      </c>
      <c r="G84" s="278">
        <v>188.73333333333341</v>
      </c>
      <c r="H84" s="278">
        <v>202.63333333333338</v>
      </c>
      <c r="I84" s="278">
        <v>206.76666666666665</v>
      </c>
      <c r="J84" s="278">
        <v>209.58333333333337</v>
      </c>
      <c r="K84" s="276">
        <v>203.95</v>
      </c>
      <c r="L84" s="276">
        <v>197</v>
      </c>
      <c r="M84" s="276">
        <v>10.553419999999999</v>
      </c>
    </row>
    <row r="85" spans="1:13" s="16" customFormat="1">
      <c r="A85" s="267">
        <v>75</v>
      </c>
      <c r="B85" s="276" t="s">
        <v>325</v>
      </c>
      <c r="C85" s="277">
        <v>4193.75</v>
      </c>
      <c r="D85" s="278">
        <v>4168.9000000000005</v>
      </c>
      <c r="E85" s="278">
        <v>3999.8500000000013</v>
      </c>
      <c r="F85" s="278">
        <v>3805.9500000000007</v>
      </c>
      <c r="G85" s="278">
        <v>3636.9000000000015</v>
      </c>
      <c r="H85" s="278">
        <v>4362.8000000000011</v>
      </c>
      <c r="I85" s="278">
        <v>4531.8500000000004</v>
      </c>
      <c r="J85" s="278">
        <v>4725.7500000000009</v>
      </c>
      <c r="K85" s="276">
        <v>4337.95</v>
      </c>
      <c r="L85" s="276">
        <v>3975</v>
      </c>
      <c r="M85" s="276">
        <v>2.14412</v>
      </c>
    </row>
    <row r="86" spans="1:13" s="16" customFormat="1">
      <c r="A86" s="267">
        <v>76</v>
      </c>
      <c r="B86" s="276" t="s">
        <v>326</v>
      </c>
      <c r="C86" s="277">
        <v>771.65</v>
      </c>
      <c r="D86" s="278">
        <v>770.01666666666677</v>
      </c>
      <c r="E86" s="278">
        <v>762.63333333333355</v>
      </c>
      <c r="F86" s="278">
        <v>753.61666666666679</v>
      </c>
      <c r="G86" s="278">
        <v>746.23333333333358</v>
      </c>
      <c r="H86" s="278">
        <v>779.03333333333353</v>
      </c>
      <c r="I86" s="278">
        <v>786.41666666666674</v>
      </c>
      <c r="J86" s="278">
        <v>795.43333333333351</v>
      </c>
      <c r="K86" s="276">
        <v>777.4</v>
      </c>
      <c r="L86" s="276">
        <v>761</v>
      </c>
      <c r="M86" s="276">
        <v>1.01492</v>
      </c>
    </row>
    <row r="87" spans="1:13" s="16" customFormat="1">
      <c r="A87" s="267">
        <v>77</v>
      </c>
      <c r="B87" s="276" t="s">
        <v>234</v>
      </c>
      <c r="C87" s="277">
        <v>1254.3499999999999</v>
      </c>
      <c r="D87" s="278">
        <v>1262.2833333333333</v>
      </c>
      <c r="E87" s="278">
        <v>1244.0666666666666</v>
      </c>
      <c r="F87" s="278">
        <v>1233.7833333333333</v>
      </c>
      <c r="G87" s="278">
        <v>1215.5666666666666</v>
      </c>
      <c r="H87" s="278">
        <v>1272.5666666666666</v>
      </c>
      <c r="I87" s="278">
        <v>1290.7833333333333</v>
      </c>
      <c r="J87" s="278">
        <v>1301.0666666666666</v>
      </c>
      <c r="K87" s="276">
        <v>1280.5</v>
      </c>
      <c r="L87" s="276">
        <v>1252</v>
      </c>
      <c r="M87" s="276">
        <v>0.47553000000000001</v>
      </c>
    </row>
    <row r="88" spans="1:13" s="16" customFormat="1">
      <c r="A88" s="267">
        <v>78</v>
      </c>
      <c r="B88" s="276" t="s">
        <v>327</v>
      </c>
      <c r="C88" s="277">
        <v>78.5</v>
      </c>
      <c r="D88" s="278">
        <v>79.25</v>
      </c>
      <c r="E88" s="278">
        <v>76.75</v>
      </c>
      <c r="F88" s="278">
        <v>75</v>
      </c>
      <c r="G88" s="278">
        <v>72.5</v>
      </c>
      <c r="H88" s="278">
        <v>81</v>
      </c>
      <c r="I88" s="278">
        <v>83.5</v>
      </c>
      <c r="J88" s="278">
        <v>85.25</v>
      </c>
      <c r="K88" s="276">
        <v>81.75</v>
      </c>
      <c r="L88" s="276">
        <v>77.5</v>
      </c>
      <c r="M88" s="276">
        <v>29.09796</v>
      </c>
    </row>
    <row r="89" spans="1:13" s="16" customFormat="1">
      <c r="A89" s="267">
        <v>79</v>
      </c>
      <c r="B89" s="276" t="s">
        <v>72</v>
      </c>
      <c r="C89" s="277">
        <v>15806.2</v>
      </c>
      <c r="D89" s="278">
        <v>15890.683333333334</v>
      </c>
      <c r="E89" s="278">
        <v>15581.366666666669</v>
      </c>
      <c r="F89" s="278">
        <v>15356.533333333335</v>
      </c>
      <c r="G89" s="278">
        <v>15047.216666666669</v>
      </c>
      <c r="H89" s="278">
        <v>16115.516666666668</v>
      </c>
      <c r="I89" s="278">
        <v>16424.833333333336</v>
      </c>
      <c r="J89" s="278">
        <v>16649.666666666668</v>
      </c>
      <c r="K89" s="276">
        <v>16200</v>
      </c>
      <c r="L89" s="276">
        <v>15665.85</v>
      </c>
      <c r="M89" s="276">
        <v>1.0361400000000001</v>
      </c>
    </row>
    <row r="90" spans="1:13" s="16" customFormat="1">
      <c r="A90" s="267">
        <v>80</v>
      </c>
      <c r="B90" s="276" t="s">
        <v>328</v>
      </c>
      <c r="C90" s="277">
        <v>251.95</v>
      </c>
      <c r="D90" s="278">
        <v>254.45000000000002</v>
      </c>
      <c r="E90" s="278">
        <v>243.90000000000003</v>
      </c>
      <c r="F90" s="278">
        <v>235.85000000000002</v>
      </c>
      <c r="G90" s="278">
        <v>225.30000000000004</v>
      </c>
      <c r="H90" s="278">
        <v>262.5</v>
      </c>
      <c r="I90" s="278">
        <v>273.05000000000007</v>
      </c>
      <c r="J90" s="278">
        <v>281.10000000000002</v>
      </c>
      <c r="K90" s="276">
        <v>265</v>
      </c>
      <c r="L90" s="276">
        <v>246.4</v>
      </c>
      <c r="M90" s="276">
        <v>2.4472200000000002</v>
      </c>
    </row>
    <row r="91" spans="1:13" s="16" customFormat="1">
      <c r="A91" s="267">
        <v>81</v>
      </c>
      <c r="B91" s="276" t="s">
        <v>75</v>
      </c>
      <c r="C91" s="277">
        <v>3630.8</v>
      </c>
      <c r="D91" s="278">
        <v>3633.3166666666671</v>
      </c>
      <c r="E91" s="278">
        <v>3600.0833333333339</v>
      </c>
      <c r="F91" s="278">
        <v>3569.3666666666668</v>
      </c>
      <c r="G91" s="278">
        <v>3536.1333333333337</v>
      </c>
      <c r="H91" s="278">
        <v>3664.0333333333342</v>
      </c>
      <c r="I91" s="278">
        <v>3697.2666666666669</v>
      </c>
      <c r="J91" s="278">
        <v>3727.9833333333345</v>
      </c>
      <c r="K91" s="276">
        <v>3666.55</v>
      </c>
      <c r="L91" s="276">
        <v>3602.6</v>
      </c>
      <c r="M91" s="276">
        <v>8.3443199999999997</v>
      </c>
    </row>
    <row r="92" spans="1:13" s="16" customFormat="1">
      <c r="A92" s="267">
        <v>82</v>
      </c>
      <c r="B92" s="276" t="s">
        <v>329</v>
      </c>
      <c r="C92" s="277">
        <v>498.7</v>
      </c>
      <c r="D92" s="278">
        <v>502.5333333333333</v>
      </c>
      <c r="E92" s="278">
        <v>491.16666666666663</v>
      </c>
      <c r="F92" s="278">
        <v>483.63333333333333</v>
      </c>
      <c r="G92" s="278">
        <v>472.26666666666665</v>
      </c>
      <c r="H92" s="278">
        <v>510.06666666666661</v>
      </c>
      <c r="I92" s="278">
        <v>521.43333333333328</v>
      </c>
      <c r="J92" s="278">
        <v>528.96666666666658</v>
      </c>
      <c r="K92" s="276">
        <v>513.9</v>
      </c>
      <c r="L92" s="276">
        <v>495</v>
      </c>
      <c r="M92" s="276">
        <v>1.70109</v>
      </c>
    </row>
    <row r="93" spans="1:13" s="16" customFormat="1">
      <c r="A93" s="267">
        <v>83</v>
      </c>
      <c r="B93" s="276" t="s">
        <v>330</v>
      </c>
      <c r="C93" s="277">
        <v>248.55</v>
      </c>
      <c r="D93" s="278">
        <v>249.20000000000002</v>
      </c>
      <c r="E93" s="278">
        <v>246.60000000000002</v>
      </c>
      <c r="F93" s="278">
        <v>244.65</v>
      </c>
      <c r="G93" s="278">
        <v>242.05</v>
      </c>
      <c r="H93" s="278">
        <v>251.15000000000003</v>
      </c>
      <c r="I93" s="278">
        <v>253.75</v>
      </c>
      <c r="J93" s="278">
        <v>255.70000000000005</v>
      </c>
      <c r="K93" s="276">
        <v>251.8</v>
      </c>
      <c r="L93" s="276">
        <v>247.25</v>
      </c>
      <c r="M93" s="276">
        <v>2.6333799999999998</v>
      </c>
    </row>
    <row r="94" spans="1:13" s="16" customFormat="1">
      <c r="A94" s="267">
        <v>84</v>
      </c>
      <c r="B94" s="276" t="s">
        <v>81</v>
      </c>
      <c r="C94" s="277">
        <v>708.7</v>
      </c>
      <c r="D94" s="278">
        <v>714.56666666666661</v>
      </c>
      <c r="E94" s="278">
        <v>698.13333333333321</v>
      </c>
      <c r="F94" s="278">
        <v>687.56666666666661</v>
      </c>
      <c r="G94" s="278">
        <v>671.13333333333321</v>
      </c>
      <c r="H94" s="278">
        <v>725.13333333333321</v>
      </c>
      <c r="I94" s="278">
        <v>741.56666666666661</v>
      </c>
      <c r="J94" s="278">
        <v>752.13333333333321</v>
      </c>
      <c r="K94" s="276">
        <v>731</v>
      </c>
      <c r="L94" s="276">
        <v>704</v>
      </c>
      <c r="M94" s="276">
        <v>10.0937</v>
      </c>
    </row>
    <row r="95" spans="1:13" s="16" customFormat="1">
      <c r="A95" s="267">
        <v>85</v>
      </c>
      <c r="B95" s="276" t="s">
        <v>331</v>
      </c>
      <c r="C95" s="277">
        <v>1916.2</v>
      </c>
      <c r="D95" s="278">
        <v>1932.0666666666666</v>
      </c>
      <c r="E95" s="278">
        <v>1894.1333333333332</v>
      </c>
      <c r="F95" s="278">
        <v>1872.0666666666666</v>
      </c>
      <c r="G95" s="278">
        <v>1834.1333333333332</v>
      </c>
      <c r="H95" s="278">
        <v>1954.1333333333332</v>
      </c>
      <c r="I95" s="278">
        <v>1992.0666666666666</v>
      </c>
      <c r="J95" s="278">
        <v>2014.1333333333332</v>
      </c>
      <c r="K95" s="276">
        <v>1970</v>
      </c>
      <c r="L95" s="276">
        <v>1910</v>
      </c>
      <c r="M95" s="276">
        <v>0.16211999999999999</v>
      </c>
    </row>
    <row r="96" spans="1:13" s="16" customFormat="1">
      <c r="A96" s="267">
        <v>86</v>
      </c>
      <c r="B96" s="276" t="s">
        <v>2995</v>
      </c>
      <c r="C96" s="277">
        <v>226.3</v>
      </c>
      <c r="D96" s="278">
        <v>227.13333333333333</v>
      </c>
      <c r="E96" s="278">
        <v>222.26666666666665</v>
      </c>
      <c r="F96" s="278">
        <v>218.23333333333332</v>
      </c>
      <c r="G96" s="278">
        <v>213.36666666666665</v>
      </c>
      <c r="H96" s="278">
        <v>231.16666666666666</v>
      </c>
      <c r="I96" s="278">
        <v>236.03333333333333</v>
      </c>
      <c r="J96" s="278">
        <v>240.06666666666666</v>
      </c>
      <c r="K96" s="276">
        <v>232</v>
      </c>
      <c r="L96" s="276">
        <v>223.1</v>
      </c>
      <c r="M96" s="276">
        <v>4.4729900000000002</v>
      </c>
    </row>
    <row r="97" spans="1:13" s="16" customFormat="1">
      <c r="A97" s="267">
        <v>87</v>
      </c>
      <c r="B97" s="276" t="s">
        <v>76</v>
      </c>
      <c r="C97" s="277">
        <v>469.5</v>
      </c>
      <c r="D97" s="278">
        <v>475.26666666666665</v>
      </c>
      <c r="E97" s="278">
        <v>460.73333333333329</v>
      </c>
      <c r="F97" s="278">
        <v>451.96666666666664</v>
      </c>
      <c r="G97" s="278">
        <v>437.43333333333328</v>
      </c>
      <c r="H97" s="278">
        <v>484.0333333333333</v>
      </c>
      <c r="I97" s="278">
        <v>498.56666666666661</v>
      </c>
      <c r="J97" s="278">
        <v>507.33333333333331</v>
      </c>
      <c r="K97" s="276">
        <v>489.8</v>
      </c>
      <c r="L97" s="276">
        <v>466.5</v>
      </c>
      <c r="M97" s="276">
        <v>25.221209999999999</v>
      </c>
    </row>
    <row r="98" spans="1:13" s="16" customFormat="1">
      <c r="A98" s="267">
        <v>88</v>
      </c>
      <c r="B98" s="276" t="s">
        <v>332</v>
      </c>
      <c r="C98" s="277">
        <v>508.55</v>
      </c>
      <c r="D98" s="278">
        <v>511.48333333333329</v>
      </c>
      <c r="E98" s="278">
        <v>503.16666666666663</v>
      </c>
      <c r="F98" s="278">
        <v>497.78333333333336</v>
      </c>
      <c r="G98" s="278">
        <v>489.4666666666667</v>
      </c>
      <c r="H98" s="278">
        <v>516.86666666666656</v>
      </c>
      <c r="I98" s="278">
        <v>525.18333333333328</v>
      </c>
      <c r="J98" s="278">
        <v>530.56666666666649</v>
      </c>
      <c r="K98" s="276">
        <v>519.79999999999995</v>
      </c>
      <c r="L98" s="276">
        <v>506.1</v>
      </c>
      <c r="M98" s="276">
        <v>3.6623000000000001</v>
      </c>
    </row>
    <row r="99" spans="1:13" s="16" customFormat="1">
      <c r="A99" s="267">
        <v>89</v>
      </c>
      <c r="B99" s="276" t="s">
        <v>77</v>
      </c>
      <c r="C99" s="277">
        <v>136.1</v>
      </c>
      <c r="D99" s="278">
        <v>138.36666666666667</v>
      </c>
      <c r="E99" s="278">
        <v>131.73333333333335</v>
      </c>
      <c r="F99" s="278">
        <v>127.36666666666667</v>
      </c>
      <c r="G99" s="278">
        <v>120.73333333333335</v>
      </c>
      <c r="H99" s="278">
        <v>142.73333333333335</v>
      </c>
      <c r="I99" s="278">
        <v>149.36666666666667</v>
      </c>
      <c r="J99" s="278">
        <v>153.73333333333335</v>
      </c>
      <c r="K99" s="276">
        <v>145</v>
      </c>
      <c r="L99" s="276">
        <v>134</v>
      </c>
      <c r="M99" s="276">
        <v>296.72599000000002</v>
      </c>
    </row>
    <row r="100" spans="1:13" s="16" customFormat="1">
      <c r="A100" s="267">
        <v>90</v>
      </c>
      <c r="B100" s="276" t="s">
        <v>333</v>
      </c>
      <c r="C100" s="277">
        <v>486.65</v>
      </c>
      <c r="D100" s="278">
        <v>489.9666666666667</v>
      </c>
      <c r="E100" s="278">
        <v>481.68333333333339</v>
      </c>
      <c r="F100" s="278">
        <v>476.7166666666667</v>
      </c>
      <c r="G100" s="278">
        <v>468.43333333333339</v>
      </c>
      <c r="H100" s="278">
        <v>494.93333333333339</v>
      </c>
      <c r="I100" s="278">
        <v>503.2166666666667</v>
      </c>
      <c r="J100" s="278">
        <v>508.18333333333339</v>
      </c>
      <c r="K100" s="276">
        <v>498.25</v>
      </c>
      <c r="L100" s="276">
        <v>485</v>
      </c>
      <c r="M100" s="276">
        <v>0.95448</v>
      </c>
    </row>
    <row r="101" spans="1:13">
      <c r="A101" s="267">
        <v>91</v>
      </c>
      <c r="B101" s="276" t="s">
        <v>334</v>
      </c>
      <c r="C101" s="277">
        <v>357.35</v>
      </c>
      <c r="D101" s="278">
        <v>356.48333333333335</v>
      </c>
      <c r="E101" s="278">
        <v>351.9666666666667</v>
      </c>
      <c r="F101" s="278">
        <v>346.58333333333337</v>
      </c>
      <c r="G101" s="278">
        <v>342.06666666666672</v>
      </c>
      <c r="H101" s="278">
        <v>361.86666666666667</v>
      </c>
      <c r="I101" s="278">
        <v>366.38333333333333</v>
      </c>
      <c r="J101" s="278">
        <v>371.76666666666665</v>
      </c>
      <c r="K101" s="276">
        <v>361</v>
      </c>
      <c r="L101" s="276">
        <v>351.1</v>
      </c>
      <c r="M101" s="276">
        <v>0.65830999999999995</v>
      </c>
    </row>
    <row r="102" spans="1:13">
      <c r="A102" s="267">
        <v>92</v>
      </c>
      <c r="B102" s="276" t="s">
        <v>335</v>
      </c>
      <c r="C102" s="277">
        <v>410.5</v>
      </c>
      <c r="D102" s="278">
        <v>411.5333333333333</v>
      </c>
      <c r="E102" s="278">
        <v>405.51666666666659</v>
      </c>
      <c r="F102" s="278">
        <v>400.5333333333333</v>
      </c>
      <c r="G102" s="278">
        <v>394.51666666666659</v>
      </c>
      <c r="H102" s="278">
        <v>416.51666666666659</v>
      </c>
      <c r="I102" s="278">
        <v>422.53333333333325</v>
      </c>
      <c r="J102" s="278">
        <v>427.51666666666659</v>
      </c>
      <c r="K102" s="276">
        <v>417.55</v>
      </c>
      <c r="L102" s="276">
        <v>406.55</v>
      </c>
      <c r="M102" s="276">
        <v>1.7907</v>
      </c>
    </row>
    <row r="103" spans="1:13">
      <c r="A103" s="267">
        <v>93</v>
      </c>
      <c r="B103" s="276" t="s">
        <v>78</v>
      </c>
      <c r="C103" s="277">
        <v>125.55</v>
      </c>
      <c r="D103" s="278">
        <v>126.64999999999999</v>
      </c>
      <c r="E103" s="278">
        <v>123.89999999999998</v>
      </c>
      <c r="F103" s="278">
        <v>122.24999999999999</v>
      </c>
      <c r="G103" s="278">
        <v>119.49999999999997</v>
      </c>
      <c r="H103" s="278">
        <v>128.29999999999998</v>
      </c>
      <c r="I103" s="278">
        <v>131.05000000000001</v>
      </c>
      <c r="J103" s="278">
        <v>132.69999999999999</v>
      </c>
      <c r="K103" s="276">
        <v>129.4</v>
      </c>
      <c r="L103" s="276">
        <v>125</v>
      </c>
      <c r="M103" s="276">
        <v>27.398800000000001</v>
      </c>
    </row>
    <row r="104" spans="1:13">
      <c r="A104" s="267">
        <v>94</v>
      </c>
      <c r="B104" s="276" t="s">
        <v>336</v>
      </c>
      <c r="C104" s="277">
        <v>1427.8</v>
      </c>
      <c r="D104" s="278">
        <v>1408.55</v>
      </c>
      <c r="E104" s="278">
        <v>1339.3999999999999</v>
      </c>
      <c r="F104" s="278">
        <v>1251</v>
      </c>
      <c r="G104" s="278">
        <v>1181.8499999999999</v>
      </c>
      <c r="H104" s="278">
        <v>1496.9499999999998</v>
      </c>
      <c r="I104" s="278">
        <v>1566.1</v>
      </c>
      <c r="J104" s="278">
        <v>1654.4999999999998</v>
      </c>
      <c r="K104" s="276">
        <v>1477.7</v>
      </c>
      <c r="L104" s="276">
        <v>1320.15</v>
      </c>
      <c r="M104" s="276">
        <v>33.83755</v>
      </c>
    </row>
    <row r="105" spans="1:13">
      <c r="A105" s="267">
        <v>95</v>
      </c>
      <c r="B105" s="276" t="s">
        <v>337</v>
      </c>
      <c r="C105" s="277">
        <v>14.05</v>
      </c>
      <c r="D105" s="278">
        <v>14.233333333333334</v>
      </c>
      <c r="E105" s="278">
        <v>13.816666666666668</v>
      </c>
      <c r="F105" s="278">
        <v>13.583333333333334</v>
      </c>
      <c r="G105" s="278">
        <v>13.166666666666668</v>
      </c>
      <c r="H105" s="278">
        <v>14.466666666666669</v>
      </c>
      <c r="I105" s="278">
        <v>14.883333333333333</v>
      </c>
      <c r="J105" s="278">
        <v>15.116666666666669</v>
      </c>
      <c r="K105" s="276">
        <v>14.65</v>
      </c>
      <c r="L105" s="276">
        <v>14</v>
      </c>
      <c r="M105" s="276">
        <v>49.376919999999998</v>
      </c>
    </row>
    <row r="106" spans="1:13">
      <c r="A106" s="267">
        <v>96</v>
      </c>
      <c r="B106" s="276" t="s">
        <v>338</v>
      </c>
      <c r="C106" s="277">
        <v>515.85</v>
      </c>
      <c r="D106" s="278">
        <v>517.91666666666663</v>
      </c>
      <c r="E106" s="278">
        <v>509.23333333333323</v>
      </c>
      <c r="F106" s="278">
        <v>502.61666666666662</v>
      </c>
      <c r="G106" s="278">
        <v>493.93333333333322</v>
      </c>
      <c r="H106" s="278">
        <v>524.5333333333333</v>
      </c>
      <c r="I106" s="278">
        <v>533.2166666666667</v>
      </c>
      <c r="J106" s="278">
        <v>539.83333333333326</v>
      </c>
      <c r="K106" s="276">
        <v>526.6</v>
      </c>
      <c r="L106" s="276">
        <v>511.3</v>
      </c>
      <c r="M106" s="276">
        <v>6.0366900000000001</v>
      </c>
    </row>
    <row r="107" spans="1:13">
      <c r="A107" s="267">
        <v>97</v>
      </c>
      <c r="B107" s="276" t="s">
        <v>339</v>
      </c>
      <c r="C107" s="277">
        <v>243.25</v>
      </c>
      <c r="D107" s="278">
        <v>246.1</v>
      </c>
      <c r="E107" s="278">
        <v>237.2</v>
      </c>
      <c r="F107" s="278">
        <v>231.15</v>
      </c>
      <c r="G107" s="278">
        <v>222.25</v>
      </c>
      <c r="H107" s="278">
        <v>252.14999999999998</v>
      </c>
      <c r="I107" s="278">
        <v>261.05</v>
      </c>
      <c r="J107" s="278">
        <v>267.09999999999997</v>
      </c>
      <c r="K107" s="276">
        <v>255</v>
      </c>
      <c r="L107" s="276">
        <v>240.05</v>
      </c>
      <c r="M107" s="276">
        <v>1.8936900000000001</v>
      </c>
    </row>
    <row r="108" spans="1:13">
      <c r="A108" s="267">
        <v>98</v>
      </c>
      <c r="B108" s="284" t="s">
        <v>80</v>
      </c>
      <c r="C108" s="277">
        <v>409.85</v>
      </c>
      <c r="D108" s="278">
        <v>410.45</v>
      </c>
      <c r="E108" s="278">
        <v>400.9</v>
      </c>
      <c r="F108" s="278">
        <v>391.95</v>
      </c>
      <c r="G108" s="278">
        <v>382.4</v>
      </c>
      <c r="H108" s="278">
        <v>419.4</v>
      </c>
      <c r="I108" s="278">
        <v>428.95000000000005</v>
      </c>
      <c r="J108" s="278">
        <v>437.9</v>
      </c>
      <c r="K108" s="276">
        <v>420</v>
      </c>
      <c r="L108" s="276">
        <v>401.5</v>
      </c>
      <c r="M108" s="276">
        <v>6.1910499999999997</v>
      </c>
    </row>
    <row r="109" spans="1:13">
      <c r="A109" s="267">
        <v>99</v>
      </c>
      <c r="B109" s="276" t="s">
        <v>340</v>
      </c>
      <c r="C109" s="277">
        <v>3378.55</v>
      </c>
      <c r="D109" s="278">
        <v>3402.5</v>
      </c>
      <c r="E109" s="278">
        <v>3315.05</v>
      </c>
      <c r="F109" s="278">
        <v>3251.55</v>
      </c>
      <c r="G109" s="278">
        <v>3164.1000000000004</v>
      </c>
      <c r="H109" s="278">
        <v>3466</v>
      </c>
      <c r="I109" s="278">
        <v>3553.45</v>
      </c>
      <c r="J109" s="278">
        <v>3616.95</v>
      </c>
      <c r="K109" s="276">
        <v>3489.95</v>
      </c>
      <c r="L109" s="276">
        <v>3339</v>
      </c>
      <c r="M109" s="276">
        <v>0.23732</v>
      </c>
    </row>
    <row r="110" spans="1:13">
      <c r="A110" s="267">
        <v>100</v>
      </c>
      <c r="B110" s="276" t="s">
        <v>341</v>
      </c>
      <c r="C110" s="277">
        <v>172.95</v>
      </c>
      <c r="D110" s="278">
        <v>173.7833333333333</v>
      </c>
      <c r="E110" s="278">
        <v>171.21666666666661</v>
      </c>
      <c r="F110" s="278">
        <v>169.48333333333332</v>
      </c>
      <c r="G110" s="278">
        <v>166.91666666666663</v>
      </c>
      <c r="H110" s="278">
        <v>175.51666666666659</v>
      </c>
      <c r="I110" s="278">
        <v>178.08333333333331</v>
      </c>
      <c r="J110" s="278">
        <v>179.81666666666658</v>
      </c>
      <c r="K110" s="276">
        <v>176.35</v>
      </c>
      <c r="L110" s="276">
        <v>172.05</v>
      </c>
      <c r="M110" s="276">
        <v>1.9993000000000001</v>
      </c>
    </row>
    <row r="111" spans="1:13">
      <c r="A111" s="267">
        <v>101</v>
      </c>
      <c r="B111" s="276" t="s">
        <v>342</v>
      </c>
      <c r="C111" s="277">
        <v>239.95</v>
      </c>
      <c r="D111" s="278">
        <v>236.66666666666666</v>
      </c>
      <c r="E111" s="278">
        <v>229.33333333333331</v>
      </c>
      <c r="F111" s="278">
        <v>218.71666666666667</v>
      </c>
      <c r="G111" s="278">
        <v>211.38333333333333</v>
      </c>
      <c r="H111" s="278">
        <v>247.2833333333333</v>
      </c>
      <c r="I111" s="278">
        <v>254.61666666666662</v>
      </c>
      <c r="J111" s="278">
        <v>265.23333333333329</v>
      </c>
      <c r="K111" s="276">
        <v>244</v>
      </c>
      <c r="L111" s="276">
        <v>226.05</v>
      </c>
      <c r="M111" s="276">
        <v>19.357140000000001</v>
      </c>
    </row>
    <row r="112" spans="1:13">
      <c r="A112" s="267">
        <v>102</v>
      </c>
      <c r="B112" s="276" t="s">
        <v>343</v>
      </c>
      <c r="C112" s="277">
        <v>123.95</v>
      </c>
      <c r="D112" s="278">
        <v>124.8</v>
      </c>
      <c r="E112" s="278">
        <v>122</v>
      </c>
      <c r="F112" s="278">
        <v>120.05</v>
      </c>
      <c r="G112" s="278">
        <v>117.25</v>
      </c>
      <c r="H112" s="278">
        <v>126.75</v>
      </c>
      <c r="I112" s="278">
        <v>129.54999999999998</v>
      </c>
      <c r="J112" s="278">
        <v>131.5</v>
      </c>
      <c r="K112" s="276">
        <v>127.6</v>
      </c>
      <c r="L112" s="276">
        <v>122.85</v>
      </c>
      <c r="M112" s="276">
        <v>6.8836000000000004</v>
      </c>
    </row>
    <row r="113" spans="1:13">
      <c r="A113" s="267">
        <v>103</v>
      </c>
      <c r="B113" s="276" t="s">
        <v>344</v>
      </c>
      <c r="C113" s="277">
        <v>555</v>
      </c>
      <c r="D113" s="278">
        <v>556.18333333333328</v>
      </c>
      <c r="E113" s="278">
        <v>547.86666666666656</v>
      </c>
      <c r="F113" s="278">
        <v>540.73333333333323</v>
      </c>
      <c r="G113" s="278">
        <v>532.41666666666652</v>
      </c>
      <c r="H113" s="278">
        <v>563.31666666666661</v>
      </c>
      <c r="I113" s="278">
        <v>571.63333333333344</v>
      </c>
      <c r="J113" s="278">
        <v>578.76666666666665</v>
      </c>
      <c r="K113" s="276">
        <v>564.5</v>
      </c>
      <c r="L113" s="276">
        <v>549.04999999999995</v>
      </c>
      <c r="M113" s="276">
        <v>5.04162</v>
      </c>
    </row>
    <row r="114" spans="1:13">
      <c r="A114" s="267">
        <v>104</v>
      </c>
      <c r="B114" s="276" t="s">
        <v>82</v>
      </c>
      <c r="C114" s="277">
        <v>431.7</v>
      </c>
      <c r="D114" s="278">
        <v>441.45</v>
      </c>
      <c r="E114" s="278">
        <v>418.04999999999995</v>
      </c>
      <c r="F114" s="278">
        <v>404.4</v>
      </c>
      <c r="G114" s="278">
        <v>380.99999999999994</v>
      </c>
      <c r="H114" s="278">
        <v>455.09999999999997</v>
      </c>
      <c r="I114" s="278">
        <v>478.49999999999994</v>
      </c>
      <c r="J114" s="278">
        <v>492.15</v>
      </c>
      <c r="K114" s="276">
        <v>464.85</v>
      </c>
      <c r="L114" s="276">
        <v>427.8</v>
      </c>
      <c r="M114" s="276">
        <v>94.217259999999996</v>
      </c>
    </row>
    <row r="115" spans="1:13">
      <c r="A115" s="267">
        <v>105</v>
      </c>
      <c r="B115" s="276" t="s">
        <v>83</v>
      </c>
      <c r="C115" s="277">
        <v>812.75</v>
      </c>
      <c r="D115" s="278">
        <v>820.35</v>
      </c>
      <c r="E115" s="278">
        <v>801.40000000000009</v>
      </c>
      <c r="F115" s="278">
        <v>790.05000000000007</v>
      </c>
      <c r="G115" s="278">
        <v>771.10000000000014</v>
      </c>
      <c r="H115" s="278">
        <v>831.7</v>
      </c>
      <c r="I115" s="278">
        <v>850.65000000000009</v>
      </c>
      <c r="J115" s="278">
        <v>862</v>
      </c>
      <c r="K115" s="276">
        <v>839.3</v>
      </c>
      <c r="L115" s="276">
        <v>809</v>
      </c>
      <c r="M115" s="276">
        <v>33.262129999999999</v>
      </c>
    </row>
    <row r="116" spans="1:13">
      <c r="A116" s="267">
        <v>106</v>
      </c>
      <c r="B116" s="276" t="s">
        <v>235</v>
      </c>
      <c r="C116" s="277">
        <v>174.6</v>
      </c>
      <c r="D116" s="278">
        <v>175.35</v>
      </c>
      <c r="E116" s="278">
        <v>173.25</v>
      </c>
      <c r="F116" s="278">
        <v>171.9</v>
      </c>
      <c r="G116" s="278">
        <v>169.8</v>
      </c>
      <c r="H116" s="278">
        <v>176.7</v>
      </c>
      <c r="I116" s="278">
        <v>178.79999999999995</v>
      </c>
      <c r="J116" s="278">
        <v>180.14999999999998</v>
      </c>
      <c r="K116" s="276">
        <v>177.45</v>
      </c>
      <c r="L116" s="276">
        <v>174</v>
      </c>
      <c r="M116" s="276">
        <v>6.4662100000000002</v>
      </c>
    </row>
    <row r="117" spans="1:13">
      <c r="A117" s="267">
        <v>107</v>
      </c>
      <c r="B117" s="276" t="s">
        <v>84</v>
      </c>
      <c r="C117" s="277">
        <v>137.35</v>
      </c>
      <c r="D117" s="278">
        <v>138.68333333333334</v>
      </c>
      <c r="E117" s="278">
        <v>135.21666666666667</v>
      </c>
      <c r="F117" s="278">
        <v>133.08333333333334</v>
      </c>
      <c r="G117" s="278">
        <v>129.61666666666667</v>
      </c>
      <c r="H117" s="278">
        <v>140.81666666666666</v>
      </c>
      <c r="I117" s="278">
        <v>144.28333333333336</v>
      </c>
      <c r="J117" s="278">
        <v>146.41666666666666</v>
      </c>
      <c r="K117" s="276">
        <v>142.15</v>
      </c>
      <c r="L117" s="276">
        <v>136.55000000000001</v>
      </c>
      <c r="M117" s="276">
        <v>108.28874999999999</v>
      </c>
    </row>
    <row r="118" spans="1:13">
      <c r="A118" s="267">
        <v>108</v>
      </c>
      <c r="B118" s="276" t="s">
        <v>345</v>
      </c>
      <c r="C118" s="277">
        <v>362.65</v>
      </c>
      <c r="D118" s="278">
        <v>365.2166666666667</v>
      </c>
      <c r="E118" s="278">
        <v>358.43333333333339</v>
      </c>
      <c r="F118" s="278">
        <v>354.2166666666667</v>
      </c>
      <c r="G118" s="278">
        <v>347.43333333333339</v>
      </c>
      <c r="H118" s="278">
        <v>369.43333333333339</v>
      </c>
      <c r="I118" s="278">
        <v>376.2166666666667</v>
      </c>
      <c r="J118" s="278">
        <v>380.43333333333339</v>
      </c>
      <c r="K118" s="276">
        <v>372</v>
      </c>
      <c r="L118" s="276">
        <v>361</v>
      </c>
      <c r="M118" s="276">
        <v>1.69695</v>
      </c>
    </row>
    <row r="119" spans="1:13">
      <c r="A119" s="267">
        <v>109</v>
      </c>
      <c r="B119" s="276" t="s">
        <v>3633</v>
      </c>
      <c r="C119" s="277">
        <v>2554.65</v>
      </c>
      <c r="D119" s="278">
        <v>2616.35</v>
      </c>
      <c r="E119" s="278">
        <v>2473.5</v>
      </c>
      <c r="F119" s="278">
        <v>2392.35</v>
      </c>
      <c r="G119" s="278">
        <v>2249.5</v>
      </c>
      <c r="H119" s="278">
        <v>2697.5</v>
      </c>
      <c r="I119" s="278">
        <v>2840.3499999999995</v>
      </c>
      <c r="J119" s="278">
        <v>2921.5</v>
      </c>
      <c r="K119" s="276">
        <v>2759.2</v>
      </c>
      <c r="L119" s="276">
        <v>2535.1999999999998</v>
      </c>
      <c r="M119" s="276">
        <v>3.7926199999999999</v>
      </c>
    </row>
    <row r="120" spans="1:13">
      <c r="A120" s="267">
        <v>110</v>
      </c>
      <c r="B120" s="276" t="s">
        <v>85</v>
      </c>
      <c r="C120" s="277">
        <v>1538.2</v>
      </c>
      <c r="D120" s="278">
        <v>1545.45</v>
      </c>
      <c r="E120" s="278">
        <v>1525.9</v>
      </c>
      <c r="F120" s="278">
        <v>1513.6000000000001</v>
      </c>
      <c r="G120" s="278">
        <v>1494.0500000000002</v>
      </c>
      <c r="H120" s="278">
        <v>1557.75</v>
      </c>
      <c r="I120" s="278">
        <v>1577.2999999999997</v>
      </c>
      <c r="J120" s="278">
        <v>1589.6</v>
      </c>
      <c r="K120" s="276">
        <v>1565</v>
      </c>
      <c r="L120" s="276">
        <v>1533.15</v>
      </c>
      <c r="M120" s="276">
        <v>9.0210699999999999</v>
      </c>
    </row>
    <row r="121" spans="1:13">
      <c r="A121" s="267">
        <v>111</v>
      </c>
      <c r="B121" s="276" t="s">
        <v>86</v>
      </c>
      <c r="C121" s="277">
        <v>428.25</v>
      </c>
      <c r="D121" s="278">
        <v>432.05</v>
      </c>
      <c r="E121" s="278">
        <v>420.40000000000003</v>
      </c>
      <c r="F121" s="278">
        <v>412.55</v>
      </c>
      <c r="G121" s="278">
        <v>400.90000000000003</v>
      </c>
      <c r="H121" s="278">
        <v>439.90000000000003</v>
      </c>
      <c r="I121" s="278">
        <v>451.55</v>
      </c>
      <c r="J121" s="278">
        <v>459.40000000000003</v>
      </c>
      <c r="K121" s="276">
        <v>443.7</v>
      </c>
      <c r="L121" s="276">
        <v>424.2</v>
      </c>
      <c r="M121" s="276">
        <v>11.76261</v>
      </c>
    </row>
    <row r="122" spans="1:13">
      <c r="A122" s="267">
        <v>112</v>
      </c>
      <c r="B122" s="276" t="s">
        <v>236</v>
      </c>
      <c r="C122" s="277">
        <v>852.35</v>
      </c>
      <c r="D122" s="278">
        <v>849.69999999999993</v>
      </c>
      <c r="E122" s="278">
        <v>844.64999999999986</v>
      </c>
      <c r="F122" s="278">
        <v>836.94999999999993</v>
      </c>
      <c r="G122" s="278">
        <v>831.89999999999986</v>
      </c>
      <c r="H122" s="278">
        <v>857.39999999999986</v>
      </c>
      <c r="I122" s="278">
        <v>862.44999999999982</v>
      </c>
      <c r="J122" s="278">
        <v>870.14999999999986</v>
      </c>
      <c r="K122" s="276">
        <v>854.75</v>
      </c>
      <c r="L122" s="276">
        <v>842</v>
      </c>
      <c r="M122" s="276">
        <v>3.3524699999999998</v>
      </c>
    </row>
    <row r="123" spans="1:13">
      <c r="A123" s="267">
        <v>113</v>
      </c>
      <c r="B123" s="276" t="s">
        <v>346</v>
      </c>
      <c r="C123" s="277">
        <v>745.85</v>
      </c>
      <c r="D123" s="278">
        <v>749.79999999999984</v>
      </c>
      <c r="E123" s="278">
        <v>738.59999999999968</v>
      </c>
      <c r="F123" s="278">
        <v>731.3499999999998</v>
      </c>
      <c r="G123" s="278">
        <v>720.14999999999964</v>
      </c>
      <c r="H123" s="278">
        <v>757.04999999999973</v>
      </c>
      <c r="I123" s="278">
        <v>768.24999999999977</v>
      </c>
      <c r="J123" s="278">
        <v>775.49999999999977</v>
      </c>
      <c r="K123" s="276">
        <v>761</v>
      </c>
      <c r="L123" s="276">
        <v>742.55</v>
      </c>
      <c r="M123" s="276">
        <v>2.2440000000000002</v>
      </c>
    </row>
    <row r="124" spans="1:13">
      <c r="A124" s="267">
        <v>114</v>
      </c>
      <c r="B124" s="276" t="s">
        <v>237</v>
      </c>
      <c r="C124" s="277">
        <v>435.25</v>
      </c>
      <c r="D124" s="278">
        <v>431.91666666666669</v>
      </c>
      <c r="E124" s="278">
        <v>412.43333333333339</v>
      </c>
      <c r="F124" s="278">
        <v>389.61666666666673</v>
      </c>
      <c r="G124" s="278">
        <v>370.13333333333344</v>
      </c>
      <c r="H124" s="278">
        <v>454.73333333333335</v>
      </c>
      <c r="I124" s="278">
        <v>474.21666666666658</v>
      </c>
      <c r="J124" s="278">
        <v>497.0333333333333</v>
      </c>
      <c r="K124" s="276">
        <v>451.4</v>
      </c>
      <c r="L124" s="276">
        <v>409.1</v>
      </c>
      <c r="M124" s="276">
        <v>53.080599999999997</v>
      </c>
    </row>
    <row r="125" spans="1:13">
      <c r="A125" s="267">
        <v>115</v>
      </c>
      <c r="B125" s="276" t="s">
        <v>87</v>
      </c>
      <c r="C125" s="277">
        <v>601.20000000000005</v>
      </c>
      <c r="D125" s="278">
        <v>607.35</v>
      </c>
      <c r="E125" s="278">
        <v>587.1</v>
      </c>
      <c r="F125" s="278">
        <v>573</v>
      </c>
      <c r="G125" s="278">
        <v>552.75</v>
      </c>
      <c r="H125" s="278">
        <v>621.45000000000005</v>
      </c>
      <c r="I125" s="278">
        <v>641.70000000000005</v>
      </c>
      <c r="J125" s="278">
        <v>655.80000000000007</v>
      </c>
      <c r="K125" s="276">
        <v>627.6</v>
      </c>
      <c r="L125" s="276">
        <v>593.25</v>
      </c>
      <c r="M125" s="276">
        <v>13.89016</v>
      </c>
    </row>
    <row r="126" spans="1:13">
      <c r="A126" s="267">
        <v>116</v>
      </c>
      <c r="B126" s="276" t="s">
        <v>347</v>
      </c>
      <c r="C126" s="277">
        <v>507.8</v>
      </c>
      <c r="D126" s="278">
        <v>511.93333333333334</v>
      </c>
      <c r="E126" s="278">
        <v>496.86666666666667</v>
      </c>
      <c r="F126" s="278">
        <v>485.93333333333334</v>
      </c>
      <c r="G126" s="278">
        <v>470.86666666666667</v>
      </c>
      <c r="H126" s="278">
        <v>522.86666666666667</v>
      </c>
      <c r="I126" s="278">
        <v>537.93333333333339</v>
      </c>
      <c r="J126" s="278">
        <v>548.86666666666667</v>
      </c>
      <c r="K126" s="276">
        <v>527</v>
      </c>
      <c r="L126" s="276">
        <v>501</v>
      </c>
      <c r="M126" s="276">
        <v>8.5006799999999991</v>
      </c>
    </row>
    <row r="127" spans="1:13">
      <c r="A127" s="267">
        <v>117</v>
      </c>
      <c r="B127" s="276" t="s">
        <v>348</v>
      </c>
      <c r="C127" s="277">
        <v>80.400000000000006</v>
      </c>
      <c r="D127" s="278">
        <v>81.116666666666674</v>
      </c>
      <c r="E127" s="278">
        <v>79.083333333333343</v>
      </c>
      <c r="F127" s="278">
        <v>77.766666666666666</v>
      </c>
      <c r="G127" s="278">
        <v>75.733333333333334</v>
      </c>
      <c r="H127" s="278">
        <v>82.433333333333351</v>
      </c>
      <c r="I127" s="278">
        <v>84.466666666666683</v>
      </c>
      <c r="J127" s="278">
        <v>85.78333333333336</v>
      </c>
      <c r="K127" s="276">
        <v>83.15</v>
      </c>
      <c r="L127" s="276">
        <v>79.8</v>
      </c>
      <c r="M127" s="276">
        <v>2.4521600000000001</v>
      </c>
    </row>
    <row r="128" spans="1:13">
      <c r="A128" s="267">
        <v>118</v>
      </c>
      <c r="B128" s="276" t="s">
        <v>349</v>
      </c>
      <c r="C128" s="277">
        <v>117.75</v>
      </c>
      <c r="D128" s="278">
        <v>118.96666666666665</v>
      </c>
      <c r="E128" s="278">
        <v>116.2833333333333</v>
      </c>
      <c r="F128" s="278">
        <v>114.81666666666665</v>
      </c>
      <c r="G128" s="278">
        <v>112.1333333333333</v>
      </c>
      <c r="H128" s="278">
        <v>120.43333333333331</v>
      </c>
      <c r="I128" s="278">
        <v>123.11666666666667</v>
      </c>
      <c r="J128" s="278">
        <v>124.58333333333331</v>
      </c>
      <c r="K128" s="276">
        <v>121.65</v>
      </c>
      <c r="L128" s="276">
        <v>117.5</v>
      </c>
      <c r="M128" s="276">
        <v>15.45022</v>
      </c>
    </row>
    <row r="129" spans="1:13">
      <c r="A129" s="267">
        <v>119</v>
      </c>
      <c r="B129" s="276" t="s">
        <v>350</v>
      </c>
      <c r="C129" s="277">
        <v>431.6</v>
      </c>
      <c r="D129" s="278">
        <v>432.84999999999997</v>
      </c>
      <c r="E129" s="278">
        <v>421.19999999999993</v>
      </c>
      <c r="F129" s="278">
        <v>410.79999999999995</v>
      </c>
      <c r="G129" s="278">
        <v>399.14999999999992</v>
      </c>
      <c r="H129" s="278">
        <v>443.24999999999994</v>
      </c>
      <c r="I129" s="278">
        <v>454.89999999999992</v>
      </c>
      <c r="J129" s="278">
        <v>465.29999999999995</v>
      </c>
      <c r="K129" s="276">
        <v>444.5</v>
      </c>
      <c r="L129" s="276">
        <v>422.45</v>
      </c>
      <c r="M129" s="276">
        <v>3.8660999999999999</v>
      </c>
    </row>
    <row r="130" spans="1:13">
      <c r="A130" s="267">
        <v>120</v>
      </c>
      <c r="B130" s="276" t="s">
        <v>93</v>
      </c>
      <c r="C130" s="277">
        <v>282.7</v>
      </c>
      <c r="D130" s="278">
        <v>286.65000000000003</v>
      </c>
      <c r="E130" s="278">
        <v>275.30000000000007</v>
      </c>
      <c r="F130" s="278">
        <v>267.90000000000003</v>
      </c>
      <c r="G130" s="278">
        <v>256.55000000000007</v>
      </c>
      <c r="H130" s="278">
        <v>294.05000000000007</v>
      </c>
      <c r="I130" s="278">
        <v>305.40000000000009</v>
      </c>
      <c r="J130" s="278">
        <v>312.80000000000007</v>
      </c>
      <c r="K130" s="276">
        <v>298</v>
      </c>
      <c r="L130" s="276">
        <v>279.25</v>
      </c>
      <c r="M130" s="276">
        <v>167.08249000000001</v>
      </c>
    </row>
    <row r="131" spans="1:13">
      <c r="A131" s="267">
        <v>121</v>
      </c>
      <c r="B131" s="276" t="s">
        <v>88</v>
      </c>
      <c r="C131" s="277">
        <v>537.04999999999995</v>
      </c>
      <c r="D131" s="278">
        <v>539.48333333333323</v>
      </c>
      <c r="E131" s="278">
        <v>532.96666666666647</v>
      </c>
      <c r="F131" s="278">
        <v>528.88333333333321</v>
      </c>
      <c r="G131" s="278">
        <v>522.36666666666645</v>
      </c>
      <c r="H131" s="278">
        <v>543.56666666666649</v>
      </c>
      <c r="I131" s="278">
        <v>550.08333333333314</v>
      </c>
      <c r="J131" s="278">
        <v>554.16666666666652</v>
      </c>
      <c r="K131" s="276">
        <v>546</v>
      </c>
      <c r="L131" s="276">
        <v>535.4</v>
      </c>
      <c r="M131" s="276">
        <v>29.037430000000001</v>
      </c>
    </row>
    <row r="132" spans="1:13">
      <c r="A132" s="267">
        <v>122</v>
      </c>
      <c r="B132" s="276" t="s">
        <v>238</v>
      </c>
      <c r="C132" s="277">
        <v>1149.6500000000001</v>
      </c>
      <c r="D132" s="278">
        <v>1159.55</v>
      </c>
      <c r="E132" s="278">
        <v>1134.0999999999999</v>
      </c>
      <c r="F132" s="278">
        <v>1118.55</v>
      </c>
      <c r="G132" s="278">
        <v>1093.0999999999999</v>
      </c>
      <c r="H132" s="278">
        <v>1175.0999999999999</v>
      </c>
      <c r="I132" s="278">
        <v>1200.5500000000002</v>
      </c>
      <c r="J132" s="278">
        <v>1216.0999999999999</v>
      </c>
      <c r="K132" s="276">
        <v>1185</v>
      </c>
      <c r="L132" s="276">
        <v>1144</v>
      </c>
      <c r="M132" s="276">
        <v>2.1196600000000001</v>
      </c>
    </row>
    <row r="133" spans="1:13">
      <c r="A133" s="267">
        <v>123</v>
      </c>
      <c r="B133" s="276" t="s">
        <v>351</v>
      </c>
      <c r="C133" s="277">
        <v>1013.15</v>
      </c>
      <c r="D133" s="278">
        <v>1012.9833333333332</v>
      </c>
      <c r="E133" s="278">
        <v>1007.1666666666665</v>
      </c>
      <c r="F133" s="278">
        <v>1001.1833333333333</v>
      </c>
      <c r="G133" s="278">
        <v>995.36666666666656</v>
      </c>
      <c r="H133" s="278">
        <v>1018.9666666666665</v>
      </c>
      <c r="I133" s="278">
        <v>1024.7833333333333</v>
      </c>
      <c r="J133" s="278">
        <v>1030.7666666666664</v>
      </c>
      <c r="K133" s="276">
        <v>1018.8</v>
      </c>
      <c r="L133" s="276">
        <v>1007</v>
      </c>
      <c r="M133" s="276">
        <v>4.2035400000000003</v>
      </c>
    </row>
    <row r="134" spans="1:13">
      <c r="A134" s="267">
        <v>124</v>
      </c>
      <c r="B134" s="276" t="s">
        <v>352</v>
      </c>
      <c r="C134" s="277">
        <v>148.80000000000001</v>
      </c>
      <c r="D134" s="278">
        <v>150.18333333333337</v>
      </c>
      <c r="E134" s="278">
        <v>146.71666666666673</v>
      </c>
      <c r="F134" s="278">
        <v>144.63333333333335</v>
      </c>
      <c r="G134" s="278">
        <v>141.16666666666671</v>
      </c>
      <c r="H134" s="278">
        <v>152.26666666666674</v>
      </c>
      <c r="I134" s="278">
        <v>155.73333333333338</v>
      </c>
      <c r="J134" s="278">
        <v>157.81666666666675</v>
      </c>
      <c r="K134" s="276">
        <v>153.65</v>
      </c>
      <c r="L134" s="276">
        <v>148.1</v>
      </c>
      <c r="M134" s="276">
        <v>9.3431700000000006</v>
      </c>
    </row>
    <row r="135" spans="1:13">
      <c r="A135" s="267">
        <v>125</v>
      </c>
      <c r="B135" s="276" t="s">
        <v>3757</v>
      </c>
      <c r="C135" s="277">
        <v>335.75</v>
      </c>
      <c r="D135" s="278">
        <v>340.73333333333335</v>
      </c>
      <c r="E135" s="278">
        <v>328.11666666666667</v>
      </c>
      <c r="F135" s="278">
        <v>320.48333333333335</v>
      </c>
      <c r="G135" s="278">
        <v>307.86666666666667</v>
      </c>
      <c r="H135" s="278">
        <v>348.36666666666667</v>
      </c>
      <c r="I135" s="278">
        <v>360.98333333333335</v>
      </c>
      <c r="J135" s="278">
        <v>368.61666666666667</v>
      </c>
      <c r="K135" s="276">
        <v>353.35</v>
      </c>
      <c r="L135" s="276">
        <v>333.1</v>
      </c>
      <c r="M135" s="276">
        <v>3.98725</v>
      </c>
    </row>
    <row r="136" spans="1:13">
      <c r="A136" s="267">
        <v>126</v>
      </c>
      <c r="B136" s="276" t="s">
        <v>1220</v>
      </c>
      <c r="C136" s="277">
        <v>760.2</v>
      </c>
      <c r="D136" s="278">
        <v>768.5</v>
      </c>
      <c r="E136" s="278">
        <v>746.75</v>
      </c>
      <c r="F136" s="278">
        <v>733.3</v>
      </c>
      <c r="G136" s="278">
        <v>711.55</v>
      </c>
      <c r="H136" s="278">
        <v>781.95</v>
      </c>
      <c r="I136" s="278">
        <v>803.7</v>
      </c>
      <c r="J136" s="278">
        <v>817.15000000000009</v>
      </c>
      <c r="K136" s="276">
        <v>790.25</v>
      </c>
      <c r="L136" s="276">
        <v>755.05</v>
      </c>
      <c r="M136" s="276">
        <v>0.50022</v>
      </c>
    </row>
    <row r="137" spans="1:13">
      <c r="A137" s="267">
        <v>127</v>
      </c>
      <c r="B137" s="276" t="s">
        <v>355</v>
      </c>
      <c r="C137" s="277">
        <v>421.15</v>
      </c>
      <c r="D137" s="278">
        <v>425.33333333333331</v>
      </c>
      <c r="E137" s="278">
        <v>415.81666666666661</v>
      </c>
      <c r="F137" s="278">
        <v>410.48333333333329</v>
      </c>
      <c r="G137" s="278">
        <v>400.96666666666658</v>
      </c>
      <c r="H137" s="278">
        <v>430.66666666666663</v>
      </c>
      <c r="I137" s="278">
        <v>440.18333333333339</v>
      </c>
      <c r="J137" s="278">
        <v>445.51666666666665</v>
      </c>
      <c r="K137" s="276">
        <v>434.85</v>
      </c>
      <c r="L137" s="276">
        <v>420</v>
      </c>
      <c r="M137" s="276">
        <v>1.8382000000000001</v>
      </c>
    </row>
    <row r="138" spans="1:13">
      <c r="A138" s="267">
        <v>128</v>
      </c>
      <c r="B138" s="276" t="s">
        <v>90</v>
      </c>
      <c r="C138" s="277">
        <v>12.45</v>
      </c>
      <c r="D138" s="278">
        <v>12.549999999999999</v>
      </c>
      <c r="E138" s="278">
        <v>12.299999999999997</v>
      </c>
      <c r="F138" s="278">
        <v>12.149999999999999</v>
      </c>
      <c r="G138" s="278">
        <v>11.899999999999997</v>
      </c>
      <c r="H138" s="278">
        <v>12.699999999999998</v>
      </c>
      <c r="I138" s="278">
        <v>12.950000000000001</v>
      </c>
      <c r="J138" s="278">
        <v>13.099999999999998</v>
      </c>
      <c r="K138" s="276">
        <v>12.8</v>
      </c>
      <c r="L138" s="276">
        <v>12.4</v>
      </c>
      <c r="M138" s="276">
        <v>50.784129999999998</v>
      </c>
    </row>
    <row r="139" spans="1:13">
      <c r="A139" s="267">
        <v>129</v>
      </c>
      <c r="B139" s="276" t="s">
        <v>356</v>
      </c>
      <c r="C139" s="277">
        <v>136.75</v>
      </c>
      <c r="D139" s="278">
        <v>138.05000000000001</v>
      </c>
      <c r="E139" s="278">
        <v>133.25000000000003</v>
      </c>
      <c r="F139" s="278">
        <v>129.75000000000003</v>
      </c>
      <c r="G139" s="278">
        <v>124.95000000000005</v>
      </c>
      <c r="H139" s="278">
        <v>141.55000000000001</v>
      </c>
      <c r="I139" s="278">
        <v>146.34999999999997</v>
      </c>
      <c r="J139" s="278">
        <v>149.85</v>
      </c>
      <c r="K139" s="276">
        <v>142.85</v>
      </c>
      <c r="L139" s="276">
        <v>134.55000000000001</v>
      </c>
      <c r="M139" s="276">
        <v>7.5452700000000004</v>
      </c>
    </row>
    <row r="140" spans="1:13">
      <c r="A140" s="267">
        <v>130</v>
      </c>
      <c r="B140" s="276" t="s">
        <v>91</v>
      </c>
      <c r="C140" s="277">
        <v>3604.6</v>
      </c>
      <c r="D140" s="278">
        <v>3614.8666666666668</v>
      </c>
      <c r="E140" s="278">
        <v>3579.7333333333336</v>
      </c>
      <c r="F140" s="278">
        <v>3554.8666666666668</v>
      </c>
      <c r="G140" s="278">
        <v>3519.7333333333336</v>
      </c>
      <c r="H140" s="278">
        <v>3639.7333333333336</v>
      </c>
      <c r="I140" s="278">
        <v>3674.8666666666668</v>
      </c>
      <c r="J140" s="278">
        <v>3699.7333333333336</v>
      </c>
      <c r="K140" s="276">
        <v>3650</v>
      </c>
      <c r="L140" s="276">
        <v>3590</v>
      </c>
      <c r="M140" s="276">
        <v>7.0605799999999999</v>
      </c>
    </row>
    <row r="141" spans="1:13">
      <c r="A141" s="267">
        <v>131</v>
      </c>
      <c r="B141" s="276" t="s">
        <v>357</v>
      </c>
      <c r="C141" s="277">
        <v>14679.3</v>
      </c>
      <c r="D141" s="278">
        <v>14869.466666666667</v>
      </c>
      <c r="E141" s="278">
        <v>14448.933333333334</v>
      </c>
      <c r="F141" s="278">
        <v>14218.566666666668</v>
      </c>
      <c r="G141" s="278">
        <v>13798.033333333335</v>
      </c>
      <c r="H141" s="278">
        <v>15099.833333333334</v>
      </c>
      <c r="I141" s="278">
        <v>15520.366666666667</v>
      </c>
      <c r="J141" s="278">
        <v>15750.733333333334</v>
      </c>
      <c r="K141" s="276">
        <v>15290</v>
      </c>
      <c r="L141" s="276">
        <v>14639.1</v>
      </c>
      <c r="M141" s="276">
        <v>0.54759999999999998</v>
      </c>
    </row>
    <row r="142" spans="1:13">
      <c r="A142" s="267">
        <v>132</v>
      </c>
      <c r="B142" s="276" t="s">
        <v>358</v>
      </c>
      <c r="C142" s="277">
        <v>2296.8000000000002</v>
      </c>
      <c r="D142" s="278">
        <v>2289.9333333333334</v>
      </c>
      <c r="E142" s="278">
        <v>2256.8666666666668</v>
      </c>
      <c r="F142" s="278">
        <v>2216.9333333333334</v>
      </c>
      <c r="G142" s="278">
        <v>2183.8666666666668</v>
      </c>
      <c r="H142" s="278">
        <v>2329.8666666666668</v>
      </c>
      <c r="I142" s="278">
        <v>2362.9333333333334</v>
      </c>
      <c r="J142" s="278">
        <v>2402.8666666666668</v>
      </c>
      <c r="K142" s="276">
        <v>2323</v>
      </c>
      <c r="L142" s="276">
        <v>2250</v>
      </c>
      <c r="M142" s="276">
        <v>3.1409600000000002</v>
      </c>
    </row>
    <row r="143" spans="1:13">
      <c r="A143" s="267">
        <v>133</v>
      </c>
      <c r="B143" s="276" t="s">
        <v>94</v>
      </c>
      <c r="C143" s="277">
        <v>5052.2</v>
      </c>
      <c r="D143" s="278">
        <v>5074.7</v>
      </c>
      <c r="E143" s="278">
        <v>5011.3999999999996</v>
      </c>
      <c r="F143" s="278">
        <v>4970.5999999999995</v>
      </c>
      <c r="G143" s="278">
        <v>4907.2999999999993</v>
      </c>
      <c r="H143" s="278">
        <v>5115.5</v>
      </c>
      <c r="I143" s="278">
        <v>5178.8000000000011</v>
      </c>
      <c r="J143" s="278">
        <v>5219.6000000000004</v>
      </c>
      <c r="K143" s="276">
        <v>5138</v>
      </c>
      <c r="L143" s="276">
        <v>5033.8999999999996</v>
      </c>
      <c r="M143" s="276">
        <v>5.8132400000000004</v>
      </c>
    </row>
    <row r="144" spans="1:13">
      <c r="A144" s="267">
        <v>134</v>
      </c>
      <c r="B144" s="276" t="s">
        <v>359</v>
      </c>
      <c r="C144" s="277">
        <v>365.7</v>
      </c>
      <c r="D144" s="278">
        <v>360.23333333333335</v>
      </c>
      <c r="E144" s="278">
        <v>351.4666666666667</v>
      </c>
      <c r="F144" s="278">
        <v>337.23333333333335</v>
      </c>
      <c r="G144" s="278">
        <v>328.4666666666667</v>
      </c>
      <c r="H144" s="278">
        <v>374.4666666666667</v>
      </c>
      <c r="I144" s="278">
        <v>383.23333333333335</v>
      </c>
      <c r="J144" s="278">
        <v>397.4666666666667</v>
      </c>
      <c r="K144" s="276">
        <v>369</v>
      </c>
      <c r="L144" s="276">
        <v>346</v>
      </c>
      <c r="M144" s="276">
        <v>11.85337</v>
      </c>
    </row>
    <row r="145" spans="1:13">
      <c r="A145" s="267">
        <v>135</v>
      </c>
      <c r="B145" s="276" t="s">
        <v>360</v>
      </c>
      <c r="C145" s="277">
        <v>95.35</v>
      </c>
      <c r="D145" s="278">
        <v>95.55</v>
      </c>
      <c r="E145" s="278">
        <v>94.699999999999989</v>
      </c>
      <c r="F145" s="278">
        <v>94.05</v>
      </c>
      <c r="G145" s="278">
        <v>93.199999999999989</v>
      </c>
      <c r="H145" s="278">
        <v>96.199999999999989</v>
      </c>
      <c r="I145" s="278">
        <v>97.049999999999983</v>
      </c>
      <c r="J145" s="278">
        <v>97.699999999999989</v>
      </c>
      <c r="K145" s="276">
        <v>96.4</v>
      </c>
      <c r="L145" s="276">
        <v>94.9</v>
      </c>
      <c r="M145" s="276">
        <v>4.3968699999999998</v>
      </c>
    </row>
    <row r="146" spans="1:13">
      <c r="A146" s="267">
        <v>136</v>
      </c>
      <c r="B146" s="276" t="s">
        <v>3758</v>
      </c>
      <c r="C146" s="277">
        <v>255.6</v>
      </c>
      <c r="D146" s="278">
        <v>257.40000000000003</v>
      </c>
      <c r="E146" s="278">
        <v>253.00000000000006</v>
      </c>
      <c r="F146" s="278">
        <v>250.40000000000003</v>
      </c>
      <c r="G146" s="278">
        <v>246.00000000000006</v>
      </c>
      <c r="H146" s="278">
        <v>260.00000000000006</v>
      </c>
      <c r="I146" s="278">
        <v>264.40000000000003</v>
      </c>
      <c r="J146" s="278">
        <v>267.00000000000006</v>
      </c>
      <c r="K146" s="276">
        <v>261.8</v>
      </c>
      <c r="L146" s="276">
        <v>254.8</v>
      </c>
      <c r="M146" s="276">
        <v>4.0549099999999996</v>
      </c>
    </row>
    <row r="147" spans="1:13">
      <c r="A147" s="267">
        <v>137</v>
      </c>
      <c r="B147" s="276" t="s">
        <v>1297</v>
      </c>
      <c r="C147" s="277">
        <v>1880.25</v>
      </c>
      <c r="D147" s="278">
        <v>1860.8666666666668</v>
      </c>
      <c r="E147" s="278">
        <v>1786.4833333333336</v>
      </c>
      <c r="F147" s="278">
        <v>1692.7166666666667</v>
      </c>
      <c r="G147" s="278">
        <v>1618.3333333333335</v>
      </c>
      <c r="H147" s="278">
        <v>1954.6333333333337</v>
      </c>
      <c r="I147" s="278">
        <v>2029.0166666666669</v>
      </c>
      <c r="J147" s="278">
        <v>2122.7833333333338</v>
      </c>
      <c r="K147" s="276">
        <v>1935.25</v>
      </c>
      <c r="L147" s="276">
        <v>1767.1</v>
      </c>
      <c r="M147" s="276">
        <v>0.26135000000000003</v>
      </c>
    </row>
    <row r="148" spans="1:13">
      <c r="A148" s="267">
        <v>138</v>
      </c>
      <c r="B148" s="276" t="s">
        <v>239</v>
      </c>
      <c r="C148" s="277">
        <v>66.150000000000006</v>
      </c>
      <c r="D148" s="278">
        <v>66.983333333333334</v>
      </c>
      <c r="E148" s="278">
        <v>64.966666666666669</v>
      </c>
      <c r="F148" s="278">
        <v>63.783333333333331</v>
      </c>
      <c r="G148" s="278">
        <v>61.766666666666666</v>
      </c>
      <c r="H148" s="278">
        <v>68.166666666666671</v>
      </c>
      <c r="I148" s="278">
        <v>70.183333333333351</v>
      </c>
      <c r="J148" s="278">
        <v>71.366666666666674</v>
      </c>
      <c r="K148" s="276">
        <v>69</v>
      </c>
      <c r="L148" s="276">
        <v>65.8</v>
      </c>
      <c r="M148" s="276">
        <v>6.9746199999999998</v>
      </c>
    </row>
    <row r="149" spans="1:13">
      <c r="A149" s="267">
        <v>139</v>
      </c>
      <c r="B149" s="276" t="s">
        <v>95</v>
      </c>
      <c r="C149" s="277">
        <v>2926.6</v>
      </c>
      <c r="D149" s="278">
        <v>2925.5500000000006</v>
      </c>
      <c r="E149" s="278">
        <v>2896.1000000000013</v>
      </c>
      <c r="F149" s="278">
        <v>2865.6000000000008</v>
      </c>
      <c r="G149" s="278">
        <v>2836.1500000000015</v>
      </c>
      <c r="H149" s="278">
        <v>2956.0500000000011</v>
      </c>
      <c r="I149" s="278">
        <v>2985.5000000000009</v>
      </c>
      <c r="J149" s="278">
        <v>3016.0000000000009</v>
      </c>
      <c r="K149" s="276">
        <v>2955</v>
      </c>
      <c r="L149" s="276">
        <v>2895.05</v>
      </c>
      <c r="M149" s="276">
        <v>14.51173</v>
      </c>
    </row>
    <row r="150" spans="1:13">
      <c r="A150" s="267">
        <v>140</v>
      </c>
      <c r="B150" s="276" t="s">
        <v>361</v>
      </c>
      <c r="C150" s="277">
        <v>162.30000000000001</v>
      </c>
      <c r="D150" s="278">
        <v>163.08333333333334</v>
      </c>
      <c r="E150" s="278">
        <v>161.2166666666667</v>
      </c>
      <c r="F150" s="278">
        <v>160.13333333333335</v>
      </c>
      <c r="G150" s="278">
        <v>158.26666666666671</v>
      </c>
      <c r="H150" s="278">
        <v>164.16666666666669</v>
      </c>
      <c r="I150" s="278">
        <v>166.0333333333333</v>
      </c>
      <c r="J150" s="278">
        <v>167.11666666666667</v>
      </c>
      <c r="K150" s="276">
        <v>164.95</v>
      </c>
      <c r="L150" s="276">
        <v>162</v>
      </c>
      <c r="M150" s="276">
        <v>1.0931</v>
      </c>
    </row>
    <row r="151" spans="1:13">
      <c r="A151" s="267">
        <v>141</v>
      </c>
      <c r="B151" s="276" t="s">
        <v>240</v>
      </c>
      <c r="C151" s="277">
        <v>477.2</v>
      </c>
      <c r="D151" s="278">
        <v>474.91666666666669</v>
      </c>
      <c r="E151" s="278">
        <v>451.63333333333338</v>
      </c>
      <c r="F151" s="278">
        <v>426.06666666666672</v>
      </c>
      <c r="G151" s="278">
        <v>402.78333333333342</v>
      </c>
      <c r="H151" s="278">
        <v>500.48333333333335</v>
      </c>
      <c r="I151" s="278">
        <v>523.76666666666665</v>
      </c>
      <c r="J151" s="278">
        <v>549.33333333333326</v>
      </c>
      <c r="K151" s="276">
        <v>498.2</v>
      </c>
      <c r="L151" s="276">
        <v>449.35</v>
      </c>
      <c r="M151" s="276">
        <v>7.28559</v>
      </c>
    </row>
    <row r="152" spans="1:13">
      <c r="A152" s="267">
        <v>142</v>
      </c>
      <c r="B152" s="276" t="s">
        <v>241</v>
      </c>
      <c r="C152" s="277">
        <v>1362.2</v>
      </c>
      <c r="D152" s="278">
        <v>1359.0666666666666</v>
      </c>
      <c r="E152" s="278">
        <v>1343.1333333333332</v>
      </c>
      <c r="F152" s="278">
        <v>1324.0666666666666</v>
      </c>
      <c r="G152" s="278">
        <v>1308.1333333333332</v>
      </c>
      <c r="H152" s="278">
        <v>1378.1333333333332</v>
      </c>
      <c r="I152" s="278">
        <v>1394.0666666666666</v>
      </c>
      <c r="J152" s="278">
        <v>1413.1333333333332</v>
      </c>
      <c r="K152" s="276">
        <v>1375</v>
      </c>
      <c r="L152" s="276">
        <v>1340</v>
      </c>
      <c r="M152" s="276">
        <v>1.39158</v>
      </c>
    </row>
    <row r="153" spans="1:13">
      <c r="A153" s="267">
        <v>143</v>
      </c>
      <c r="B153" s="276" t="s">
        <v>242</v>
      </c>
      <c r="C153" s="277">
        <v>75.849999999999994</v>
      </c>
      <c r="D153" s="278">
        <v>76.566666666666663</v>
      </c>
      <c r="E153" s="278">
        <v>74.883333333333326</v>
      </c>
      <c r="F153" s="278">
        <v>73.916666666666657</v>
      </c>
      <c r="G153" s="278">
        <v>72.23333333333332</v>
      </c>
      <c r="H153" s="278">
        <v>77.533333333333331</v>
      </c>
      <c r="I153" s="278">
        <v>79.216666666666669</v>
      </c>
      <c r="J153" s="278">
        <v>80.183333333333337</v>
      </c>
      <c r="K153" s="276">
        <v>78.25</v>
      </c>
      <c r="L153" s="276">
        <v>75.599999999999994</v>
      </c>
      <c r="M153" s="276">
        <v>11.76309</v>
      </c>
    </row>
    <row r="154" spans="1:13">
      <c r="A154" s="267">
        <v>144</v>
      </c>
      <c r="B154" s="276" t="s">
        <v>96</v>
      </c>
      <c r="C154" s="277">
        <v>74.349999999999994</v>
      </c>
      <c r="D154" s="278">
        <v>74.850000000000009</v>
      </c>
      <c r="E154" s="278">
        <v>72.700000000000017</v>
      </c>
      <c r="F154" s="278">
        <v>71.050000000000011</v>
      </c>
      <c r="G154" s="278">
        <v>68.90000000000002</v>
      </c>
      <c r="H154" s="278">
        <v>76.500000000000014</v>
      </c>
      <c r="I154" s="278">
        <v>78.65000000000002</v>
      </c>
      <c r="J154" s="278">
        <v>80.300000000000011</v>
      </c>
      <c r="K154" s="276">
        <v>77</v>
      </c>
      <c r="L154" s="276">
        <v>73.2</v>
      </c>
      <c r="M154" s="276">
        <v>14.06359</v>
      </c>
    </row>
    <row r="155" spans="1:13">
      <c r="A155" s="267">
        <v>145</v>
      </c>
      <c r="B155" s="276" t="s">
        <v>362</v>
      </c>
      <c r="C155" s="277">
        <v>615.79999999999995</v>
      </c>
      <c r="D155" s="278">
        <v>620.96666666666658</v>
      </c>
      <c r="E155" s="278">
        <v>602.63333333333321</v>
      </c>
      <c r="F155" s="278">
        <v>589.46666666666658</v>
      </c>
      <c r="G155" s="278">
        <v>571.13333333333321</v>
      </c>
      <c r="H155" s="278">
        <v>634.13333333333321</v>
      </c>
      <c r="I155" s="278">
        <v>652.46666666666647</v>
      </c>
      <c r="J155" s="278">
        <v>665.63333333333321</v>
      </c>
      <c r="K155" s="276">
        <v>639.29999999999995</v>
      </c>
      <c r="L155" s="276">
        <v>607.79999999999995</v>
      </c>
      <c r="M155" s="276">
        <v>0.90705999999999998</v>
      </c>
    </row>
    <row r="156" spans="1:13">
      <c r="A156" s="267">
        <v>146</v>
      </c>
      <c r="B156" s="276" t="s">
        <v>97</v>
      </c>
      <c r="C156" s="277">
        <v>1285.6500000000001</v>
      </c>
      <c r="D156" s="278">
        <v>1295.0833333333333</v>
      </c>
      <c r="E156" s="278">
        <v>1266.1666666666665</v>
      </c>
      <c r="F156" s="278">
        <v>1246.6833333333332</v>
      </c>
      <c r="G156" s="278">
        <v>1217.7666666666664</v>
      </c>
      <c r="H156" s="278">
        <v>1314.5666666666666</v>
      </c>
      <c r="I156" s="278">
        <v>1343.4833333333331</v>
      </c>
      <c r="J156" s="278">
        <v>1362.9666666666667</v>
      </c>
      <c r="K156" s="276">
        <v>1324</v>
      </c>
      <c r="L156" s="276">
        <v>1275.5999999999999</v>
      </c>
      <c r="M156" s="276">
        <v>12.646240000000001</v>
      </c>
    </row>
    <row r="157" spans="1:13">
      <c r="A157" s="267">
        <v>147</v>
      </c>
      <c r="B157" s="276" t="s">
        <v>98</v>
      </c>
      <c r="C157" s="277">
        <v>197.6</v>
      </c>
      <c r="D157" s="278">
        <v>198.54999999999998</v>
      </c>
      <c r="E157" s="278">
        <v>193.29999999999995</v>
      </c>
      <c r="F157" s="278">
        <v>188.99999999999997</v>
      </c>
      <c r="G157" s="278">
        <v>183.74999999999994</v>
      </c>
      <c r="H157" s="278">
        <v>202.84999999999997</v>
      </c>
      <c r="I157" s="278">
        <v>208.10000000000002</v>
      </c>
      <c r="J157" s="278">
        <v>212.39999999999998</v>
      </c>
      <c r="K157" s="276">
        <v>203.8</v>
      </c>
      <c r="L157" s="276">
        <v>194.25</v>
      </c>
      <c r="M157" s="276">
        <v>49.117510000000003</v>
      </c>
    </row>
    <row r="158" spans="1:13">
      <c r="A158" s="267">
        <v>148</v>
      </c>
      <c r="B158" s="276" t="s">
        <v>364</v>
      </c>
      <c r="C158" s="277">
        <v>311.75</v>
      </c>
      <c r="D158" s="278">
        <v>314.96666666666664</v>
      </c>
      <c r="E158" s="278">
        <v>303.7833333333333</v>
      </c>
      <c r="F158" s="278">
        <v>295.81666666666666</v>
      </c>
      <c r="G158" s="278">
        <v>284.63333333333333</v>
      </c>
      <c r="H158" s="278">
        <v>322.93333333333328</v>
      </c>
      <c r="I158" s="278">
        <v>334.11666666666656</v>
      </c>
      <c r="J158" s="278">
        <v>342.08333333333326</v>
      </c>
      <c r="K158" s="276">
        <v>326.14999999999998</v>
      </c>
      <c r="L158" s="276">
        <v>307</v>
      </c>
      <c r="M158" s="276">
        <v>2.3986399999999999</v>
      </c>
    </row>
    <row r="159" spans="1:13">
      <c r="A159" s="267">
        <v>149</v>
      </c>
      <c r="B159" s="276" t="s">
        <v>99</v>
      </c>
      <c r="C159" s="277">
        <v>76.25</v>
      </c>
      <c r="D159" s="278">
        <v>76.783333333333331</v>
      </c>
      <c r="E159" s="278">
        <v>74.716666666666669</v>
      </c>
      <c r="F159" s="278">
        <v>73.183333333333337</v>
      </c>
      <c r="G159" s="278">
        <v>71.116666666666674</v>
      </c>
      <c r="H159" s="278">
        <v>78.316666666666663</v>
      </c>
      <c r="I159" s="278">
        <v>80.383333333333326</v>
      </c>
      <c r="J159" s="278">
        <v>81.916666666666657</v>
      </c>
      <c r="K159" s="276">
        <v>78.849999999999994</v>
      </c>
      <c r="L159" s="276">
        <v>75.25</v>
      </c>
      <c r="M159" s="276">
        <v>489.96021999999999</v>
      </c>
    </row>
    <row r="160" spans="1:13">
      <c r="A160" s="267">
        <v>150</v>
      </c>
      <c r="B160" s="276" t="s">
        <v>366</v>
      </c>
      <c r="C160" s="277">
        <v>2489.9</v>
      </c>
      <c r="D160" s="278">
        <v>2518.6</v>
      </c>
      <c r="E160" s="278">
        <v>2451.2999999999997</v>
      </c>
      <c r="F160" s="278">
        <v>2412.6999999999998</v>
      </c>
      <c r="G160" s="278">
        <v>2345.3999999999996</v>
      </c>
      <c r="H160" s="278">
        <v>2557.1999999999998</v>
      </c>
      <c r="I160" s="278">
        <v>2624.5</v>
      </c>
      <c r="J160" s="278">
        <v>2663.1</v>
      </c>
      <c r="K160" s="276">
        <v>2585.9</v>
      </c>
      <c r="L160" s="276">
        <v>2480</v>
      </c>
      <c r="M160" s="276">
        <v>0.36714999999999998</v>
      </c>
    </row>
    <row r="161" spans="1:13">
      <c r="A161" s="267">
        <v>151</v>
      </c>
      <c r="B161" s="276" t="s">
        <v>367</v>
      </c>
      <c r="C161" s="277">
        <v>391.5</v>
      </c>
      <c r="D161" s="278">
        <v>390.08333333333331</v>
      </c>
      <c r="E161" s="278">
        <v>382.46666666666664</v>
      </c>
      <c r="F161" s="278">
        <v>373.43333333333334</v>
      </c>
      <c r="G161" s="278">
        <v>365.81666666666666</v>
      </c>
      <c r="H161" s="278">
        <v>399.11666666666662</v>
      </c>
      <c r="I161" s="278">
        <v>406.73333333333329</v>
      </c>
      <c r="J161" s="278">
        <v>415.76666666666659</v>
      </c>
      <c r="K161" s="276">
        <v>397.7</v>
      </c>
      <c r="L161" s="276">
        <v>381.05</v>
      </c>
      <c r="M161" s="276">
        <v>4.2874800000000004</v>
      </c>
    </row>
    <row r="162" spans="1:13">
      <c r="A162" s="267">
        <v>152</v>
      </c>
      <c r="B162" s="276" t="s">
        <v>368</v>
      </c>
      <c r="C162" s="277">
        <v>616.85</v>
      </c>
      <c r="D162" s="278">
        <v>618.85</v>
      </c>
      <c r="E162" s="278">
        <v>613</v>
      </c>
      <c r="F162" s="278">
        <v>609.15</v>
      </c>
      <c r="G162" s="278">
        <v>603.29999999999995</v>
      </c>
      <c r="H162" s="278">
        <v>622.70000000000005</v>
      </c>
      <c r="I162" s="278">
        <v>628.55000000000018</v>
      </c>
      <c r="J162" s="278">
        <v>632.40000000000009</v>
      </c>
      <c r="K162" s="276">
        <v>624.70000000000005</v>
      </c>
      <c r="L162" s="276">
        <v>615</v>
      </c>
      <c r="M162" s="276">
        <v>0.36603000000000002</v>
      </c>
    </row>
    <row r="163" spans="1:13">
      <c r="A163" s="267">
        <v>153</v>
      </c>
      <c r="B163" s="276" t="s">
        <v>369</v>
      </c>
      <c r="C163" s="277">
        <v>97.7</v>
      </c>
      <c r="D163" s="278">
        <v>97.633333333333326</v>
      </c>
      <c r="E163" s="278">
        <v>95.566666666666649</v>
      </c>
      <c r="F163" s="278">
        <v>93.433333333333323</v>
      </c>
      <c r="G163" s="278">
        <v>91.366666666666646</v>
      </c>
      <c r="H163" s="278">
        <v>99.766666666666652</v>
      </c>
      <c r="I163" s="278">
        <v>101.83333333333331</v>
      </c>
      <c r="J163" s="278">
        <v>103.96666666666665</v>
      </c>
      <c r="K163" s="276">
        <v>99.7</v>
      </c>
      <c r="L163" s="276">
        <v>95.5</v>
      </c>
      <c r="M163" s="276">
        <v>35.684890000000003</v>
      </c>
    </row>
    <row r="164" spans="1:13">
      <c r="A164" s="267">
        <v>154</v>
      </c>
      <c r="B164" s="276" t="s">
        <v>370</v>
      </c>
      <c r="C164" s="277">
        <v>163.65</v>
      </c>
      <c r="D164" s="278">
        <v>165.75</v>
      </c>
      <c r="E164" s="278">
        <v>160.4</v>
      </c>
      <c r="F164" s="278">
        <v>157.15</v>
      </c>
      <c r="G164" s="278">
        <v>151.80000000000001</v>
      </c>
      <c r="H164" s="278">
        <v>169</v>
      </c>
      <c r="I164" s="278">
        <v>174.35000000000002</v>
      </c>
      <c r="J164" s="278">
        <v>177.6</v>
      </c>
      <c r="K164" s="276">
        <v>171.1</v>
      </c>
      <c r="L164" s="276">
        <v>162.5</v>
      </c>
      <c r="M164" s="276">
        <v>20.89113</v>
      </c>
    </row>
    <row r="165" spans="1:13">
      <c r="A165" s="267">
        <v>155</v>
      </c>
      <c r="B165" s="276" t="s">
        <v>243</v>
      </c>
      <c r="C165" s="277">
        <v>8.4499999999999993</v>
      </c>
      <c r="D165" s="278">
        <v>8.4499999999999993</v>
      </c>
      <c r="E165" s="278">
        <v>8.4499999999999993</v>
      </c>
      <c r="F165" s="278">
        <v>8.4499999999999993</v>
      </c>
      <c r="G165" s="278">
        <v>8.4499999999999993</v>
      </c>
      <c r="H165" s="278">
        <v>8.4499999999999993</v>
      </c>
      <c r="I165" s="278">
        <v>8.4499999999999993</v>
      </c>
      <c r="J165" s="278">
        <v>8.4499999999999993</v>
      </c>
      <c r="K165" s="276">
        <v>8.4499999999999993</v>
      </c>
      <c r="L165" s="276">
        <v>8.4499999999999993</v>
      </c>
      <c r="M165" s="276">
        <v>70.395560000000003</v>
      </c>
    </row>
    <row r="166" spans="1:13">
      <c r="A166" s="267">
        <v>156</v>
      </c>
      <c r="B166" s="276" t="s">
        <v>244</v>
      </c>
      <c r="C166" s="277">
        <v>80.650000000000006</v>
      </c>
      <c r="D166" s="278">
        <v>80.650000000000006</v>
      </c>
      <c r="E166" s="278">
        <v>80.650000000000006</v>
      </c>
      <c r="F166" s="278">
        <v>80.650000000000006</v>
      </c>
      <c r="G166" s="278">
        <v>80.650000000000006</v>
      </c>
      <c r="H166" s="278">
        <v>80.650000000000006</v>
      </c>
      <c r="I166" s="278">
        <v>80.650000000000006</v>
      </c>
      <c r="J166" s="278">
        <v>80.650000000000006</v>
      </c>
      <c r="K166" s="276">
        <v>80.650000000000006</v>
      </c>
      <c r="L166" s="276">
        <v>80.650000000000006</v>
      </c>
      <c r="M166" s="276">
        <v>40.600099999999998</v>
      </c>
    </row>
    <row r="167" spans="1:13">
      <c r="A167" s="267">
        <v>157</v>
      </c>
      <c r="B167" s="276" t="s">
        <v>100</v>
      </c>
      <c r="C167" s="277">
        <v>133.75</v>
      </c>
      <c r="D167" s="278">
        <v>135.33333333333334</v>
      </c>
      <c r="E167" s="278">
        <v>130.9666666666667</v>
      </c>
      <c r="F167" s="278">
        <v>128.18333333333337</v>
      </c>
      <c r="G167" s="278">
        <v>123.81666666666672</v>
      </c>
      <c r="H167" s="278">
        <v>138.11666666666667</v>
      </c>
      <c r="I167" s="278">
        <v>142.48333333333329</v>
      </c>
      <c r="J167" s="278">
        <v>145.26666666666665</v>
      </c>
      <c r="K167" s="276">
        <v>139.69999999999999</v>
      </c>
      <c r="L167" s="276">
        <v>132.55000000000001</v>
      </c>
      <c r="M167" s="276">
        <v>252.24126999999999</v>
      </c>
    </row>
    <row r="168" spans="1:13">
      <c r="A168" s="267">
        <v>158</v>
      </c>
      <c r="B168" s="276" t="s">
        <v>372</v>
      </c>
      <c r="C168" s="277">
        <v>276.10000000000002</v>
      </c>
      <c r="D168" s="278">
        <v>278.36666666666667</v>
      </c>
      <c r="E168" s="278">
        <v>272.73333333333335</v>
      </c>
      <c r="F168" s="278">
        <v>269.36666666666667</v>
      </c>
      <c r="G168" s="278">
        <v>263.73333333333335</v>
      </c>
      <c r="H168" s="278">
        <v>281.73333333333335</v>
      </c>
      <c r="I168" s="278">
        <v>287.36666666666667</v>
      </c>
      <c r="J168" s="278">
        <v>290.73333333333335</v>
      </c>
      <c r="K168" s="276">
        <v>284</v>
      </c>
      <c r="L168" s="276">
        <v>275</v>
      </c>
      <c r="M168" s="276">
        <v>0.51880000000000004</v>
      </c>
    </row>
    <row r="169" spans="1:13">
      <c r="A169" s="267">
        <v>159</v>
      </c>
      <c r="B169" s="276" t="s">
        <v>374</v>
      </c>
      <c r="C169" s="277">
        <v>214</v>
      </c>
      <c r="D169" s="278">
        <v>213.9</v>
      </c>
      <c r="E169" s="278">
        <v>211.9</v>
      </c>
      <c r="F169" s="278">
        <v>209.8</v>
      </c>
      <c r="G169" s="278">
        <v>207.8</v>
      </c>
      <c r="H169" s="278">
        <v>216</v>
      </c>
      <c r="I169" s="278">
        <v>218</v>
      </c>
      <c r="J169" s="278">
        <v>220.1</v>
      </c>
      <c r="K169" s="276">
        <v>215.9</v>
      </c>
      <c r="L169" s="276">
        <v>211.8</v>
      </c>
      <c r="M169" s="276">
        <v>2.81941</v>
      </c>
    </row>
    <row r="170" spans="1:13">
      <c r="A170" s="267">
        <v>160</v>
      </c>
      <c r="B170" s="276" t="s">
        <v>1396</v>
      </c>
      <c r="C170" s="277">
        <v>3660.95</v>
      </c>
      <c r="D170" s="278">
        <v>3724.6333333333332</v>
      </c>
      <c r="E170" s="278">
        <v>3584.3166666666666</v>
      </c>
      <c r="F170" s="278">
        <v>3507.6833333333334</v>
      </c>
      <c r="G170" s="278">
        <v>3367.3666666666668</v>
      </c>
      <c r="H170" s="278">
        <v>3801.2666666666664</v>
      </c>
      <c r="I170" s="278">
        <v>3941.583333333333</v>
      </c>
      <c r="J170" s="278">
        <v>4018.2166666666662</v>
      </c>
      <c r="K170" s="276">
        <v>3864.95</v>
      </c>
      <c r="L170" s="276">
        <v>3648</v>
      </c>
      <c r="M170" s="276">
        <v>1.3726499999999999</v>
      </c>
    </row>
    <row r="171" spans="1:13">
      <c r="A171" s="267">
        <v>161</v>
      </c>
      <c r="B171" s="276" t="s">
        <v>103</v>
      </c>
      <c r="C171" s="277">
        <v>26.3</v>
      </c>
      <c r="D171" s="278">
        <v>26.516666666666666</v>
      </c>
      <c r="E171" s="278">
        <v>25.833333333333332</v>
      </c>
      <c r="F171" s="278">
        <v>25.366666666666667</v>
      </c>
      <c r="G171" s="278">
        <v>24.683333333333334</v>
      </c>
      <c r="H171" s="278">
        <v>26.983333333333331</v>
      </c>
      <c r="I171" s="278">
        <v>27.666666666666668</v>
      </c>
      <c r="J171" s="278">
        <v>28.133333333333329</v>
      </c>
      <c r="K171" s="276">
        <v>27.2</v>
      </c>
      <c r="L171" s="276">
        <v>26.05</v>
      </c>
      <c r="M171" s="276">
        <v>89.141139999999993</v>
      </c>
    </row>
    <row r="172" spans="1:13">
      <c r="A172" s="267">
        <v>162</v>
      </c>
      <c r="B172" s="276" t="s">
        <v>375</v>
      </c>
      <c r="C172" s="277">
        <v>2203.3000000000002</v>
      </c>
      <c r="D172" s="278">
        <v>2207.7666666666669</v>
      </c>
      <c r="E172" s="278">
        <v>2175.5333333333338</v>
      </c>
      <c r="F172" s="278">
        <v>2147.7666666666669</v>
      </c>
      <c r="G172" s="278">
        <v>2115.5333333333338</v>
      </c>
      <c r="H172" s="278">
        <v>2235.5333333333338</v>
      </c>
      <c r="I172" s="278">
        <v>2267.7666666666664</v>
      </c>
      <c r="J172" s="278">
        <v>2295.5333333333338</v>
      </c>
      <c r="K172" s="276">
        <v>2240</v>
      </c>
      <c r="L172" s="276">
        <v>2180</v>
      </c>
      <c r="M172" s="276">
        <v>0.36847000000000002</v>
      </c>
    </row>
    <row r="173" spans="1:13">
      <c r="A173" s="267">
        <v>163</v>
      </c>
      <c r="B173" s="276" t="s">
        <v>1439</v>
      </c>
      <c r="C173" s="277">
        <v>187.9</v>
      </c>
      <c r="D173" s="278">
        <v>188.56666666666669</v>
      </c>
      <c r="E173" s="278">
        <v>181.63333333333338</v>
      </c>
      <c r="F173" s="278">
        <v>175.3666666666667</v>
      </c>
      <c r="G173" s="278">
        <v>168.43333333333339</v>
      </c>
      <c r="H173" s="278">
        <v>194.83333333333337</v>
      </c>
      <c r="I173" s="278">
        <v>201.76666666666671</v>
      </c>
      <c r="J173" s="278">
        <v>208.03333333333336</v>
      </c>
      <c r="K173" s="276">
        <v>195.5</v>
      </c>
      <c r="L173" s="276">
        <v>182.3</v>
      </c>
      <c r="M173" s="276">
        <v>5.3093599999999999</v>
      </c>
    </row>
    <row r="174" spans="1:13">
      <c r="A174" s="267">
        <v>164</v>
      </c>
      <c r="B174" s="276" t="s">
        <v>376</v>
      </c>
      <c r="C174" s="277">
        <v>2268.6999999999998</v>
      </c>
      <c r="D174" s="278">
        <v>2261.4333333333329</v>
      </c>
      <c r="E174" s="278">
        <v>2209.8666666666659</v>
      </c>
      <c r="F174" s="278">
        <v>2151.0333333333328</v>
      </c>
      <c r="G174" s="278">
        <v>2099.4666666666658</v>
      </c>
      <c r="H174" s="278">
        <v>2320.266666666666</v>
      </c>
      <c r="I174" s="278">
        <v>2371.8333333333326</v>
      </c>
      <c r="J174" s="278">
        <v>2430.6666666666661</v>
      </c>
      <c r="K174" s="276">
        <v>2313</v>
      </c>
      <c r="L174" s="276">
        <v>2202.6</v>
      </c>
      <c r="M174" s="276">
        <v>0.26007999999999998</v>
      </c>
    </row>
    <row r="175" spans="1:13">
      <c r="A175" s="267">
        <v>165</v>
      </c>
      <c r="B175" s="276" t="s">
        <v>245</v>
      </c>
      <c r="C175" s="277">
        <v>138.5</v>
      </c>
      <c r="D175" s="278">
        <v>139.54999999999998</v>
      </c>
      <c r="E175" s="278">
        <v>136.59999999999997</v>
      </c>
      <c r="F175" s="278">
        <v>134.69999999999999</v>
      </c>
      <c r="G175" s="278">
        <v>131.74999999999997</v>
      </c>
      <c r="H175" s="278">
        <v>141.44999999999996</v>
      </c>
      <c r="I175" s="278">
        <v>144.39999999999995</v>
      </c>
      <c r="J175" s="278">
        <v>146.29999999999995</v>
      </c>
      <c r="K175" s="276">
        <v>142.5</v>
      </c>
      <c r="L175" s="276">
        <v>137.65</v>
      </c>
      <c r="M175" s="276">
        <v>4.2084700000000002</v>
      </c>
    </row>
    <row r="176" spans="1:13">
      <c r="A176" s="267">
        <v>166</v>
      </c>
      <c r="B176" s="276" t="s">
        <v>378</v>
      </c>
      <c r="C176" s="277">
        <v>5763.65</v>
      </c>
      <c r="D176" s="278">
        <v>5794.45</v>
      </c>
      <c r="E176" s="278">
        <v>5706.2</v>
      </c>
      <c r="F176" s="278">
        <v>5648.75</v>
      </c>
      <c r="G176" s="278">
        <v>5560.5</v>
      </c>
      <c r="H176" s="278">
        <v>5851.9</v>
      </c>
      <c r="I176" s="278">
        <v>5940.15</v>
      </c>
      <c r="J176" s="278">
        <v>5997.5999999999995</v>
      </c>
      <c r="K176" s="276">
        <v>5882.7</v>
      </c>
      <c r="L176" s="276">
        <v>5737</v>
      </c>
      <c r="M176" s="276">
        <v>9.0139999999999998E-2</v>
      </c>
    </row>
    <row r="177" spans="1:13">
      <c r="A177" s="267">
        <v>167</v>
      </c>
      <c r="B177" s="276" t="s">
        <v>379</v>
      </c>
      <c r="C177" s="277">
        <v>1519.5</v>
      </c>
      <c r="D177" s="278">
        <v>1537.6666666666667</v>
      </c>
      <c r="E177" s="278">
        <v>1496.8333333333335</v>
      </c>
      <c r="F177" s="278">
        <v>1474.1666666666667</v>
      </c>
      <c r="G177" s="278">
        <v>1433.3333333333335</v>
      </c>
      <c r="H177" s="278">
        <v>1560.3333333333335</v>
      </c>
      <c r="I177" s="278">
        <v>1601.166666666667</v>
      </c>
      <c r="J177" s="278">
        <v>1623.8333333333335</v>
      </c>
      <c r="K177" s="276">
        <v>1578.5</v>
      </c>
      <c r="L177" s="276">
        <v>1515</v>
      </c>
      <c r="M177" s="276">
        <v>0.56577</v>
      </c>
    </row>
    <row r="178" spans="1:13">
      <c r="A178" s="267">
        <v>168</v>
      </c>
      <c r="B178" s="276" t="s">
        <v>101</v>
      </c>
      <c r="C178" s="277">
        <v>497.15</v>
      </c>
      <c r="D178" s="278">
        <v>500.76666666666665</v>
      </c>
      <c r="E178" s="278">
        <v>491.38333333333333</v>
      </c>
      <c r="F178" s="278">
        <v>485.61666666666667</v>
      </c>
      <c r="G178" s="278">
        <v>476.23333333333335</v>
      </c>
      <c r="H178" s="278">
        <v>506.5333333333333</v>
      </c>
      <c r="I178" s="278">
        <v>515.91666666666663</v>
      </c>
      <c r="J178" s="278">
        <v>521.68333333333328</v>
      </c>
      <c r="K178" s="276">
        <v>510.15</v>
      </c>
      <c r="L178" s="276">
        <v>495</v>
      </c>
      <c r="M178" s="276">
        <v>16.31561</v>
      </c>
    </row>
    <row r="179" spans="1:13">
      <c r="A179" s="267">
        <v>169</v>
      </c>
      <c r="B179" s="276" t="s">
        <v>380</v>
      </c>
      <c r="C179" s="277">
        <v>935.5</v>
      </c>
      <c r="D179" s="278">
        <v>942.5</v>
      </c>
      <c r="E179" s="278">
        <v>923</v>
      </c>
      <c r="F179" s="278">
        <v>910.5</v>
      </c>
      <c r="G179" s="278">
        <v>891</v>
      </c>
      <c r="H179" s="278">
        <v>955</v>
      </c>
      <c r="I179" s="278">
        <v>974.5</v>
      </c>
      <c r="J179" s="278">
        <v>987</v>
      </c>
      <c r="K179" s="276">
        <v>962</v>
      </c>
      <c r="L179" s="276">
        <v>930</v>
      </c>
      <c r="M179" s="276">
        <v>0.72687999999999997</v>
      </c>
    </row>
    <row r="180" spans="1:13">
      <c r="A180" s="267">
        <v>170</v>
      </c>
      <c r="B180" s="276" t="s">
        <v>246</v>
      </c>
      <c r="C180" s="277">
        <v>548.6</v>
      </c>
      <c r="D180" s="278">
        <v>548.75</v>
      </c>
      <c r="E180" s="278">
        <v>543.5</v>
      </c>
      <c r="F180" s="278">
        <v>538.4</v>
      </c>
      <c r="G180" s="278">
        <v>533.15</v>
      </c>
      <c r="H180" s="278">
        <v>553.85</v>
      </c>
      <c r="I180" s="278">
        <v>559.1</v>
      </c>
      <c r="J180" s="278">
        <v>564.20000000000005</v>
      </c>
      <c r="K180" s="276">
        <v>554</v>
      </c>
      <c r="L180" s="276">
        <v>543.65</v>
      </c>
      <c r="M180" s="276">
        <v>1.81979</v>
      </c>
    </row>
    <row r="181" spans="1:13">
      <c r="A181" s="267">
        <v>171</v>
      </c>
      <c r="B181" s="276" t="s">
        <v>104</v>
      </c>
      <c r="C181" s="277">
        <v>797.45</v>
      </c>
      <c r="D181" s="278">
        <v>799.35</v>
      </c>
      <c r="E181" s="278">
        <v>790.35</v>
      </c>
      <c r="F181" s="278">
        <v>783.25</v>
      </c>
      <c r="G181" s="278">
        <v>774.25</v>
      </c>
      <c r="H181" s="278">
        <v>806.45</v>
      </c>
      <c r="I181" s="278">
        <v>815.45</v>
      </c>
      <c r="J181" s="278">
        <v>822.55000000000007</v>
      </c>
      <c r="K181" s="276">
        <v>808.35</v>
      </c>
      <c r="L181" s="276">
        <v>792.25</v>
      </c>
      <c r="M181" s="276">
        <v>21.561150000000001</v>
      </c>
    </row>
    <row r="182" spans="1:13">
      <c r="A182" s="267">
        <v>172</v>
      </c>
      <c r="B182" s="276" t="s">
        <v>247</v>
      </c>
      <c r="C182" s="277">
        <v>430.85</v>
      </c>
      <c r="D182" s="278">
        <v>430.90000000000003</v>
      </c>
      <c r="E182" s="278">
        <v>425.90000000000009</v>
      </c>
      <c r="F182" s="278">
        <v>420.95000000000005</v>
      </c>
      <c r="G182" s="278">
        <v>415.9500000000001</v>
      </c>
      <c r="H182" s="278">
        <v>435.85000000000008</v>
      </c>
      <c r="I182" s="278">
        <v>440.84999999999997</v>
      </c>
      <c r="J182" s="278">
        <v>445.80000000000007</v>
      </c>
      <c r="K182" s="276">
        <v>435.9</v>
      </c>
      <c r="L182" s="276">
        <v>425.95</v>
      </c>
      <c r="M182" s="276">
        <v>5.3022400000000003</v>
      </c>
    </row>
    <row r="183" spans="1:13">
      <c r="A183" s="267">
        <v>173</v>
      </c>
      <c r="B183" s="276" t="s">
        <v>248</v>
      </c>
      <c r="C183" s="277">
        <v>1375.35</v>
      </c>
      <c r="D183" s="278">
        <v>1391.2666666666664</v>
      </c>
      <c r="E183" s="278">
        <v>1347.6833333333329</v>
      </c>
      <c r="F183" s="278">
        <v>1320.0166666666664</v>
      </c>
      <c r="G183" s="278">
        <v>1276.4333333333329</v>
      </c>
      <c r="H183" s="278">
        <v>1418.9333333333329</v>
      </c>
      <c r="I183" s="278">
        <v>1462.5166666666664</v>
      </c>
      <c r="J183" s="278">
        <v>1490.1833333333329</v>
      </c>
      <c r="K183" s="276">
        <v>1434.85</v>
      </c>
      <c r="L183" s="276">
        <v>1363.6</v>
      </c>
      <c r="M183" s="276">
        <v>8.3588199999999997</v>
      </c>
    </row>
    <row r="184" spans="1:13">
      <c r="A184" s="267">
        <v>174</v>
      </c>
      <c r="B184" s="276" t="s">
        <v>381</v>
      </c>
      <c r="C184" s="277">
        <v>340.25</v>
      </c>
      <c r="D184" s="278">
        <v>343.43333333333334</v>
      </c>
      <c r="E184" s="278">
        <v>334.86666666666667</v>
      </c>
      <c r="F184" s="278">
        <v>329.48333333333335</v>
      </c>
      <c r="G184" s="278">
        <v>320.91666666666669</v>
      </c>
      <c r="H184" s="278">
        <v>348.81666666666666</v>
      </c>
      <c r="I184" s="278">
        <v>357.38333333333338</v>
      </c>
      <c r="J184" s="278">
        <v>362.76666666666665</v>
      </c>
      <c r="K184" s="276">
        <v>352</v>
      </c>
      <c r="L184" s="276">
        <v>338.05</v>
      </c>
      <c r="M184" s="276">
        <v>10.721959999999999</v>
      </c>
    </row>
    <row r="185" spans="1:13">
      <c r="A185" s="267">
        <v>175</v>
      </c>
      <c r="B185" s="276" t="s">
        <v>249</v>
      </c>
      <c r="C185" s="277">
        <v>316.60000000000002</v>
      </c>
      <c r="D185" s="278">
        <v>320.8</v>
      </c>
      <c r="E185" s="278">
        <v>308.90000000000003</v>
      </c>
      <c r="F185" s="278">
        <v>301.20000000000005</v>
      </c>
      <c r="G185" s="278">
        <v>289.30000000000007</v>
      </c>
      <c r="H185" s="278">
        <v>328.5</v>
      </c>
      <c r="I185" s="278">
        <v>340.4</v>
      </c>
      <c r="J185" s="278">
        <v>348.09999999999997</v>
      </c>
      <c r="K185" s="276">
        <v>332.7</v>
      </c>
      <c r="L185" s="276">
        <v>313.10000000000002</v>
      </c>
      <c r="M185" s="276">
        <v>10.202769999999999</v>
      </c>
    </row>
    <row r="186" spans="1:13">
      <c r="A186" s="267">
        <v>176</v>
      </c>
      <c r="B186" s="276" t="s">
        <v>105</v>
      </c>
      <c r="C186" s="277">
        <v>1017.1</v>
      </c>
      <c r="D186" s="278">
        <v>1025.5166666666667</v>
      </c>
      <c r="E186" s="278">
        <v>1004.0833333333333</v>
      </c>
      <c r="F186" s="278">
        <v>991.06666666666661</v>
      </c>
      <c r="G186" s="278">
        <v>969.63333333333321</v>
      </c>
      <c r="H186" s="278">
        <v>1038.5333333333333</v>
      </c>
      <c r="I186" s="278">
        <v>1059.9666666666667</v>
      </c>
      <c r="J186" s="278">
        <v>1072.9833333333333</v>
      </c>
      <c r="K186" s="276">
        <v>1046.95</v>
      </c>
      <c r="L186" s="276">
        <v>1012.5</v>
      </c>
      <c r="M186" s="276">
        <v>12.682119999999999</v>
      </c>
    </row>
    <row r="187" spans="1:13">
      <c r="A187" s="267">
        <v>177</v>
      </c>
      <c r="B187" s="276" t="s">
        <v>382</v>
      </c>
      <c r="C187" s="277">
        <v>266</v>
      </c>
      <c r="D187" s="278">
        <v>268.18333333333334</v>
      </c>
      <c r="E187" s="278">
        <v>262.86666666666667</v>
      </c>
      <c r="F187" s="278">
        <v>259.73333333333335</v>
      </c>
      <c r="G187" s="278">
        <v>254.41666666666669</v>
      </c>
      <c r="H187" s="278">
        <v>271.31666666666666</v>
      </c>
      <c r="I187" s="278">
        <v>276.63333333333338</v>
      </c>
      <c r="J187" s="278">
        <v>279.76666666666665</v>
      </c>
      <c r="K187" s="276">
        <v>273.5</v>
      </c>
      <c r="L187" s="276">
        <v>265.05</v>
      </c>
      <c r="M187" s="276">
        <v>0.78263000000000005</v>
      </c>
    </row>
    <row r="188" spans="1:13">
      <c r="A188" s="267">
        <v>178</v>
      </c>
      <c r="B188" s="276" t="s">
        <v>383</v>
      </c>
      <c r="C188" s="277">
        <v>90.65</v>
      </c>
      <c r="D188" s="278">
        <v>90.899999999999991</v>
      </c>
      <c r="E188" s="278">
        <v>89.199999999999989</v>
      </c>
      <c r="F188" s="278">
        <v>87.75</v>
      </c>
      <c r="G188" s="278">
        <v>86.05</v>
      </c>
      <c r="H188" s="278">
        <v>92.34999999999998</v>
      </c>
      <c r="I188" s="278">
        <v>94.05</v>
      </c>
      <c r="J188" s="278">
        <v>95.499999999999972</v>
      </c>
      <c r="K188" s="276">
        <v>92.6</v>
      </c>
      <c r="L188" s="276">
        <v>89.45</v>
      </c>
      <c r="M188" s="276">
        <v>8.6502400000000002</v>
      </c>
    </row>
    <row r="189" spans="1:13">
      <c r="A189" s="267">
        <v>179</v>
      </c>
      <c r="B189" s="276" t="s">
        <v>384</v>
      </c>
      <c r="C189" s="277">
        <v>722.75</v>
      </c>
      <c r="D189" s="278">
        <v>728.2833333333333</v>
      </c>
      <c r="E189" s="278">
        <v>709.46666666666658</v>
      </c>
      <c r="F189" s="278">
        <v>696.18333333333328</v>
      </c>
      <c r="G189" s="278">
        <v>677.36666666666656</v>
      </c>
      <c r="H189" s="278">
        <v>741.56666666666661</v>
      </c>
      <c r="I189" s="278">
        <v>760.38333333333321</v>
      </c>
      <c r="J189" s="278">
        <v>773.66666666666663</v>
      </c>
      <c r="K189" s="276">
        <v>747.1</v>
      </c>
      <c r="L189" s="276">
        <v>715</v>
      </c>
      <c r="M189" s="276">
        <v>0.43419000000000002</v>
      </c>
    </row>
    <row r="190" spans="1:13">
      <c r="A190" s="267">
        <v>180</v>
      </c>
      <c r="B190" s="276" t="s">
        <v>385</v>
      </c>
      <c r="C190" s="277">
        <v>338.3</v>
      </c>
      <c r="D190" s="278">
        <v>339.41666666666669</v>
      </c>
      <c r="E190" s="278">
        <v>336.13333333333338</v>
      </c>
      <c r="F190" s="278">
        <v>333.9666666666667</v>
      </c>
      <c r="G190" s="278">
        <v>330.68333333333339</v>
      </c>
      <c r="H190" s="278">
        <v>341.58333333333337</v>
      </c>
      <c r="I190" s="278">
        <v>344.86666666666667</v>
      </c>
      <c r="J190" s="278">
        <v>347.03333333333336</v>
      </c>
      <c r="K190" s="276">
        <v>342.7</v>
      </c>
      <c r="L190" s="276">
        <v>337.25</v>
      </c>
      <c r="M190" s="276">
        <v>0.72521999999999998</v>
      </c>
    </row>
    <row r="191" spans="1:13">
      <c r="A191" s="267">
        <v>181</v>
      </c>
      <c r="B191" s="276" t="s">
        <v>1343</v>
      </c>
      <c r="C191" s="277">
        <v>143.85</v>
      </c>
      <c r="D191" s="278">
        <v>144.23333333333332</v>
      </c>
      <c r="E191" s="278">
        <v>140.81666666666663</v>
      </c>
      <c r="F191" s="278">
        <v>137.7833333333333</v>
      </c>
      <c r="G191" s="278">
        <v>134.36666666666662</v>
      </c>
      <c r="H191" s="278">
        <v>147.26666666666665</v>
      </c>
      <c r="I191" s="278">
        <v>150.68333333333334</v>
      </c>
      <c r="J191" s="278">
        <v>153.71666666666667</v>
      </c>
      <c r="K191" s="276">
        <v>147.65</v>
      </c>
      <c r="L191" s="276">
        <v>141.19999999999999</v>
      </c>
      <c r="M191" s="276">
        <v>7.32165</v>
      </c>
    </row>
    <row r="192" spans="1:13">
      <c r="A192" s="267">
        <v>182</v>
      </c>
      <c r="B192" s="276" t="s">
        <v>2940</v>
      </c>
      <c r="C192" s="277">
        <v>605.04999999999995</v>
      </c>
      <c r="D192" s="278">
        <v>607.94999999999993</v>
      </c>
      <c r="E192" s="278">
        <v>594.09999999999991</v>
      </c>
      <c r="F192" s="278">
        <v>583.15</v>
      </c>
      <c r="G192" s="278">
        <v>569.29999999999995</v>
      </c>
      <c r="H192" s="278">
        <v>618.89999999999986</v>
      </c>
      <c r="I192" s="278">
        <v>632.75</v>
      </c>
      <c r="J192" s="278">
        <v>643.69999999999982</v>
      </c>
      <c r="K192" s="276">
        <v>621.79999999999995</v>
      </c>
      <c r="L192" s="276">
        <v>597</v>
      </c>
      <c r="M192" s="276">
        <v>1.6916800000000001</v>
      </c>
    </row>
    <row r="193" spans="1:13">
      <c r="A193" s="267">
        <v>183</v>
      </c>
      <c r="B193" s="276" t="s">
        <v>386</v>
      </c>
      <c r="C193" s="277">
        <v>364.45</v>
      </c>
      <c r="D193" s="278">
        <v>366.31666666666666</v>
      </c>
      <c r="E193" s="278">
        <v>358.18333333333334</v>
      </c>
      <c r="F193" s="278">
        <v>351.91666666666669</v>
      </c>
      <c r="G193" s="278">
        <v>343.78333333333336</v>
      </c>
      <c r="H193" s="278">
        <v>372.58333333333331</v>
      </c>
      <c r="I193" s="278">
        <v>380.71666666666664</v>
      </c>
      <c r="J193" s="278">
        <v>386.98333333333329</v>
      </c>
      <c r="K193" s="276">
        <v>374.45</v>
      </c>
      <c r="L193" s="276">
        <v>360.05</v>
      </c>
      <c r="M193" s="276">
        <v>6.2406300000000003</v>
      </c>
    </row>
    <row r="194" spans="1:13">
      <c r="A194" s="267">
        <v>184</v>
      </c>
      <c r="B194" s="276" t="s">
        <v>387</v>
      </c>
      <c r="C194" s="277">
        <v>59.45</v>
      </c>
      <c r="D194" s="278">
        <v>59.949999999999996</v>
      </c>
      <c r="E194" s="278">
        <v>58.499999999999993</v>
      </c>
      <c r="F194" s="278">
        <v>57.55</v>
      </c>
      <c r="G194" s="278">
        <v>56.099999999999994</v>
      </c>
      <c r="H194" s="278">
        <v>60.899999999999991</v>
      </c>
      <c r="I194" s="278">
        <v>62.349999999999994</v>
      </c>
      <c r="J194" s="278">
        <v>63.29999999999999</v>
      </c>
      <c r="K194" s="276">
        <v>61.4</v>
      </c>
      <c r="L194" s="276">
        <v>59</v>
      </c>
      <c r="M194" s="276">
        <v>12.09449</v>
      </c>
    </row>
    <row r="195" spans="1:13">
      <c r="A195" s="267">
        <v>185</v>
      </c>
      <c r="B195" s="276" t="s">
        <v>388</v>
      </c>
      <c r="C195" s="277">
        <v>217.25</v>
      </c>
      <c r="D195" s="278">
        <v>216.38333333333333</v>
      </c>
      <c r="E195" s="278">
        <v>211.81666666666666</v>
      </c>
      <c r="F195" s="278">
        <v>206.38333333333333</v>
      </c>
      <c r="G195" s="278">
        <v>201.81666666666666</v>
      </c>
      <c r="H195" s="278">
        <v>221.81666666666666</v>
      </c>
      <c r="I195" s="278">
        <v>226.38333333333333</v>
      </c>
      <c r="J195" s="278">
        <v>231.81666666666666</v>
      </c>
      <c r="K195" s="276">
        <v>220.95</v>
      </c>
      <c r="L195" s="276">
        <v>210.95</v>
      </c>
      <c r="M195" s="276">
        <v>20.227540000000001</v>
      </c>
    </row>
    <row r="196" spans="1:13">
      <c r="A196" s="267">
        <v>186</v>
      </c>
      <c r="B196" s="276" t="s">
        <v>389</v>
      </c>
      <c r="C196" s="277">
        <v>88.75</v>
      </c>
      <c r="D196" s="278">
        <v>89.149999999999991</v>
      </c>
      <c r="E196" s="278">
        <v>87.649999999999977</v>
      </c>
      <c r="F196" s="278">
        <v>86.549999999999983</v>
      </c>
      <c r="G196" s="278">
        <v>85.049999999999969</v>
      </c>
      <c r="H196" s="278">
        <v>90.249999999999986</v>
      </c>
      <c r="I196" s="278">
        <v>91.750000000000014</v>
      </c>
      <c r="J196" s="278">
        <v>92.85</v>
      </c>
      <c r="K196" s="276">
        <v>90.65</v>
      </c>
      <c r="L196" s="276">
        <v>88.05</v>
      </c>
      <c r="M196" s="276">
        <v>14.22831</v>
      </c>
    </row>
    <row r="197" spans="1:13">
      <c r="A197" s="267">
        <v>187</v>
      </c>
      <c r="B197" s="276" t="s">
        <v>390</v>
      </c>
      <c r="C197" s="277">
        <v>77.599999999999994</v>
      </c>
      <c r="D197" s="278">
        <v>78.433333333333337</v>
      </c>
      <c r="E197" s="278">
        <v>76.366666666666674</v>
      </c>
      <c r="F197" s="278">
        <v>75.13333333333334</v>
      </c>
      <c r="G197" s="278">
        <v>73.066666666666677</v>
      </c>
      <c r="H197" s="278">
        <v>79.666666666666671</v>
      </c>
      <c r="I197" s="278">
        <v>81.733333333333334</v>
      </c>
      <c r="J197" s="278">
        <v>82.966666666666669</v>
      </c>
      <c r="K197" s="276">
        <v>80.5</v>
      </c>
      <c r="L197" s="276">
        <v>77.2</v>
      </c>
      <c r="M197" s="276">
        <v>14.52848</v>
      </c>
    </row>
    <row r="198" spans="1:13">
      <c r="A198" s="267">
        <v>188</v>
      </c>
      <c r="B198" s="276" t="s">
        <v>250</v>
      </c>
      <c r="C198" s="277">
        <v>204.4</v>
      </c>
      <c r="D198" s="278">
        <v>205.28333333333333</v>
      </c>
      <c r="E198" s="278">
        <v>203.11666666666667</v>
      </c>
      <c r="F198" s="278">
        <v>201.83333333333334</v>
      </c>
      <c r="G198" s="278">
        <v>199.66666666666669</v>
      </c>
      <c r="H198" s="278">
        <v>206.56666666666666</v>
      </c>
      <c r="I198" s="278">
        <v>208.73333333333335</v>
      </c>
      <c r="J198" s="278">
        <v>210.01666666666665</v>
      </c>
      <c r="K198" s="276">
        <v>207.45</v>
      </c>
      <c r="L198" s="276">
        <v>204</v>
      </c>
      <c r="M198" s="276">
        <v>6.5723099999999999</v>
      </c>
    </row>
    <row r="199" spans="1:13">
      <c r="A199" s="267">
        <v>189</v>
      </c>
      <c r="B199" s="276" t="s">
        <v>391</v>
      </c>
      <c r="C199" s="277">
        <v>713.3</v>
      </c>
      <c r="D199" s="278">
        <v>715.65</v>
      </c>
      <c r="E199" s="278">
        <v>707.3</v>
      </c>
      <c r="F199" s="278">
        <v>701.3</v>
      </c>
      <c r="G199" s="278">
        <v>692.94999999999993</v>
      </c>
      <c r="H199" s="278">
        <v>721.65</v>
      </c>
      <c r="I199" s="278">
        <v>730.00000000000011</v>
      </c>
      <c r="J199" s="278">
        <v>736</v>
      </c>
      <c r="K199" s="276">
        <v>724</v>
      </c>
      <c r="L199" s="276">
        <v>709.65</v>
      </c>
      <c r="M199" s="276">
        <v>0.18190000000000001</v>
      </c>
    </row>
    <row r="200" spans="1:13">
      <c r="A200" s="267">
        <v>190</v>
      </c>
      <c r="B200" s="276" t="s">
        <v>251</v>
      </c>
      <c r="C200" s="277">
        <v>965.15</v>
      </c>
      <c r="D200" s="278">
        <v>975.31666666666661</v>
      </c>
      <c r="E200" s="278">
        <v>943.63333333333321</v>
      </c>
      <c r="F200" s="278">
        <v>922.11666666666656</v>
      </c>
      <c r="G200" s="278">
        <v>890.43333333333317</v>
      </c>
      <c r="H200" s="278">
        <v>996.83333333333326</v>
      </c>
      <c r="I200" s="278">
        <v>1028.5166666666667</v>
      </c>
      <c r="J200" s="278">
        <v>1050.0333333333333</v>
      </c>
      <c r="K200" s="276">
        <v>1007</v>
      </c>
      <c r="L200" s="276">
        <v>953.8</v>
      </c>
      <c r="M200" s="276">
        <v>3.6633900000000001</v>
      </c>
    </row>
    <row r="201" spans="1:13">
      <c r="A201" s="267">
        <v>191</v>
      </c>
      <c r="B201" s="276" t="s">
        <v>108</v>
      </c>
      <c r="C201" s="277">
        <v>993.3</v>
      </c>
      <c r="D201" s="278">
        <v>998.75</v>
      </c>
      <c r="E201" s="278">
        <v>977.5</v>
      </c>
      <c r="F201" s="278">
        <v>961.7</v>
      </c>
      <c r="G201" s="278">
        <v>940.45</v>
      </c>
      <c r="H201" s="278">
        <v>1014.55</v>
      </c>
      <c r="I201" s="278">
        <v>1035.8</v>
      </c>
      <c r="J201" s="278">
        <v>1051.5999999999999</v>
      </c>
      <c r="K201" s="276">
        <v>1020</v>
      </c>
      <c r="L201" s="276">
        <v>982.95</v>
      </c>
      <c r="M201" s="276">
        <v>88.579750000000004</v>
      </c>
    </row>
    <row r="202" spans="1:13">
      <c r="A202" s="267">
        <v>192</v>
      </c>
      <c r="B202" s="276" t="s">
        <v>252</v>
      </c>
      <c r="C202" s="277">
        <v>3097.6</v>
      </c>
      <c r="D202" s="278">
        <v>3127.5166666666664</v>
      </c>
      <c r="E202" s="278">
        <v>3048.0333333333328</v>
      </c>
      <c r="F202" s="278">
        <v>2998.4666666666662</v>
      </c>
      <c r="G202" s="278">
        <v>2918.9833333333327</v>
      </c>
      <c r="H202" s="278">
        <v>3177.083333333333</v>
      </c>
      <c r="I202" s="278">
        <v>3256.5666666666666</v>
      </c>
      <c r="J202" s="278">
        <v>3306.1333333333332</v>
      </c>
      <c r="K202" s="276">
        <v>3207</v>
      </c>
      <c r="L202" s="276">
        <v>3077.95</v>
      </c>
      <c r="M202" s="276">
        <v>5.9049899999999997</v>
      </c>
    </row>
    <row r="203" spans="1:13">
      <c r="A203" s="267">
        <v>193</v>
      </c>
      <c r="B203" s="276" t="s">
        <v>110</v>
      </c>
      <c r="C203" s="277">
        <v>1474.8</v>
      </c>
      <c r="D203" s="278">
        <v>1479.0999999999997</v>
      </c>
      <c r="E203" s="278">
        <v>1463.8499999999995</v>
      </c>
      <c r="F203" s="278">
        <v>1452.8999999999999</v>
      </c>
      <c r="G203" s="278">
        <v>1437.6499999999996</v>
      </c>
      <c r="H203" s="278">
        <v>1490.0499999999993</v>
      </c>
      <c r="I203" s="278">
        <v>1505.2999999999997</v>
      </c>
      <c r="J203" s="278">
        <v>1516.2499999999991</v>
      </c>
      <c r="K203" s="276">
        <v>1494.35</v>
      </c>
      <c r="L203" s="276">
        <v>1468.15</v>
      </c>
      <c r="M203" s="276">
        <v>131.66526999999999</v>
      </c>
    </row>
    <row r="204" spans="1:13">
      <c r="A204" s="267">
        <v>194</v>
      </c>
      <c r="B204" s="276" t="s">
        <v>253</v>
      </c>
      <c r="C204" s="277">
        <v>700.5</v>
      </c>
      <c r="D204" s="278">
        <v>703.80000000000007</v>
      </c>
      <c r="E204" s="278">
        <v>695.70000000000016</v>
      </c>
      <c r="F204" s="278">
        <v>690.90000000000009</v>
      </c>
      <c r="G204" s="278">
        <v>682.80000000000018</v>
      </c>
      <c r="H204" s="278">
        <v>708.60000000000014</v>
      </c>
      <c r="I204" s="278">
        <v>716.7</v>
      </c>
      <c r="J204" s="278">
        <v>721.50000000000011</v>
      </c>
      <c r="K204" s="276">
        <v>711.9</v>
      </c>
      <c r="L204" s="276">
        <v>699</v>
      </c>
      <c r="M204" s="276">
        <v>22.549769999999999</v>
      </c>
    </row>
    <row r="205" spans="1:13">
      <c r="A205" s="267">
        <v>195</v>
      </c>
      <c r="B205" s="276" t="s">
        <v>396</v>
      </c>
      <c r="C205" s="277">
        <v>31.45</v>
      </c>
      <c r="D205" s="278">
        <v>31.766666666666669</v>
      </c>
      <c r="E205" s="278">
        <v>30.783333333333339</v>
      </c>
      <c r="F205" s="278">
        <v>30.116666666666671</v>
      </c>
      <c r="G205" s="278">
        <v>29.13333333333334</v>
      </c>
      <c r="H205" s="278">
        <v>32.433333333333337</v>
      </c>
      <c r="I205" s="278">
        <v>33.416666666666664</v>
      </c>
      <c r="J205" s="278">
        <v>34.083333333333336</v>
      </c>
      <c r="K205" s="276">
        <v>32.75</v>
      </c>
      <c r="L205" s="276">
        <v>31.1</v>
      </c>
      <c r="M205" s="276">
        <v>149.31116</v>
      </c>
    </row>
    <row r="206" spans="1:13">
      <c r="A206" s="267">
        <v>196</v>
      </c>
      <c r="B206" s="276" t="s">
        <v>392</v>
      </c>
      <c r="C206" s="277">
        <v>31.8</v>
      </c>
      <c r="D206" s="278">
        <v>31.983333333333334</v>
      </c>
      <c r="E206" s="278">
        <v>31.31666666666667</v>
      </c>
      <c r="F206" s="278">
        <v>30.833333333333336</v>
      </c>
      <c r="G206" s="278">
        <v>30.166666666666671</v>
      </c>
      <c r="H206" s="278">
        <v>32.466666666666669</v>
      </c>
      <c r="I206" s="278">
        <v>33.133333333333326</v>
      </c>
      <c r="J206" s="278">
        <v>33.616666666666667</v>
      </c>
      <c r="K206" s="276">
        <v>32.65</v>
      </c>
      <c r="L206" s="276">
        <v>31.5</v>
      </c>
      <c r="M206" s="276">
        <v>4.0920100000000001</v>
      </c>
    </row>
    <row r="207" spans="1:13">
      <c r="A207" s="267">
        <v>197</v>
      </c>
      <c r="B207" s="276" t="s">
        <v>393</v>
      </c>
      <c r="C207" s="277">
        <v>741.75</v>
      </c>
      <c r="D207" s="278">
        <v>756.5</v>
      </c>
      <c r="E207" s="278">
        <v>723.3</v>
      </c>
      <c r="F207" s="278">
        <v>704.84999999999991</v>
      </c>
      <c r="G207" s="278">
        <v>671.64999999999986</v>
      </c>
      <c r="H207" s="278">
        <v>774.95</v>
      </c>
      <c r="I207" s="278">
        <v>808.15000000000009</v>
      </c>
      <c r="J207" s="278">
        <v>826.60000000000014</v>
      </c>
      <c r="K207" s="276">
        <v>789.7</v>
      </c>
      <c r="L207" s="276">
        <v>738.05</v>
      </c>
      <c r="M207" s="276">
        <v>1.5519099999999999</v>
      </c>
    </row>
    <row r="208" spans="1:13">
      <c r="A208" s="267">
        <v>198</v>
      </c>
      <c r="B208" s="276" t="s">
        <v>106</v>
      </c>
      <c r="C208" s="277">
        <v>1131.95</v>
      </c>
      <c r="D208" s="278">
        <v>1110.3166666666666</v>
      </c>
      <c r="E208" s="278">
        <v>1073.6333333333332</v>
      </c>
      <c r="F208" s="278">
        <v>1015.3166666666666</v>
      </c>
      <c r="G208" s="278">
        <v>978.63333333333321</v>
      </c>
      <c r="H208" s="278">
        <v>1168.6333333333332</v>
      </c>
      <c r="I208" s="278">
        <v>1205.3166666666666</v>
      </c>
      <c r="J208" s="278">
        <v>1263.6333333333332</v>
      </c>
      <c r="K208" s="276">
        <v>1147</v>
      </c>
      <c r="L208" s="276">
        <v>1052</v>
      </c>
      <c r="M208" s="276">
        <v>234.42138</v>
      </c>
    </row>
    <row r="209" spans="1:13">
      <c r="A209" s="267">
        <v>199</v>
      </c>
      <c r="B209" s="276" t="s">
        <v>394</v>
      </c>
      <c r="C209" s="277">
        <v>221.35</v>
      </c>
      <c r="D209" s="278">
        <v>222.48333333333335</v>
      </c>
      <c r="E209" s="278">
        <v>218.9666666666667</v>
      </c>
      <c r="F209" s="278">
        <v>216.58333333333334</v>
      </c>
      <c r="G209" s="278">
        <v>213.06666666666669</v>
      </c>
      <c r="H209" s="278">
        <v>224.8666666666667</v>
      </c>
      <c r="I209" s="278">
        <v>228.38333333333335</v>
      </c>
      <c r="J209" s="278">
        <v>230.76666666666671</v>
      </c>
      <c r="K209" s="276">
        <v>226</v>
      </c>
      <c r="L209" s="276">
        <v>220.1</v>
      </c>
      <c r="M209" s="276">
        <v>2.1463199999999998</v>
      </c>
    </row>
    <row r="210" spans="1:13">
      <c r="A210" s="267">
        <v>200</v>
      </c>
      <c r="B210" s="276" t="s">
        <v>395</v>
      </c>
      <c r="C210" s="277">
        <v>289.60000000000002</v>
      </c>
      <c r="D210" s="278">
        <v>293.18333333333334</v>
      </c>
      <c r="E210" s="278">
        <v>283.36666666666667</v>
      </c>
      <c r="F210" s="278">
        <v>277.13333333333333</v>
      </c>
      <c r="G210" s="278">
        <v>267.31666666666666</v>
      </c>
      <c r="H210" s="278">
        <v>299.41666666666669</v>
      </c>
      <c r="I210" s="278">
        <v>309.23333333333341</v>
      </c>
      <c r="J210" s="278">
        <v>315.4666666666667</v>
      </c>
      <c r="K210" s="276">
        <v>303</v>
      </c>
      <c r="L210" s="276">
        <v>286.95</v>
      </c>
      <c r="M210" s="276">
        <v>0.86604000000000003</v>
      </c>
    </row>
    <row r="211" spans="1:13">
      <c r="A211" s="267">
        <v>201</v>
      </c>
      <c r="B211" s="276" t="s">
        <v>111</v>
      </c>
      <c r="C211" s="277">
        <v>3247.3</v>
      </c>
      <c r="D211" s="278">
        <v>3271</v>
      </c>
      <c r="E211" s="278">
        <v>3196</v>
      </c>
      <c r="F211" s="278">
        <v>3144.7</v>
      </c>
      <c r="G211" s="278">
        <v>3069.7</v>
      </c>
      <c r="H211" s="278">
        <v>3322.3</v>
      </c>
      <c r="I211" s="278">
        <v>3397.3</v>
      </c>
      <c r="J211" s="278">
        <v>3448.6000000000004</v>
      </c>
      <c r="K211" s="276">
        <v>3346</v>
      </c>
      <c r="L211" s="276">
        <v>3219.7</v>
      </c>
      <c r="M211" s="276">
        <v>13.001810000000001</v>
      </c>
    </row>
    <row r="212" spans="1:13">
      <c r="A212" s="267">
        <v>202</v>
      </c>
      <c r="B212" s="276" t="s">
        <v>397</v>
      </c>
      <c r="C212" s="277">
        <v>47.1</v>
      </c>
      <c r="D212" s="278">
        <v>47.733333333333327</v>
      </c>
      <c r="E212" s="278">
        <v>46.166666666666657</v>
      </c>
      <c r="F212" s="278">
        <v>45.233333333333327</v>
      </c>
      <c r="G212" s="278">
        <v>43.666666666666657</v>
      </c>
      <c r="H212" s="278">
        <v>48.666666666666657</v>
      </c>
      <c r="I212" s="278">
        <v>50.233333333333334</v>
      </c>
      <c r="J212" s="278">
        <v>51.166666666666657</v>
      </c>
      <c r="K212" s="276">
        <v>49.3</v>
      </c>
      <c r="L212" s="276">
        <v>46.8</v>
      </c>
      <c r="M212" s="276">
        <v>23.98452</v>
      </c>
    </row>
    <row r="213" spans="1:13">
      <c r="A213" s="267">
        <v>203</v>
      </c>
      <c r="B213" s="276" t="s">
        <v>114</v>
      </c>
      <c r="C213" s="277">
        <v>248.9</v>
      </c>
      <c r="D213" s="278">
        <v>249.9666666666667</v>
      </c>
      <c r="E213" s="278">
        <v>245.38333333333338</v>
      </c>
      <c r="F213" s="278">
        <v>241.86666666666667</v>
      </c>
      <c r="G213" s="278">
        <v>237.28333333333336</v>
      </c>
      <c r="H213" s="278">
        <v>253.48333333333341</v>
      </c>
      <c r="I213" s="278">
        <v>258.06666666666672</v>
      </c>
      <c r="J213" s="278">
        <v>261.58333333333343</v>
      </c>
      <c r="K213" s="276">
        <v>254.55</v>
      </c>
      <c r="L213" s="276">
        <v>246.45</v>
      </c>
      <c r="M213" s="276">
        <v>87.815129999999996</v>
      </c>
    </row>
    <row r="214" spans="1:13">
      <c r="A214" s="267">
        <v>204</v>
      </c>
      <c r="B214" s="276" t="s">
        <v>399</v>
      </c>
      <c r="C214" s="277">
        <v>968.6</v>
      </c>
      <c r="D214" s="278">
        <v>971.1</v>
      </c>
      <c r="E214" s="278">
        <v>963.5</v>
      </c>
      <c r="F214" s="278">
        <v>958.4</v>
      </c>
      <c r="G214" s="278">
        <v>950.8</v>
      </c>
      <c r="H214" s="278">
        <v>976.2</v>
      </c>
      <c r="I214" s="278">
        <v>983.80000000000018</v>
      </c>
      <c r="J214" s="278">
        <v>988.90000000000009</v>
      </c>
      <c r="K214" s="276">
        <v>978.7</v>
      </c>
      <c r="L214" s="276">
        <v>966</v>
      </c>
      <c r="M214" s="276">
        <v>3.4424800000000002</v>
      </c>
    </row>
    <row r="215" spans="1:13">
      <c r="A215" s="267">
        <v>205</v>
      </c>
      <c r="B215" s="276" t="s">
        <v>400</v>
      </c>
      <c r="C215" s="277">
        <v>60.15</v>
      </c>
      <c r="D215" s="278">
        <v>60.75</v>
      </c>
      <c r="E215" s="278">
        <v>58.95</v>
      </c>
      <c r="F215" s="278">
        <v>57.75</v>
      </c>
      <c r="G215" s="278">
        <v>55.95</v>
      </c>
      <c r="H215" s="278">
        <v>61.95</v>
      </c>
      <c r="I215" s="278">
        <v>63.75</v>
      </c>
      <c r="J215" s="278">
        <v>64.95</v>
      </c>
      <c r="K215" s="276">
        <v>62.55</v>
      </c>
      <c r="L215" s="276">
        <v>59.55</v>
      </c>
      <c r="M215" s="276">
        <v>14.68497</v>
      </c>
    </row>
    <row r="216" spans="1:13">
      <c r="A216" s="267">
        <v>206</v>
      </c>
      <c r="B216" s="276" t="s">
        <v>115</v>
      </c>
      <c r="C216" s="277">
        <v>228.8</v>
      </c>
      <c r="D216" s="278">
        <v>230.1</v>
      </c>
      <c r="E216" s="278">
        <v>226.2</v>
      </c>
      <c r="F216" s="278">
        <v>223.6</v>
      </c>
      <c r="G216" s="278">
        <v>219.7</v>
      </c>
      <c r="H216" s="278">
        <v>232.7</v>
      </c>
      <c r="I216" s="278">
        <v>236.60000000000002</v>
      </c>
      <c r="J216" s="278">
        <v>239.2</v>
      </c>
      <c r="K216" s="276">
        <v>234</v>
      </c>
      <c r="L216" s="276">
        <v>227.5</v>
      </c>
      <c r="M216" s="276">
        <v>66.819969999999998</v>
      </c>
    </row>
    <row r="217" spans="1:13">
      <c r="A217" s="267">
        <v>207</v>
      </c>
      <c r="B217" s="276" t="s">
        <v>116</v>
      </c>
      <c r="C217" s="277">
        <v>2367.65</v>
      </c>
      <c r="D217" s="278">
        <v>2372.5166666666669</v>
      </c>
      <c r="E217" s="278">
        <v>2345.1333333333337</v>
      </c>
      <c r="F217" s="278">
        <v>2322.6166666666668</v>
      </c>
      <c r="G217" s="278">
        <v>2295.2333333333336</v>
      </c>
      <c r="H217" s="278">
        <v>2395.0333333333338</v>
      </c>
      <c r="I217" s="278">
        <v>2422.416666666667</v>
      </c>
      <c r="J217" s="278">
        <v>2444.9333333333338</v>
      </c>
      <c r="K217" s="276">
        <v>2399.9</v>
      </c>
      <c r="L217" s="276">
        <v>2350</v>
      </c>
      <c r="M217" s="276">
        <v>15.21133</v>
      </c>
    </row>
    <row r="218" spans="1:13">
      <c r="A218" s="267">
        <v>208</v>
      </c>
      <c r="B218" s="276" t="s">
        <v>254</v>
      </c>
      <c r="C218" s="277">
        <v>283.2</v>
      </c>
      <c r="D218" s="278">
        <v>289.23333333333335</v>
      </c>
      <c r="E218" s="278">
        <v>275.9666666666667</v>
      </c>
      <c r="F218" s="278">
        <v>268.73333333333335</v>
      </c>
      <c r="G218" s="278">
        <v>255.4666666666667</v>
      </c>
      <c r="H218" s="278">
        <v>296.4666666666667</v>
      </c>
      <c r="I218" s="278">
        <v>309.73333333333335</v>
      </c>
      <c r="J218" s="278">
        <v>316.9666666666667</v>
      </c>
      <c r="K218" s="276">
        <v>302.5</v>
      </c>
      <c r="L218" s="276">
        <v>282</v>
      </c>
      <c r="M218" s="276">
        <v>30.43234</v>
      </c>
    </row>
    <row r="219" spans="1:13">
      <c r="A219" s="267">
        <v>209</v>
      </c>
      <c r="B219" s="276" t="s">
        <v>401</v>
      </c>
      <c r="C219" s="277">
        <v>40721.599999999999</v>
      </c>
      <c r="D219" s="278">
        <v>40990.65</v>
      </c>
      <c r="E219" s="278">
        <v>40121.550000000003</v>
      </c>
      <c r="F219" s="278">
        <v>39521.5</v>
      </c>
      <c r="G219" s="278">
        <v>38652.400000000001</v>
      </c>
      <c r="H219" s="278">
        <v>41590.700000000004</v>
      </c>
      <c r="I219" s="278">
        <v>42459.799999999996</v>
      </c>
      <c r="J219" s="278">
        <v>43059.850000000006</v>
      </c>
      <c r="K219" s="276">
        <v>41859.75</v>
      </c>
      <c r="L219" s="276">
        <v>40390.6</v>
      </c>
      <c r="M219" s="276">
        <v>9.9540000000000003E-2</v>
      </c>
    </row>
    <row r="220" spans="1:13">
      <c r="A220" s="267">
        <v>210</v>
      </c>
      <c r="B220" s="276" t="s">
        <v>255</v>
      </c>
      <c r="C220" s="277">
        <v>44</v>
      </c>
      <c r="D220" s="278">
        <v>44.383333333333333</v>
      </c>
      <c r="E220" s="278">
        <v>42.616666666666667</v>
      </c>
      <c r="F220" s="278">
        <v>41.233333333333334</v>
      </c>
      <c r="G220" s="278">
        <v>39.466666666666669</v>
      </c>
      <c r="H220" s="278">
        <v>45.766666666666666</v>
      </c>
      <c r="I220" s="278">
        <v>47.533333333333331</v>
      </c>
      <c r="J220" s="278">
        <v>48.916666666666664</v>
      </c>
      <c r="K220" s="276">
        <v>46.15</v>
      </c>
      <c r="L220" s="276">
        <v>43</v>
      </c>
      <c r="M220" s="276">
        <v>38.998690000000003</v>
      </c>
    </row>
    <row r="221" spans="1:13">
      <c r="A221" s="267">
        <v>211</v>
      </c>
      <c r="B221" s="276" t="s">
        <v>109</v>
      </c>
      <c r="C221" s="277">
        <v>2663</v>
      </c>
      <c r="D221" s="278">
        <v>2667.4166666666665</v>
      </c>
      <c r="E221" s="278">
        <v>2636.833333333333</v>
      </c>
      <c r="F221" s="278">
        <v>2610.6666666666665</v>
      </c>
      <c r="G221" s="278">
        <v>2580.083333333333</v>
      </c>
      <c r="H221" s="278">
        <v>2693.583333333333</v>
      </c>
      <c r="I221" s="278">
        <v>2724.1666666666661</v>
      </c>
      <c r="J221" s="278">
        <v>2750.333333333333</v>
      </c>
      <c r="K221" s="276">
        <v>2698</v>
      </c>
      <c r="L221" s="276">
        <v>2641.25</v>
      </c>
      <c r="M221" s="276">
        <v>32.001379999999997</v>
      </c>
    </row>
    <row r="222" spans="1:13">
      <c r="A222" s="267">
        <v>212</v>
      </c>
      <c r="B222" s="276" t="s">
        <v>3759</v>
      </c>
      <c r="C222" s="277">
        <v>303.85000000000002</v>
      </c>
      <c r="D222" s="278">
        <v>305.33333333333331</v>
      </c>
      <c r="E222" s="278">
        <v>300.46666666666664</v>
      </c>
      <c r="F222" s="278">
        <v>297.08333333333331</v>
      </c>
      <c r="G222" s="278">
        <v>292.21666666666664</v>
      </c>
      <c r="H222" s="278">
        <v>308.71666666666664</v>
      </c>
      <c r="I222" s="278">
        <v>313.58333333333331</v>
      </c>
      <c r="J222" s="278">
        <v>316.96666666666664</v>
      </c>
      <c r="K222" s="276">
        <v>310.2</v>
      </c>
      <c r="L222" s="276">
        <v>301.95</v>
      </c>
      <c r="M222" s="276">
        <v>0.65222000000000002</v>
      </c>
    </row>
    <row r="223" spans="1:13">
      <c r="A223" s="267">
        <v>213</v>
      </c>
      <c r="B223" s="276" t="s">
        <v>118</v>
      </c>
      <c r="C223" s="277">
        <v>552.70000000000005</v>
      </c>
      <c r="D223" s="278">
        <v>554.4666666666667</v>
      </c>
      <c r="E223" s="278">
        <v>547.93333333333339</v>
      </c>
      <c r="F223" s="278">
        <v>543.16666666666674</v>
      </c>
      <c r="G223" s="278">
        <v>536.63333333333344</v>
      </c>
      <c r="H223" s="278">
        <v>559.23333333333335</v>
      </c>
      <c r="I223" s="278">
        <v>565.76666666666665</v>
      </c>
      <c r="J223" s="278">
        <v>570.5333333333333</v>
      </c>
      <c r="K223" s="276">
        <v>561</v>
      </c>
      <c r="L223" s="276">
        <v>549.70000000000005</v>
      </c>
      <c r="M223" s="276">
        <v>181.89277000000001</v>
      </c>
    </row>
    <row r="224" spans="1:13">
      <c r="A224" s="267">
        <v>214</v>
      </c>
      <c r="B224" s="276" t="s">
        <v>256</v>
      </c>
      <c r="C224" s="277">
        <v>1462.85</v>
      </c>
      <c r="D224" s="278">
        <v>1479.1666666666667</v>
      </c>
      <c r="E224" s="278">
        <v>1439.3333333333335</v>
      </c>
      <c r="F224" s="278">
        <v>1415.8166666666668</v>
      </c>
      <c r="G224" s="278">
        <v>1375.9833333333336</v>
      </c>
      <c r="H224" s="278">
        <v>1502.6833333333334</v>
      </c>
      <c r="I224" s="278">
        <v>1542.5166666666669</v>
      </c>
      <c r="J224" s="278">
        <v>1566.0333333333333</v>
      </c>
      <c r="K224" s="276">
        <v>1519</v>
      </c>
      <c r="L224" s="276">
        <v>1455.65</v>
      </c>
      <c r="M224" s="276">
        <v>8.6649100000000008</v>
      </c>
    </row>
    <row r="225" spans="1:13">
      <c r="A225" s="267">
        <v>215</v>
      </c>
      <c r="B225" s="276" t="s">
        <v>119</v>
      </c>
      <c r="C225" s="277">
        <v>506.1</v>
      </c>
      <c r="D225" s="278">
        <v>509.93333333333339</v>
      </c>
      <c r="E225" s="278">
        <v>500.01666666666677</v>
      </c>
      <c r="F225" s="278">
        <v>493.93333333333339</v>
      </c>
      <c r="G225" s="278">
        <v>484.01666666666677</v>
      </c>
      <c r="H225" s="278">
        <v>516.01666666666677</v>
      </c>
      <c r="I225" s="278">
        <v>525.93333333333328</v>
      </c>
      <c r="J225" s="278">
        <v>532.01666666666677</v>
      </c>
      <c r="K225" s="276">
        <v>519.85</v>
      </c>
      <c r="L225" s="276">
        <v>503.85</v>
      </c>
      <c r="M225" s="276">
        <v>13.84253</v>
      </c>
    </row>
    <row r="226" spans="1:13">
      <c r="A226" s="267">
        <v>216</v>
      </c>
      <c r="B226" s="276" t="s">
        <v>402</v>
      </c>
      <c r="C226" s="277">
        <v>439.35</v>
      </c>
      <c r="D226" s="278">
        <v>444.06666666666666</v>
      </c>
      <c r="E226" s="278">
        <v>431.2833333333333</v>
      </c>
      <c r="F226" s="278">
        <v>423.21666666666664</v>
      </c>
      <c r="G226" s="278">
        <v>410.43333333333328</v>
      </c>
      <c r="H226" s="278">
        <v>452.13333333333333</v>
      </c>
      <c r="I226" s="278">
        <v>464.91666666666674</v>
      </c>
      <c r="J226" s="278">
        <v>472.98333333333335</v>
      </c>
      <c r="K226" s="276">
        <v>456.85</v>
      </c>
      <c r="L226" s="276">
        <v>436</v>
      </c>
      <c r="M226" s="276">
        <v>5.9966799999999996</v>
      </c>
    </row>
    <row r="227" spans="1:13">
      <c r="A227" s="267">
        <v>217</v>
      </c>
      <c r="B227" s="276" t="s">
        <v>403</v>
      </c>
      <c r="C227" s="277">
        <v>2785.5</v>
      </c>
      <c r="D227" s="278">
        <v>2778.8833333333332</v>
      </c>
      <c r="E227" s="278">
        <v>2737.7666666666664</v>
      </c>
      <c r="F227" s="278">
        <v>2690.0333333333333</v>
      </c>
      <c r="G227" s="278">
        <v>2648.9166666666665</v>
      </c>
      <c r="H227" s="278">
        <v>2826.6166666666663</v>
      </c>
      <c r="I227" s="278">
        <v>2867.7333333333331</v>
      </c>
      <c r="J227" s="278">
        <v>2915.4666666666662</v>
      </c>
      <c r="K227" s="276">
        <v>2820</v>
      </c>
      <c r="L227" s="276">
        <v>2731.15</v>
      </c>
      <c r="M227" s="276">
        <v>4.836E-2</v>
      </c>
    </row>
    <row r="228" spans="1:13">
      <c r="A228" s="267">
        <v>218</v>
      </c>
      <c r="B228" s="276" t="s">
        <v>257</v>
      </c>
      <c r="C228" s="277">
        <v>27.2</v>
      </c>
      <c r="D228" s="278">
        <v>27.683333333333334</v>
      </c>
      <c r="E228" s="278">
        <v>26.566666666666666</v>
      </c>
      <c r="F228" s="278">
        <v>25.933333333333334</v>
      </c>
      <c r="G228" s="278">
        <v>24.816666666666666</v>
      </c>
      <c r="H228" s="278">
        <v>28.316666666666666</v>
      </c>
      <c r="I228" s="278">
        <v>29.433333333333334</v>
      </c>
      <c r="J228" s="278">
        <v>30.066666666666666</v>
      </c>
      <c r="K228" s="276">
        <v>28.8</v>
      </c>
      <c r="L228" s="276">
        <v>27.05</v>
      </c>
      <c r="M228" s="276">
        <v>211.79365999999999</v>
      </c>
    </row>
    <row r="229" spans="1:13">
      <c r="A229" s="267">
        <v>219</v>
      </c>
      <c r="B229" s="276" t="s">
        <v>121</v>
      </c>
      <c r="C229" s="277">
        <v>49.7</v>
      </c>
      <c r="D229" s="278">
        <v>50.166666666666664</v>
      </c>
      <c r="E229" s="278">
        <v>48.333333333333329</v>
      </c>
      <c r="F229" s="278">
        <v>46.966666666666661</v>
      </c>
      <c r="G229" s="278">
        <v>45.133333333333326</v>
      </c>
      <c r="H229" s="278">
        <v>51.533333333333331</v>
      </c>
      <c r="I229" s="278">
        <v>53.36666666666666</v>
      </c>
      <c r="J229" s="278">
        <v>54.733333333333334</v>
      </c>
      <c r="K229" s="276">
        <v>52</v>
      </c>
      <c r="L229" s="276">
        <v>48.8</v>
      </c>
      <c r="M229" s="276">
        <v>559.07467999999994</v>
      </c>
    </row>
    <row r="230" spans="1:13">
      <c r="A230" s="267">
        <v>220</v>
      </c>
      <c r="B230" s="276" t="s">
        <v>404</v>
      </c>
      <c r="C230" s="277">
        <v>42.7</v>
      </c>
      <c r="D230" s="278">
        <v>43.550000000000004</v>
      </c>
      <c r="E230" s="278">
        <v>41.350000000000009</v>
      </c>
      <c r="F230" s="278">
        <v>40.000000000000007</v>
      </c>
      <c r="G230" s="278">
        <v>37.800000000000011</v>
      </c>
      <c r="H230" s="278">
        <v>44.900000000000006</v>
      </c>
      <c r="I230" s="278">
        <v>47.100000000000009</v>
      </c>
      <c r="J230" s="278">
        <v>48.45</v>
      </c>
      <c r="K230" s="276">
        <v>45.75</v>
      </c>
      <c r="L230" s="276">
        <v>42.2</v>
      </c>
      <c r="M230" s="276">
        <v>154.92496</v>
      </c>
    </row>
    <row r="231" spans="1:13">
      <c r="A231" s="267">
        <v>221</v>
      </c>
      <c r="B231" s="276" t="s">
        <v>405</v>
      </c>
      <c r="C231" s="277">
        <v>1359.1</v>
      </c>
      <c r="D231" s="278">
        <v>1358.2</v>
      </c>
      <c r="E231" s="278">
        <v>1322</v>
      </c>
      <c r="F231" s="278">
        <v>1284.8999999999999</v>
      </c>
      <c r="G231" s="278">
        <v>1248.6999999999998</v>
      </c>
      <c r="H231" s="278">
        <v>1395.3000000000002</v>
      </c>
      <c r="I231" s="278">
        <v>1431.5000000000005</v>
      </c>
      <c r="J231" s="278">
        <v>1468.6000000000004</v>
      </c>
      <c r="K231" s="276">
        <v>1394.4</v>
      </c>
      <c r="L231" s="276">
        <v>1321.1</v>
      </c>
      <c r="M231" s="276">
        <v>0.86643000000000003</v>
      </c>
    </row>
    <row r="232" spans="1:13">
      <c r="A232" s="267">
        <v>222</v>
      </c>
      <c r="B232" s="276" t="s">
        <v>407</v>
      </c>
      <c r="C232" s="277">
        <v>115.1</v>
      </c>
      <c r="D232" s="278">
        <v>115.53333333333335</v>
      </c>
      <c r="E232" s="278">
        <v>114.56666666666669</v>
      </c>
      <c r="F232" s="278">
        <v>114.03333333333335</v>
      </c>
      <c r="G232" s="278">
        <v>113.06666666666669</v>
      </c>
      <c r="H232" s="278">
        <v>116.06666666666669</v>
      </c>
      <c r="I232" s="278">
        <v>117.03333333333336</v>
      </c>
      <c r="J232" s="278">
        <v>117.56666666666669</v>
      </c>
      <c r="K232" s="276">
        <v>116.5</v>
      </c>
      <c r="L232" s="276">
        <v>115</v>
      </c>
      <c r="M232" s="276">
        <v>3.4695499999999999</v>
      </c>
    </row>
    <row r="233" spans="1:13">
      <c r="A233" s="267">
        <v>223</v>
      </c>
      <c r="B233" s="276" t="s">
        <v>1603</v>
      </c>
      <c r="C233" s="277">
        <v>1050.95</v>
      </c>
      <c r="D233" s="278">
        <v>1063.95</v>
      </c>
      <c r="E233" s="278">
        <v>1032.9000000000001</v>
      </c>
      <c r="F233" s="278">
        <v>1014.8500000000001</v>
      </c>
      <c r="G233" s="278">
        <v>983.80000000000018</v>
      </c>
      <c r="H233" s="278">
        <v>1082</v>
      </c>
      <c r="I233" s="278">
        <v>1113.0499999999997</v>
      </c>
      <c r="J233" s="278">
        <v>1131.0999999999999</v>
      </c>
      <c r="K233" s="276">
        <v>1095</v>
      </c>
      <c r="L233" s="276">
        <v>1045.9000000000001</v>
      </c>
      <c r="M233" s="276">
        <v>0.31863999999999998</v>
      </c>
    </row>
    <row r="234" spans="1:13">
      <c r="A234" s="267">
        <v>224</v>
      </c>
      <c r="B234" s="276" t="s">
        <v>1661</v>
      </c>
      <c r="C234" s="277">
        <v>704.75</v>
      </c>
      <c r="D234" s="278">
        <v>709.5333333333333</v>
      </c>
      <c r="E234" s="278">
        <v>695.21666666666658</v>
      </c>
      <c r="F234" s="278">
        <v>685.68333333333328</v>
      </c>
      <c r="G234" s="278">
        <v>671.36666666666656</v>
      </c>
      <c r="H234" s="278">
        <v>719.06666666666661</v>
      </c>
      <c r="I234" s="278">
        <v>733.38333333333321</v>
      </c>
      <c r="J234" s="278">
        <v>742.91666666666663</v>
      </c>
      <c r="K234" s="276">
        <v>723.85</v>
      </c>
      <c r="L234" s="276">
        <v>700</v>
      </c>
      <c r="M234" s="276">
        <v>1.55186</v>
      </c>
    </row>
    <row r="235" spans="1:13">
      <c r="A235" s="267">
        <v>225</v>
      </c>
      <c r="B235" s="276" t="s">
        <v>408</v>
      </c>
      <c r="C235" s="277">
        <v>115.7</v>
      </c>
      <c r="D235" s="278">
        <v>116.96666666666668</v>
      </c>
      <c r="E235" s="278">
        <v>113.53333333333336</v>
      </c>
      <c r="F235" s="278">
        <v>111.36666666666667</v>
      </c>
      <c r="G235" s="278">
        <v>107.93333333333335</v>
      </c>
      <c r="H235" s="278">
        <v>119.13333333333337</v>
      </c>
      <c r="I235" s="278">
        <v>122.56666666666668</v>
      </c>
      <c r="J235" s="278">
        <v>124.73333333333338</v>
      </c>
      <c r="K235" s="276">
        <v>120.4</v>
      </c>
      <c r="L235" s="276">
        <v>114.8</v>
      </c>
      <c r="M235" s="276">
        <v>11.33304</v>
      </c>
    </row>
    <row r="236" spans="1:13">
      <c r="A236" s="267">
        <v>226</v>
      </c>
      <c r="B236" s="276" t="s">
        <v>409</v>
      </c>
      <c r="C236" s="277">
        <v>87.5</v>
      </c>
      <c r="D236" s="278">
        <v>88.05</v>
      </c>
      <c r="E236" s="278">
        <v>86.55</v>
      </c>
      <c r="F236" s="278">
        <v>85.6</v>
      </c>
      <c r="G236" s="278">
        <v>84.1</v>
      </c>
      <c r="H236" s="278">
        <v>89</v>
      </c>
      <c r="I236" s="278">
        <v>90.5</v>
      </c>
      <c r="J236" s="278">
        <v>91.45</v>
      </c>
      <c r="K236" s="276">
        <v>89.55</v>
      </c>
      <c r="L236" s="276">
        <v>87.1</v>
      </c>
      <c r="M236" s="276">
        <v>6.4931400000000004</v>
      </c>
    </row>
    <row r="237" spans="1:13">
      <c r="A237" s="267">
        <v>227</v>
      </c>
      <c r="B237" s="276" t="s">
        <v>128</v>
      </c>
      <c r="C237" s="277">
        <v>213.7</v>
      </c>
      <c r="D237" s="278">
        <v>215.13333333333333</v>
      </c>
      <c r="E237" s="278">
        <v>210.76666666666665</v>
      </c>
      <c r="F237" s="278">
        <v>207.83333333333331</v>
      </c>
      <c r="G237" s="278">
        <v>203.46666666666664</v>
      </c>
      <c r="H237" s="278">
        <v>218.06666666666666</v>
      </c>
      <c r="I237" s="278">
        <v>222.43333333333334</v>
      </c>
      <c r="J237" s="278">
        <v>225.36666666666667</v>
      </c>
      <c r="K237" s="276">
        <v>219.5</v>
      </c>
      <c r="L237" s="276">
        <v>212.2</v>
      </c>
      <c r="M237" s="276">
        <v>289.99164000000002</v>
      </c>
    </row>
    <row r="238" spans="1:13">
      <c r="A238" s="267">
        <v>228</v>
      </c>
      <c r="B238" s="276" t="s">
        <v>411</v>
      </c>
      <c r="C238" s="277">
        <v>126.55</v>
      </c>
      <c r="D238" s="278">
        <v>127.11666666666667</v>
      </c>
      <c r="E238" s="278">
        <v>125.43333333333334</v>
      </c>
      <c r="F238" s="278">
        <v>124.31666666666666</v>
      </c>
      <c r="G238" s="278">
        <v>122.63333333333333</v>
      </c>
      <c r="H238" s="278">
        <v>128.23333333333335</v>
      </c>
      <c r="I238" s="278">
        <v>129.91666666666669</v>
      </c>
      <c r="J238" s="278">
        <v>131.03333333333336</v>
      </c>
      <c r="K238" s="276">
        <v>128.80000000000001</v>
      </c>
      <c r="L238" s="276">
        <v>126</v>
      </c>
      <c r="M238" s="276">
        <v>2.15639</v>
      </c>
    </row>
    <row r="239" spans="1:13">
      <c r="A239" s="267">
        <v>229</v>
      </c>
      <c r="B239" s="276" t="s">
        <v>412</v>
      </c>
      <c r="C239" s="277">
        <v>168.45</v>
      </c>
      <c r="D239" s="278">
        <v>169.83333333333331</v>
      </c>
      <c r="E239" s="278">
        <v>163.81666666666663</v>
      </c>
      <c r="F239" s="278">
        <v>159.18333333333331</v>
      </c>
      <c r="G239" s="278">
        <v>153.16666666666663</v>
      </c>
      <c r="H239" s="278">
        <v>174.46666666666664</v>
      </c>
      <c r="I239" s="278">
        <v>180.48333333333329</v>
      </c>
      <c r="J239" s="278">
        <v>185.11666666666665</v>
      </c>
      <c r="K239" s="276">
        <v>175.85</v>
      </c>
      <c r="L239" s="276">
        <v>165.2</v>
      </c>
      <c r="M239" s="276">
        <v>29.662500000000001</v>
      </c>
    </row>
    <row r="240" spans="1:13">
      <c r="A240" s="267">
        <v>230</v>
      </c>
      <c r="B240" s="276" t="s">
        <v>117</v>
      </c>
      <c r="C240" s="277">
        <v>218.45</v>
      </c>
      <c r="D240" s="278">
        <v>222.53333333333333</v>
      </c>
      <c r="E240" s="278">
        <v>211.91666666666666</v>
      </c>
      <c r="F240" s="278">
        <v>205.38333333333333</v>
      </c>
      <c r="G240" s="278">
        <v>194.76666666666665</v>
      </c>
      <c r="H240" s="278">
        <v>229.06666666666666</v>
      </c>
      <c r="I240" s="278">
        <v>239.68333333333334</v>
      </c>
      <c r="J240" s="278">
        <v>246.21666666666667</v>
      </c>
      <c r="K240" s="276">
        <v>233.15</v>
      </c>
      <c r="L240" s="276">
        <v>216</v>
      </c>
      <c r="M240" s="276">
        <v>167.17438999999999</v>
      </c>
    </row>
    <row r="241" spans="1:13">
      <c r="A241" s="267">
        <v>231</v>
      </c>
      <c r="B241" s="276" t="s">
        <v>415</v>
      </c>
      <c r="C241" s="277">
        <v>81.650000000000006</v>
      </c>
      <c r="D241" s="278">
        <v>82.850000000000009</v>
      </c>
      <c r="E241" s="278">
        <v>79.850000000000023</v>
      </c>
      <c r="F241" s="278">
        <v>78.050000000000011</v>
      </c>
      <c r="G241" s="278">
        <v>75.050000000000026</v>
      </c>
      <c r="H241" s="278">
        <v>84.65000000000002</v>
      </c>
      <c r="I241" s="278">
        <v>87.649999999999991</v>
      </c>
      <c r="J241" s="278">
        <v>89.450000000000017</v>
      </c>
      <c r="K241" s="276">
        <v>85.85</v>
      </c>
      <c r="L241" s="276">
        <v>81.05</v>
      </c>
      <c r="M241" s="276">
        <v>48.248080000000002</v>
      </c>
    </row>
    <row r="242" spans="1:13">
      <c r="A242" s="267">
        <v>232</v>
      </c>
      <c r="B242" s="276" t="s">
        <v>1615</v>
      </c>
      <c r="C242" s="277">
        <v>7728.7</v>
      </c>
      <c r="D242" s="278">
        <v>7747.1333333333341</v>
      </c>
      <c r="E242" s="278">
        <v>7404.2166666666681</v>
      </c>
      <c r="F242" s="278">
        <v>7079.7333333333336</v>
      </c>
      <c r="G242" s="278">
        <v>6736.8166666666675</v>
      </c>
      <c r="H242" s="278">
        <v>8071.6166666666686</v>
      </c>
      <c r="I242" s="278">
        <v>8414.5333333333347</v>
      </c>
      <c r="J242" s="278">
        <v>8739.0166666666701</v>
      </c>
      <c r="K242" s="276">
        <v>8090.05</v>
      </c>
      <c r="L242" s="276">
        <v>7422.65</v>
      </c>
      <c r="M242" s="276">
        <v>5.1170400000000003</v>
      </c>
    </row>
    <row r="243" spans="1:13">
      <c r="A243" s="267">
        <v>233</v>
      </c>
      <c r="B243" s="276" t="s">
        <v>259</v>
      </c>
      <c r="C243" s="277">
        <v>89.3</v>
      </c>
      <c r="D243" s="278">
        <v>90.833333333333329</v>
      </c>
      <c r="E243" s="278">
        <v>84.666666666666657</v>
      </c>
      <c r="F243" s="278">
        <v>80.033333333333331</v>
      </c>
      <c r="G243" s="278">
        <v>73.86666666666666</v>
      </c>
      <c r="H243" s="278">
        <v>95.466666666666654</v>
      </c>
      <c r="I243" s="278">
        <v>101.63333333333331</v>
      </c>
      <c r="J243" s="278">
        <v>106.26666666666665</v>
      </c>
      <c r="K243" s="276">
        <v>97</v>
      </c>
      <c r="L243" s="276">
        <v>86.2</v>
      </c>
      <c r="M243" s="276">
        <v>62.78566</v>
      </c>
    </row>
    <row r="244" spans="1:13">
      <c r="A244" s="267">
        <v>234</v>
      </c>
      <c r="B244" s="276" t="s">
        <v>416</v>
      </c>
      <c r="C244" s="277">
        <v>240.6</v>
      </c>
      <c r="D244" s="278">
        <v>242.5</v>
      </c>
      <c r="E244" s="278">
        <v>236.1</v>
      </c>
      <c r="F244" s="278">
        <v>231.6</v>
      </c>
      <c r="G244" s="278">
        <v>225.2</v>
      </c>
      <c r="H244" s="278">
        <v>247</v>
      </c>
      <c r="I244" s="278">
        <v>253.39999999999998</v>
      </c>
      <c r="J244" s="278">
        <v>257.89999999999998</v>
      </c>
      <c r="K244" s="276">
        <v>248.9</v>
      </c>
      <c r="L244" s="276">
        <v>238</v>
      </c>
      <c r="M244" s="276">
        <v>6.7903900000000004</v>
      </c>
    </row>
    <row r="245" spans="1:13">
      <c r="A245" s="267">
        <v>235</v>
      </c>
      <c r="B245" s="276" t="s">
        <v>260</v>
      </c>
      <c r="C245" s="277">
        <v>121.45</v>
      </c>
      <c r="D245" s="278">
        <v>123.03333333333335</v>
      </c>
      <c r="E245" s="278">
        <v>118.91666666666669</v>
      </c>
      <c r="F245" s="278">
        <v>116.38333333333334</v>
      </c>
      <c r="G245" s="278">
        <v>112.26666666666668</v>
      </c>
      <c r="H245" s="278">
        <v>125.56666666666669</v>
      </c>
      <c r="I245" s="278">
        <v>129.68333333333334</v>
      </c>
      <c r="J245" s="278">
        <v>132.2166666666667</v>
      </c>
      <c r="K245" s="276">
        <v>127.15</v>
      </c>
      <c r="L245" s="276">
        <v>120.5</v>
      </c>
      <c r="M245" s="276">
        <v>18.14489</v>
      </c>
    </row>
    <row r="246" spans="1:13">
      <c r="A246" s="267">
        <v>236</v>
      </c>
      <c r="B246" s="276" t="s">
        <v>127</v>
      </c>
      <c r="C246" s="277">
        <v>96.7</v>
      </c>
      <c r="D246" s="278">
        <v>97.5</v>
      </c>
      <c r="E246" s="278">
        <v>95.4</v>
      </c>
      <c r="F246" s="278">
        <v>94.100000000000009</v>
      </c>
      <c r="G246" s="278">
        <v>92.000000000000014</v>
      </c>
      <c r="H246" s="278">
        <v>98.8</v>
      </c>
      <c r="I246" s="278">
        <v>100.89999999999999</v>
      </c>
      <c r="J246" s="278">
        <v>102.19999999999999</v>
      </c>
      <c r="K246" s="276">
        <v>99.6</v>
      </c>
      <c r="L246" s="276">
        <v>96.2</v>
      </c>
      <c r="M246" s="276">
        <v>256.34852999999998</v>
      </c>
    </row>
    <row r="247" spans="1:13">
      <c r="A247" s="267">
        <v>237</v>
      </c>
      <c r="B247" s="276" t="s">
        <v>417</v>
      </c>
      <c r="C247" s="277">
        <v>10.95</v>
      </c>
      <c r="D247" s="278">
        <v>11.033333333333333</v>
      </c>
      <c r="E247" s="278">
        <v>10.816666666666666</v>
      </c>
      <c r="F247" s="278">
        <v>10.683333333333334</v>
      </c>
      <c r="G247" s="278">
        <v>10.466666666666667</v>
      </c>
      <c r="H247" s="278">
        <v>11.166666666666666</v>
      </c>
      <c r="I247" s="278">
        <v>11.383333333333331</v>
      </c>
      <c r="J247" s="278">
        <v>11.516666666666666</v>
      </c>
      <c r="K247" s="276">
        <v>11.25</v>
      </c>
      <c r="L247" s="276">
        <v>10.9</v>
      </c>
      <c r="M247" s="276">
        <v>24.62191</v>
      </c>
    </row>
    <row r="248" spans="1:13">
      <c r="A248" s="267">
        <v>238</v>
      </c>
      <c r="B248" s="276" t="s">
        <v>2931</v>
      </c>
      <c r="C248" s="277">
        <v>1454.5</v>
      </c>
      <c r="D248" s="278">
        <v>1462.55</v>
      </c>
      <c r="E248" s="278">
        <v>1441.9499999999998</v>
      </c>
      <c r="F248" s="278">
        <v>1429.3999999999999</v>
      </c>
      <c r="G248" s="278">
        <v>1408.7999999999997</v>
      </c>
      <c r="H248" s="278">
        <v>1475.1</v>
      </c>
      <c r="I248" s="278">
        <v>1495.6999999999998</v>
      </c>
      <c r="J248" s="278">
        <v>1508.25</v>
      </c>
      <c r="K248" s="276">
        <v>1483.15</v>
      </c>
      <c r="L248" s="276">
        <v>1450</v>
      </c>
      <c r="M248" s="276">
        <v>12.0844</v>
      </c>
    </row>
    <row r="249" spans="1:13">
      <c r="A249" s="267">
        <v>239</v>
      </c>
      <c r="B249" s="276" t="s">
        <v>1622</v>
      </c>
      <c r="C249" s="277">
        <v>320.60000000000002</v>
      </c>
      <c r="D249" s="278">
        <v>321.86666666666667</v>
      </c>
      <c r="E249" s="278">
        <v>316.73333333333335</v>
      </c>
      <c r="F249" s="278">
        <v>312.86666666666667</v>
      </c>
      <c r="G249" s="278">
        <v>307.73333333333335</v>
      </c>
      <c r="H249" s="278">
        <v>325.73333333333335</v>
      </c>
      <c r="I249" s="278">
        <v>330.86666666666667</v>
      </c>
      <c r="J249" s="278">
        <v>334.73333333333335</v>
      </c>
      <c r="K249" s="276">
        <v>327</v>
      </c>
      <c r="L249" s="276">
        <v>318</v>
      </c>
      <c r="M249" s="276">
        <v>1.0679099999999999</v>
      </c>
    </row>
    <row r="250" spans="1:13">
      <c r="A250" s="267">
        <v>240</v>
      </c>
      <c r="B250" s="276" t="s">
        <v>122</v>
      </c>
      <c r="C250" s="277">
        <v>532.9</v>
      </c>
      <c r="D250" s="278">
        <v>542.9</v>
      </c>
      <c r="E250" s="278">
        <v>519.09999999999991</v>
      </c>
      <c r="F250" s="278">
        <v>505.29999999999995</v>
      </c>
      <c r="G250" s="278">
        <v>481.49999999999989</v>
      </c>
      <c r="H250" s="278">
        <v>556.69999999999993</v>
      </c>
      <c r="I250" s="278">
        <v>580.49999999999989</v>
      </c>
      <c r="J250" s="278">
        <v>594.29999999999995</v>
      </c>
      <c r="K250" s="276">
        <v>566.70000000000005</v>
      </c>
      <c r="L250" s="276">
        <v>529.1</v>
      </c>
      <c r="M250" s="276">
        <v>56.110790000000001</v>
      </c>
    </row>
    <row r="251" spans="1:13">
      <c r="A251" s="267">
        <v>241</v>
      </c>
      <c r="B251" s="276" t="s">
        <v>3644</v>
      </c>
      <c r="C251" s="277">
        <v>246.15</v>
      </c>
      <c r="D251" s="278">
        <v>248.95000000000002</v>
      </c>
      <c r="E251" s="278">
        <v>238.3</v>
      </c>
      <c r="F251" s="278">
        <v>230.45</v>
      </c>
      <c r="G251" s="278">
        <v>219.79999999999998</v>
      </c>
      <c r="H251" s="278">
        <v>256.80000000000007</v>
      </c>
      <c r="I251" s="278">
        <v>267.45000000000005</v>
      </c>
      <c r="J251" s="278">
        <v>275.30000000000007</v>
      </c>
      <c r="K251" s="276">
        <v>259.60000000000002</v>
      </c>
      <c r="L251" s="276">
        <v>241.1</v>
      </c>
      <c r="M251" s="276">
        <v>43.359099999999998</v>
      </c>
    </row>
    <row r="252" spans="1:13">
      <c r="A252" s="267">
        <v>242</v>
      </c>
      <c r="B252" s="276" t="s">
        <v>124</v>
      </c>
      <c r="C252" s="277">
        <v>925.85</v>
      </c>
      <c r="D252" s="278">
        <v>937.0333333333333</v>
      </c>
      <c r="E252" s="278">
        <v>907.06666666666661</v>
      </c>
      <c r="F252" s="278">
        <v>888.2833333333333</v>
      </c>
      <c r="G252" s="278">
        <v>858.31666666666661</v>
      </c>
      <c r="H252" s="278">
        <v>955.81666666666661</v>
      </c>
      <c r="I252" s="278">
        <v>985.7833333333333</v>
      </c>
      <c r="J252" s="278">
        <v>1004.5666666666666</v>
      </c>
      <c r="K252" s="276">
        <v>967</v>
      </c>
      <c r="L252" s="276">
        <v>918.25</v>
      </c>
      <c r="M252" s="276">
        <v>82.163619999999995</v>
      </c>
    </row>
    <row r="253" spans="1:13">
      <c r="A253" s="267">
        <v>243</v>
      </c>
      <c r="B253" s="276" t="s">
        <v>261</v>
      </c>
      <c r="C253" s="277">
        <v>5207.75</v>
      </c>
      <c r="D253" s="278">
        <v>5235.916666666667</v>
      </c>
      <c r="E253" s="278">
        <v>5096.8333333333339</v>
      </c>
      <c r="F253" s="278">
        <v>4985.916666666667</v>
      </c>
      <c r="G253" s="278">
        <v>4846.8333333333339</v>
      </c>
      <c r="H253" s="278">
        <v>5346.8333333333339</v>
      </c>
      <c r="I253" s="278">
        <v>5485.9166666666679</v>
      </c>
      <c r="J253" s="278">
        <v>5596.8333333333339</v>
      </c>
      <c r="K253" s="276">
        <v>5375</v>
      </c>
      <c r="L253" s="276">
        <v>5125</v>
      </c>
      <c r="M253" s="276">
        <v>8.7586200000000005</v>
      </c>
    </row>
    <row r="254" spans="1:13">
      <c r="A254" s="267">
        <v>244</v>
      </c>
      <c r="B254" s="276" t="s">
        <v>126</v>
      </c>
      <c r="C254" s="277">
        <v>1339.7</v>
      </c>
      <c r="D254" s="278">
        <v>1345.25</v>
      </c>
      <c r="E254" s="278">
        <v>1329.45</v>
      </c>
      <c r="F254" s="278">
        <v>1319.2</v>
      </c>
      <c r="G254" s="278">
        <v>1303.4000000000001</v>
      </c>
      <c r="H254" s="278">
        <v>1355.5</v>
      </c>
      <c r="I254" s="278">
        <v>1371.3000000000002</v>
      </c>
      <c r="J254" s="278">
        <v>1381.55</v>
      </c>
      <c r="K254" s="276">
        <v>1361.05</v>
      </c>
      <c r="L254" s="276">
        <v>1335</v>
      </c>
      <c r="M254" s="276">
        <v>61.424210000000002</v>
      </c>
    </row>
    <row r="255" spans="1:13">
      <c r="A255" s="267">
        <v>245</v>
      </c>
      <c r="B255" s="276" t="s">
        <v>1645</v>
      </c>
      <c r="C255" s="277">
        <v>724.95</v>
      </c>
      <c r="D255" s="278">
        <v>731.73333333333323</v>
      </c>
      <c r="E255" s="278">
        <v>702.46666666666647</v>
      </c>
      <c r="F255" s="278">
        <v>679.98333333333323</v>
      </c>
      <c r="G255" s="278">
        <v>650.71666666666647</v>
      </c>
      <c r="H255" s="278">
        <v>754.21666666666647</v>
      </c>
      <c r="I255" s="278">
        <v>783.48333333333312</v>
      </c>
      <c r="J255" s="278">
        <v>805.96666666666647</v>
      </c>
      <c r="K255" s="276">
        <v>761</v>
      </c>
      <c r="L255" s="276">
        <v>709.25</v>
      </c>
      <c r="M255" s="276">
        <v>0.92896999999999996</v>
      </c>
    </row>
    <row r="256" spans="1:13">
      <c r="A256" s="267">
        <v>246</v>
      </c>
      <c r="B256" s="276" t="s">
        <v>420</v>
      </c>
      <c r="C256" s="277">
        <v>317.45</v>
      </c>
      <c r="D256" s="278">
        <v>319.71666666666664</v>
      </c>
      <c r="E256" s="278">
        <v>312.73333333333329</v>
      </c>
      <c r="F256" s="278">
        <v>308.01666666666665</v>
      </c>
      <c r="G256" s="278">
        <v>301.0333333333333</v>
      </c>
      <c r="H256" s="278">
        <v>324.43333333333328</v>
      </c>
      <c r="I256" s="278">
        <v>331.41666666666663</v>
      </c>
      <c r="J256" s="278">
        <v>336.13333333333327</v>
      </c>
      <c r="K256" s="276">
        <v>326.7</v>
      </c>
      <c r="L256" s="276">
        <v>315</v>
      </c>
      <c r="M256" s="276">
        <v>7.4708899999999998</v>
      </c>
    </row>
    <row r="257" spans="1:13">
      <c r="A257" s="267">
        <v>247</v>
      </c>
      <c r="B257" s="276" t="s">
        <v>123</v>
      </c>
      <c r="C257" s="277">
        <v>1677.55</v>
      </c>
      <c r="D257" s="278">
        <v>1689.6666666666667</v>
      </c>
      <c r="E257" s="278">
        <v>1653.3333333333335</v>
      </c>
      <c r="F257" s="278">
        <v>1629.1166666666668</v>
      </c>
      <c r="G257" s="278">
        <v>1592.7833333333335</v>
      </c>
      <c r="H257" s="278">
        <v>1713.8833333333334</v>
      </c>
      <c r="I257" s="278">
        <v>1750.2166666666669</v>
      </c>
      <c r="J257" s="278">
        <v>1774.4333333333334</v>
      </c>
      <c r="K257" s="276">
        <v>1726</v>
      </c>
      <c r="L257" s="276">
        <v>1665.45</v>
      </c>
      <c r="M257" s="276">
        <v>17.04954</v>
      </c>
    </row>
    <row r="258" spans="1:13">
      <c r="A258" s="267">
        <v>248</v>
      </c>
      <c r="B258" s="276" t="s">
        <v>262</v>
      </c>
      <c r="C258" s="277">
        <v>2052</v>
      </c>
      <c r="D258" s="278">
        <v>2071.2833333333333</v>
      </c>
      <c r="E258" s="278">
        <v>2016.7166666666667</v>
      </c>
      <c r="F258" s="278">
        <v>1981.4333333333334</v>
      </c>
      <c r="G258" s="278">
        <v>1926.8666666666668</v>
      </c>
      <c r="H258" s="278">
        <v>2106.5666666666666</v>
      </c>
      <c r="I258" s="278">
        <v>2161.1333333333332</v>
      </c>
      <c r="J258" s="278">
        <v>2196.4166666666665</v>
      </c>
      <c r="K258" s="276">
        <v>2125.85</v>
      </c>
      <c r="L258" s="276">
        <v>2036</v>
      </c>
      <c r="M258" s="276">
        <v>2.4834399999999999</v>
      </c>
    </row>
    <row r="259" spans="1:13">
      <c r="A259" s="267">
        <v>249</v>
      </c>
      <c r="B259" s="276" t="s">
        <v>422</v>
      </c>
      <c r="C259" s="277">
        <v>1008.85</v>
      </c>
      <c r="D259" s="278">
        <v>1011.5333333333333</v>
      </c>
      <c r="E259" s="278">
        <v>994.06666666666661</v>
      </c>
      <c r="F259" s="278">
        <v>979.2833333333333</v>
      </c>
      <c r="G259" s="278">
        <v>961.81666666666661</v>
      </c>
      <c r="H259" s="278">
        <v>1026.3166666666666</v>
      </c>
      <c r="I259" s="278">
        <v>1043.7833333333333</v>
      </c>
      <c r="J259" s="278">
        <v>1058.5666666666666</v>
      </c>
      <c r="K259" s="276">
        <v>1029</v>
      </c>
      <c r="L259" s="276">
        <v>996.75</v>
      </c>
      <c r="M259" s="276">
        <v>0.76627999999999996</v>
      </c>
    </row>
    <row r="260" spans="1:13">
      <c r="A260" s="267">
        <v>250</v>
      </c>
      <c r="B260" s="276" t="s">
        <v>423</v>
      </c>
      <c r="C260" s="277">
        <v>2171.15</v>
      </c>
      <c r="D260" s="278">
        <v>2178.7166666666667</v>
      </c>
      <c r="E260" s="278">
        <v>2137.4833333333336</v>
      </c>
      <c r="F260" s="278">
        <v>2103.8166666666671</v>
      </c>
      <c r="G260" s="278">
        <v>2062.5833333333339</v>
      </c>
      <c r="H260" s="278">
        <v>2212.3833333333332</v>
      </c>
      <c r="I260" s="278">
        <v>2253.6166666666659</v>
      </c>
      <c r="J260" s="278">
        <v>2287.2833333333328</v>
      </c>
      <c r="K260" s="276">
        <v>2219.9499999999998</v>
      </c>
      <c r="L260" s="276">
        <v>2145.0500000000002</v>
      </c>
      <c r="M260" s="276">
        <v>0.82925000000000004</v>
      </c>
    </row>
    <row r="261" spans="1:13">
      <c r="A261" s="267">
        <v>251</v>
      </c>
      <c r="B261" s="276" t="s">
        <v>424</v>
      </c>
      <c r="C261" s="277">
        <v>327.5</v>
      </c>
      <c r="D261" s="278">
        <v>328.48333333333335</v>
      </c>
      <c r="E261" s="278">
        <v>324.9666666666667</v>
      </c>
      <c r="F261" s="278">
        <v>322.43333333333334</v>
      </c>
      <c r="G261" s="278">
        <v>318.91666666666669</v>
      </c>
      <c r="H261" s="278">
        <v>331.01666666666671</v>
      </c>
      <c r="I261" s="278">
        <v>334.53333333333336</v>
      </c>
      <c r="J261" s="278">
        <v>337.06666666666672</v>
      </c>
      <c r="K261" s="276">
        <v>332</v>
      </c>
      <c r="L261" s="276">
        <v>325.95</v>
      </c>
      <c r="M261" s="276">
        <v>3.1315499999999998</v>
      </c>
    </row>
    <row r="262" spans="1:13">
      <c r="A262" s="267">
        <v>252</v>
      </c>
      <c r="B262" s="276" t="s">
        <v>425</v>
      </c>
      <c r="C262" s="277">
        <v>127</v>
      </c>
      <c r="D262" s="278">
        <v>127.39999999999999</v>
      </c>
      <c r="E262" s="278">
        <v>125.6</v>
      </c>
      <c r="F262" s="278">
        <v>124.2</v>
      </c>
      <c r="G262" s="278">
        <v>122.4</v>
      </c>
      <c r="H262" s="278">
        <v>128.79999999999998</v>
      </c>
      <c r="I262" s="278">
        <v>130.59999999999997</v>
      </c>
      <c r="J262" s="278">
        <v>131.99999999999997</v>
      </c>
      <c r="K262" s="276">
        <v>129.19999999999999</v>
      </c>
      <c r="L262" s="276">
        <v>126</v>
      </c>
      <c r="M262" s="276">
        <v>10.350809999999999</v>
      </c>
    </row>
    <row r="263" spans="1:13">
      <c r="A263" s="267">
        <v>253</v>
      </c>
      <c r="B263" s="276" t="s">
        <v>426</v>
      </c>
      <c r="C263" s="277">
        <v>115.7</v>
      </c>
      <c r="D263" s="278">
        <v>117.36666666666667</v>
      </c>
      <c r="E263" s="278">
        <v>109.93333333333335</v>
      </c>
      <c r="F263" s="278">
        <v>104.16666666666667</v>
      </c>
      <c r="G263" s="278">
        <v>96.733333333333348</v>
      </c>
      <c r="H263" s="278">
        <v>123.13333333333335</v>
      </c>
      <c r="I263" s="278">
        <v>130.56666666666669</v>
      </c>
      <c r="J263" s="278">
        <v>136.33333333333337</v>
      </c>
      <c r="K263" s="276">
        <v>124.8</v>
      </c>
      <c r="L263" s="276">
        <v>111.6</v>
      </c>
      <c r="M263" s="276">
        <v>705.27395000000001</v>
      </c>
    </row>
    <row r="264" spans="1:13">
      <c r="A264" s="267">
        <v>254</v>
      </c>
      <c r="B264" s="276" t="s">
        <v>427</v>
      </c>
      <c r="C264" s="277">
        <v>86.65</v>
      </c>
      <c r="D264" s="278">
        <v>87.75</v>
      </c>
      <c r="E264" s="278">
        <v>85.1</v>
      </c>
      <c r="F264" s="278">
        <v>83.55</v>
      </c>
      <c r="G264" s="278">
        <v>80.899999999999991</v>
      </c>
      <c r="H264" s="278">
        <v>89.3</v>
      </c>
      <c r="I264" s="278">
        <v>91.95</v>
      </c>
      <c r="J264" s="278">
        <v>93.5</v>
      </c>
      <c r="K264" s="276">
        <v>90.4</v>
      </c>
      <c r="L264" s="276">
        <v>86.2</v>
      </c>
      <c r="M264" s="276">
        <v>11.37265</v>
      </c>
    </row>
    <row r="265" spans="1:13">
      <c r="A265" s="267">
        <v>255</v>
      </c>
      <c r="B265" s="276" t="s">
        <v>263</v>
      </c>
      <c r="C265" s="277">
        <v>74.349999999999994</v>
      </c>
      <c r="D265" s="278">
        <v>75.36666666666666</v>
      </c>
      <c r="E265" s="278">
        <v>72.433333333333323</v>
      </c>
      <c r="F265" s="278">
        <v>70.516666666666666</v>
      </c>
      <c r="G265" s="278">
        <v>67.583333333333329</v>
      </c>
      <c r="H265" s="278">
        <v>77.283333333333317</v>
      </c>
      <c r="I265" s="278">
        <v>80.216666666666654</v>
      </c>
      <c r="J265" s="278">
        <v>82.133333333333312</v>
      </c>
      <c r="K265" s="276">
        <v>78.3</v>
      </c>
      <c r="L265" s="276">
        <v>73.45</v>
      </c>
      <c r="M265" s="276">
        <v>29.099119999999999</v>
      </c>
    </row>
    <row r="266" spans="1:13">
      <c r="A266" s="267">
        <v>256</v>
      </c>
      <c r="B266" s="276" t="s">
        <v>130</v>
      </c>
      <c r="C266" s="277">
        <v>393.3</v>
      </c>
      <c r="D266" s="278">
        <v>395.75</v>
      </c>
      <c r="E266" s="278">
        <v>386.5</v>
      </c>
      <c r="F266" s="278">
        <v>379.7</v>
      </c>
      <c r="G266" s="278">
        <v>370.45</v>
      </c>
      <c r="H266" s="278">
        <v>402.55</v>
      </c>
      <c r="I266" s="278">
        <v>411.8</v>
      </c>
      <c r="J266" s="278">
        <v>418.6</v>
      </c>
      <c r="K266" s="276">
        <v>405</v>
      </c>
      <c r="L266" s="276">
        <v>388.95</v>
      </c>
      <c r="M266" s="276">
        <v>70.859449999999995</v>
      </c>
    </row>
    <row r="267" spans="1:13">
      <c r="A267" s="267">
        <v>257</v>
      </c>
      <c r="B267" s="276" t="s">
        <v>1741</v>
      </c>
      <c r="C267" s="277">
        <v>92.55</v>
      </c>
      <c r="D267" s="278">
        <v>93.233333333333334</v>
      </c>
      <c r="E267" s="278">
        <v>91.316666666666663</v>
      </c>
      <c r="F267" s="278">
        <v>90.083333333333329</v>
      </c>
      <c r="G267" s="278">
        <v>88.166666666666657</v>
      </c>
      <c r="H267" s="278">
        <v>94.466666666666669</v>
      </c>
      <c r="I267" s="278">
        <v>96.383333333333326</v>
      </c>
      <c r="J267" s="278">
        <v>97.616666666666674</v>
      </c>
      <c r="K267" s="276">
        <v>95.15</v>
      </c>
      <c r="L267" s="276">
        <v>92</v>
      </c>
      <c r="M267" s="276">
        <v>7.5263499999999999</v>
      </c>
    </row>
    <row r="268" spans="1:13">
      <c r="A268" s="267">
        <v>258</v>
      </c>
      <c r="B268" s="276" t="s">
        <v>428</v>
      </c>
      <c r="C268" s="277">
        <v>42.15</v>
      </c>
      <c r="D268" s="278">
        <v>42.68333333333333</v>
      </c>
      <c r="E268" s="278">
        <v>41.316666666666663</v>
      </c>
      <c r="F268" s="278">
        <v>40.483333333333334</v>
      </c>
      <c r="G268" s="278">
        <v>39.116666666666667</v>
      </c>
      <c r="H268" s="278">
        <v>43.516666666666659</v>
      </c>
      <c r="I268" s="278">
        <v>44.883333333333319</v>
      </c>
      <c r="J268" s="278">
        <v>45.716666666666654</v>
      </c>
      <c r="K268" s="276">
        <v>44.05</v>
      </c>
      <c r="L268" s="276">
        <v>41.85</v>
      </c>
      <c r="M268" s="276">
        <v>4.7421699999999998</v>
      </c>
    </row>
    <row r="269" spans="1:13">
      <c r="A269" s="267">
        <v>259</v>
      </c>
      <c r="B269" s="276" t="s">
        <v>429</v>
      </c>
      <c r="C269" s="277">
        <v>91.8</v>
      </c>
      <c r="D269" s="278">
        <v>92.84999999999998</v>
      </c>
      <c r="E269" s="278">
        <v>90.049999999999955</v>
      </c>
      <c r="F269" s="278">
        <v>88.299999999999969</v>
      </c>
      <c r="G269" s="278">
        <v>85.499999999999943</v>
      </c>
      <c r="H269" s="278">
        <v>94.599999999999966</v>
      </c>
      <c r="I269" s="278">
        <v>97.4</v>
      </c>
      <c r="J269" s="278">
        <v>99.149999999999977</v>
      </c>
      <c r="K269" s="276">
        <v>95.65</v>
      </c>
      <c r="L269" s="276">
        <v>91.1</v>
      </c>
      <c r="M269" s="276">
        <v>11.928990000000001</v>
      </c>
    </row>
    <row r="270" spans="1:13">
      <c r="A270" s="267">
        <v>260</v>
      </c>
      <c r="B270" s="276" t="s">
        <v>431</v>
      </c>
      <c r="C270" s="277">
        <v>29.55</v>
      </c>
      <c r="D270" s="278">
        <v>30.133333333333336</v>
      </c>
      <c r="E270" s="278">
        <v>28.466666666666672</v>
      </c>
      <c r="F270" s="278">
        <v>27.383333333333336</v>
      </c>
      <c r="G270" s="278">
        <v>25.716666666666672</v>
      </c>
      <c r="H270" s="278">
        <v>31.216666666666672</v>
      </c>
      <c r="I270" s="278">
        <v>32.88333333333334</v>
      </c>
      <c r="J270" s="278">
        <v>33.966666666666669</v>
      </c>
      <c r="K270" s="276">
        <v>31.8</v>
      </c>
      <c r="L270" s="276">
        <v>29.05</v>
      </c>
      <c r="M270" s="276">
        <v>98.791759999999996</v>
      </c>
    </row>
    <row r="271" spans="1:13">
      <c r="A271" s="267">
        <v>261</v>
      </c>
      <c r="B271" s="276" t="s">
        <v>432</v>
      </c>
      <c r="C271" s="277">
        <v>62.85</v>
      </c>
      <c r="D271" s="278">
        <v>63.083333333333336</v>
      </c>
      <c r="E271" s="278">
        <v>61.966666666666669</v>
      </c>
      <c r="F271" s="278">
        <v>61.083333333333336</v>
      </c>
      <c r="G271" s="278">
        <v>59.966666666666669</v>
      </c>
      <c r="H271" s="278">
        <v>63.966666666666669</v>
      </c>
      <c r="I271" s="278">
        <v>65.083333333333329</v>
      </c>
      <c r="J271" s="278">
        <v>65.966666666666669</v>
      </c>
      <c r="K271" s="276">
        <v>64.2</v>
      </c>
      <c r="L271" s="276">
        <v>62.2</v>
      </c>
      <c r="M271" s="276">
        <v>7.0142899999999999</v>
      </c>
    </row>
    <row r="272" spans="1:13">
      <c r="A272" s="267">
        <v>262</v>
      </c>
      <c r="B272" s="276" t="s">
        <v>433</v>
      </c>
      <c r="C272" s="277">
        <v>76.55</v>
      </c>
      <c r="D272" s="278">
        <v>76.933333333333337</v>
      </c>
      <c r="E272" s="278">
        <v>75.616666666666674</v>
      </c>
      <c r="F272" s="278">
        <v>74.683333333333337</v>
      </c>
      <c r="G272" s="278">
        <v>73.366666666666674</v>
      </c>
      <c r="H272" s="278">
        <v>77.866666666666674</v>
      </c>
      <c r="I272" s="278">
        <v>79.183333333333337</v>
      </c>
      <c r="J272" s="278">
        <v>80.116666666666674</v>
      </c>
      <c r="K272" s="276">
        <v>78.25</v>
      </c>
      <c r="L272" s="276">
        <v>76</v>
      </c>
      <c r="M272" s="276">
        <v>11.348520000000001</v>
      </c>
    </row>
    <row r="273" spans="1:13">
      <c r="A273" s="267">
        <v>263</v>
      </c>
      <c r="B273" s="276" t="s">
        <v>434</v>
      </c>
      <c r="C273" s="277">
        <v>148.44999999999999</v>
      </c>
      <c r="D273" s="278">
        <v>149</v>
      </c>
      <c r="E273" s="278">
        <v>146.6</v>
      </c>
      <c r="F273" s="278">
        <v>144.75</v>
      </c>
      <c r="G273" s="278">
        <v>142.35</v>
      </c>
      <c r="H273" s="278">
        <v>150.85</v>
      </c>
      <c r="I273" s="278">
        <v>153.24999999999997</v>
      </c>
      <c r="J273" s="278">
        <v>155.1</v>
      </c>
      <c r="K273" s="276">
        <v>151.4</v>
      </c>
      <c r="L273" s="276">
        <v>147.15</v>
      </c>
      <c r="M273" s="276">
        <v>2.6706599999999998</v>
      </c>
    </row>
    <row r="274" spans="1:13">
      <c r="A274" s="267">
        <v>264</v>
      </c>
      <c r="B274" s="276" t="s">
        <v>435</v>
      </c>
      <c r="C274" s="277">
        <v>90.05</v>
      </c>
      <c r="D274" s="278">
        <v>90.066666666666663</v>
      </c>
      <c r="E274" s="278">
        <v>88.98333333333332</v>
      </c>
      <c r="F274" s="278">
        <v>87.916666666666657</v>
      </c>
      <c r="G274" s="278">
        <v>86.833333333333314</v>
      </c>
      <c r="H274" s="278">
        <v>91.133333333333326</v>
      </c>
      <c r="I274" s="278">
        <v>92.216666666666669</v>
      </c>
      <c r="J274" s="278">
        <v>93.283333333333331</v>
      </c>
      <c r="K274" s="276">
        <v>91.15</v>
      </c>
      <c r="L274" s="276">
        <v>89</v>
      </c>
      <c r="M274" s="276">
        <v>15.825519999999999</v>
      </c>
    </row>
    <row r="275" spans="1:13">
      <c r="A275" s="267">
        <v>265</v>
      </c>
      <c r="B275" s="276" t="s">
        <v>129</v>
      </c>
      <c r="C275" s="277">
        <v>301.10000000000002</v>
      </c>
      <c r="D275" s="278">
        <v>302.26666666666665</v>
      </c>
      <c r="E275" s="278">
        <v>294.0333333333333</v>
      </c>
      <c r="F275" s="278">
        <v>286.96666666666664</v>
      </c>
      <c r="G275" s="278">
        <v>278.73333333333329</v>
      </c>
      <c r="H275" s="278">
        <v>309.33333333333331</v>
      </c>
      <c r="I275" s="278">
        <v>317.56666666666666</v>
      </c>
      <c r="J275" s="278">
        <v>324.63333333333333</v>
      </c>
      <c r="K275" s="276">
        <v>310.5</v>
      </c>
      <c r="L275" s="276">
        <v>295.2</v>
      </c>
      <c r="M275" s="276">
        <v>165.99082000000001</v>
      </c>
    </row>
    <row r="276" spans="1:13">
      <c r="A276" s="267">
        <v>266</v>
      </c>
      <c r="B276" s="276" t="s">
        <v>436</v>
      </c>
      <c r="C276" s="277">
        <v>2644.95</v>
      </c>
      <c r="D276" s="278">
        <v>2617.6</v>
      </c>
      <c r="E276" s="278">
        <v>2515.3999999999996</v>
      </c>
      <c r="F276" s="278">
        <v>2385.85</v>
      </c>
      <c r="G276" s="278">
        <v>2283.6499999999996</v>
      </c>
      <c r="H276" s="278">
        <v>2747.1499999999996</v>
      </c>
      <c r="I276" s="278">
        <v>2849.3499999999995</v>
      </c>
      <c r="J276" s="278">
        <v>2978.8999999999996</v>
      </c>
      <c r="K276" s="276">
        <v>2719.8</v>
      </c>
      <c r="L276" s="276">
        <v>2488.0500000000002</v>
      </c>
      <c r="M276" s="276">
        <v>0.86187000000000002</v>
      </c>
    </row>
    <row r="277" spans="1:13">
      <c r="A277" s="267">
        <v>267</v>
      </c>
      <c r="B277" s="276" t="s">
        <v>131</v>
      </c>
      <c r="C277" s="277">
        <v>2765.05</v>
      </c>
      <c r="D277" s="278">
        <v>2792.8833333333332</v>
      </c>
      <c r="E277" s="278">
        <v>2717.1666666666665</v>
      </c>
      <c r="F277" s="278">
        <v>2669.2833333333333</v>
      </c>
      <c r="G277" s="278">
        <v>2593.5666666666666</v>
      </c>
      <c r="H277" s="278">
        <v>2840.7666666666664</v>
      </c>
      <c r="I277" s="278">
        <v>2916.4833333333336</v>
      </c>
      <c r="J277" s="278">
        <v>2964.3666666666663</v>
      </c>
      <c r="K277" s="276">
        <v>2868.6</v>
      </c>
      <c r="L277" s="276">
        <v>2745</v>
      </c>
      <c r="M277" s="276">
        <v>8.1061300000000003</v>
      </c>
    </row>
    <row r="278" spans="1:13">
      <c r="A278" s="267">
        <v>268</v>
      </c>
      <c r="B278" s="276" t="s">
        <v>132</v>
      </c>
      <c r="C278" s="277">
        <v>666.1</v>
      </c>
      <c r="D278" s="278">
        <v>679.08333333333337</v>
      </c>
      <c r="E278" s="278">
        <v>648.36666666666679</v>
      </c>
      <c r="F278" s="278">
        <v>630.63333333333344</v>
      </c>
      <c r="G278" s="278">
        <v>599.91666666666686</v>
      </c>
      <c r="H278" s="278">
        <v>696.81666666666672</v>
      </c>
      <c r="I278" s="278">
        <v>727.53333333333319</v>
      </c>
      <c r="J278" s="278">
        <v>745.26666666666665</v>
      </c>
      <c r="K278" s="276">
        <v>709.8</v>
      </c>
      <c r="L278" s="276">
        <v>661.35</v>
      </c>
      <c r="M278" s="276">
        <v>15.80341</v>
      </c>
    </row>
    <row r="279" spans="1:13">
      <c r="A279" s="267">
        <v>269</v>
      </c>
      <c r="B279" s="276" t="s">
        <v>437</v>
      </c>
      <c r="C279" s="277">
        <v>158.30000000000001</v>
      </c>
      <c r="D279" s="278">
        <v>157.91666666666666</v>
      </c>
      <c r="E279" s="278">
        <v>156.88333333333333</v>
      </c>
      <c r="F279" s="278">
        <v>155.46666666666667</v>
      </c>
      <c r="G279" s="278">
        <v>154.43333333333334</v>
      </c>
      <c r="H279" s="278">
        <v>159.33333333333331</v>
      </c>
      <c r="I279" s="278">
        <v>160.36666666666667</v>
      </c>
      <c r="J279" s="278">
        <v>161.7833333333333</v>
      </c>
      <c r="K279" s="276">
        <v>158.94999999999999</v>
      </c>
      <c r="L279" s="276">
        <v>156.5</v>
      </c>
      <c r="M279" s="276">
        <v>3.0385900000000001</v>
      </c>
    </row>
    <row r="280" spans="1:13">
      <c r="A280" s="267">
        <v>270</v>
      </c>
      <c r="B280" s="276" t="s">
        <v>439</v>
      </c>
      <c r="C280" s="277">
        <v>512.85</v>
      </c>
      <c r="D280" s="278">
        <v>514.16666666666663</v>
      </c>
      <c r="E280" s="278">
        <v>498.33333333333326</v>
      </c>
      <c r="F280" s="278">
        <v>483.81666666666661</v>
      </c>
      <c r="G280" s="278">
        <v>467.98333333333323</v>
      </c>
      <c r="H280" s="278">
        <v>528.68333333333328</v>
      </c>
      <c r="I280" s="278">
        <v>544.51666666666654</v>
      </c>
      <c r="J280" s="278">
        <v>559.0333333333333</v>
      </c>
      <c r="K280" s="276">
        <v>530</v>
      </c>
      <c r="L280" s="276">
        <v>499.65</v>
      </c>
      <c r="M280" s="276">
        <v>7.3097099999999999</v>
      </c>
    </row>
    <row r="281" spans="1:13">
      <c r="A281" s="267">
        <v>271</v>
      </c>
      <c r="B281" s="276" t="s">
        <v>440</v>
      </c>
      <c r="C281" s="277">
        <v>362.65</v>
      </c>
      <c r="D281" s="278">
        <v>364.91666666666669</v>
      </c>
      <c r="E281" s="278">
        <v>358.23333333333335</v>
      </c>
      <c r="F281" s="278">
        <v>353.81666666666666</v>
      </c>
      <c r="G281" s="278">
        <v>347.13333333333333</v>
      </c>
      <c r="H281" s="278">
        <v>369.33333333333337</v>
      </c>
      <c r="I281" s="278">
        <v>376.01666666666665</v>
      </c>
      <c r="J281" s="278">
        <v>380.43333333333339</v>
      </c>
      <c r="K281" s="276">
        <v>371.6</v>
      </c>
      <c r="L281" s="276">
        <v>360.5</v>
      </c>
      <c r="M281" s="276">
        <v>2.2190500000000002</v>
      </c>
    </row>
    <row r="282" spans="1:13">
      <c r="A282" s="267">
        <v>272</v>
      </c>
      <c r="B282" s="276" t="s">
        <v>442</v>
      </c>
      <c r="C282" s="277">
        <v>229.55</v>
      </c>
      <c r="D282" s="278">
        <v>231.21666666666667</v>
      </c>
      <c r="E282" s="278">
        <v>226.33333333333334</v>
      </c>
      <c r="F282" s="278">
        <v>223.11666666666667</v>
      </c>
      <c r="G282" s="278">
        <v>218.23333333333335</v>
      </c>
      <c r="H282" s="278">
        <v>234.43333333333334</v>
      </c>
      <c r="I282" s="278">
        <v>239.31666666666666</v>
      </c>
      <c r="J282" s="278">
        <v>242.53333333333333</v>
      </c>
      <c r="K282" s="276">
        <v>236.1</v>
      </c>
      <c r="L282" s="276">
        <v>228</v>
      </c>
      <c r="M282" s="276">
        <v>2.7303600000000001</v>
      </c>
    </row>
    <row r="283" spans="1:13">
      <c r="A283" s="267">
        <v>273</v>
      </c>
      <c r="B283" s="276" t="s">
        <v>1830</v>
      </c>
      <c r="C283" s="277">
        <v>696.95</v>
      </c>
      <c r="D283" s="278">
        <v>690.80000000000007</v>
      </c>
      <c r="E283" s="278">
        <v>679.60000000000014</v>
      </c>
      <c r="F283" s="278">
        <v>662.25000000000011</v>
      </c>
      <c r="G283" s="278">
        <v>651.05000000000018</v>
      </c>
      <c r="H283" s="278">
        <v>708.15000000000009</v>
      </c>
      <c r="I283" s="278">
        <v>719.35000000000014</v>
      </c>
      <c r="J283" s="278">
        <v>736.7</v>
      </c>
      <c r="K283" s="276">
        <v>702</v>
      </c>
      <c r="L283" s="276">
        <v>673.45</v>
      </c>
      <c r="M283" s="276">
        <v>0.64215</v>
      </c>
    </row>
    <row r="284" spans="1:13">
      <c r="A284" s="267">
        <v>274</v>
      </c>
      <c r="B284" s="276" t="s">
        <v>443</v>
      </c>
      <c r="C284" s="277">
        <v>795.3</v>
      </c>
      <c r="D284" s="278">
        <v>805.76666666666677</v>
      </c>
      <c r="E284" s="278">
        <v>771.53333333333353</v>
      </c>
      <c r="F284" s="278">
        <v>747.76666666666677</v>
      </c>
      <c r="G284" s="278">
        <v>713.53333333333353</v>
      </c>
      <c r="H284" s="278">
        <v>829.53333333333353</v>
      </c>
      <c r="I284" s="278">
        <v>863.76666666666688</v>
      </c>
      <c r="J284" s="278">
        <v>887.53333333333353</v>
      </c>
      <c r="K284" s="276">
        <v>840</v>
      </c>
      <c r="L284" s="276">
        <v>782</v>
      </c>
      <c r="M284" s="276">
        <v>23.728919999999999</v>
      </c>
    </row>
    <row r="285" spans="1:13">
      <c r="A285" s="267">
        <v>275</v>
      </c>
      <c r="B285" s="276" t="s">
        <v>444</v>
      </c>
      <c r="C285" s="277">
        <v>322.39999999999998</v>
      </c>
      <c r="D285" s="278">
        <v>322.88333333333327</v>
      </c>
      <c r="E285" s="278">
        <v>319.81666666666655</v>
      </c>
      <c r="F285" s="278">
        <v>317.23333333333329</v>
      </c>
      <c r="G285" s="278">
        <v>314.16666666666657</v>
      </c>
      <c r="H285" s="278">
        <v>325.46666666666653</v>
      </c>
      <c r="I285" s="278">
        <v>328.53333333333325</v>
      </c>
      <c r="J285" s="278">
        <v>331.1166666666665</v>
      </c>
      <c r="K285" s="276">
        <v>325.95</v>
      </c>
      <c r="L285" s="276">
        <v>320.3</v>
      </c>
      <c r="M285" s="276">
        <v>1.87548</v>
      </c>
    </row>
    <row r="286" spans="1:13">
      <c r="A286" s="267">
        <v>276</v>
      </c>
      <c r="B286" s="276" t="s">
        <v>445</v>
      </c>
      <c r="C286" s="277">
        <v>669.05</v>
      </c>
      <c r="D286" s="278">
        <v>667.18333333333328</v>
      </c>
      <c r="E286" s="278">
        <v>654.36666666666656</v>
      </c>
      <c r="F286" s="278">
        <v>639.68333333333328</v>
      </c>
      <c r="G286" s="278">
        <v>626.86666666666656</v>
      </c>
      <c r="H286" s="278">
        <v>681.86666666666656</v>
      </c>
      <c r="I286" s="278">
        <v>694.68333333333339</v>
      </c>
      <c r="J286" s="278">
        <v>709.36666666666656</v>
      </c>
      <c r="K286" s="276">
        <v>680</v>
      </c>
      <c r="L286" s="276">
        <v>652.5</v>
      </c>
      <c r="M286" s="276">
        <v>6.4746800000000002</v>
      </c>
    </row>
    <row r="287" spans="1:13">
      <c r="A287" s="267">
        <v>277</v>
      </c>
      <c r="B287" s="276" t="s">
        <v>446</v>
      </c>
      <c r="C287" s="277">
        <v>62.85</v>
      </c>
      <c r="D287" s="278">
        <v>63.5</v>
      </c>
      <c r="E287" s="278">
        <v>61.8</v>
      </c>
      <c r="F287" s="278">
        <v>60.75</v>
      </c>
      <c r="G287" s="278">
        <v>59.05</v>
      </c>
      <c r="H287" s="278">
        <v>64.55</v>
      </c>
      <c r="I287" s="278">
        <v>66.249999999999986</v>
      </c>
      <c r="J287" s="278">
        <v>67.3</v>
      </c>
      <c r="K287" s="276">
        <v>65.2</v>
      </c>
      <c r="L287" s="276">
        <v>62.45</v>
      </c>
      <c r="M287" s="276">
        <v>18.993580000000001</v>
      </c>
    </row>
    <row r="288" spans="1:13">
      <c r="A288" s="267">
        <v>278</v>
      </c>
      <c r="B288" s="276" t="s">
        <v>447</v>
      </c>
      <c r="C288" s="277">
        <v>45.2</v>
      </c>
      <c r="D288" s="278">
        <v>45.6</v>
      </c>
      <c r="E288" s="278">
        <v>44.6</v>
      </c>
      <c r="F288" s="278">
        <v>44</v>
      </c>
      <c r="G288" s="278">
        <v>43</v>
      </c>
      <c r="H288" s="278">
        <v>46.2</v>
      </c>
      <c r="I288" s="278">
        <v>47.2</v>
      </c>
      <c r="J288" s="278">
        <v>47.800000000000004</v>
      </c>
      <c r="K288" s="276">
        <v>46.6</v>
      </c>
      <c r="L288" s="276">
        <v>45</v>
      </c>
      <c r="M288" s="276">
        <v>9.1707900000000002</v>
      </c>
    </row>
    <row r="289" spans="1:13">
      <c r="A289" s="267">
        <v>279</v>
      </c>
      <c r="B289" s="276" t="s">
        <v>448</v>
      </c>
      <c r="C289" s="277">
        <v>527.79999999999995</v>
      </c>
      <c r="D289" s="278">
        <v>534.91666666666663</v>
      </c>
      <c r="E289" s="278">
        <v>513.88333333333321</v>
      </c>
      <c r="F289" s="278">
        <v>499.96666666666658</v>
      </c>
      <c r="G289" s="278">
        <v>478.93333333333317</v>
      </c>
      <c r="H289" s="278">
        <v>548.83333333333326</v>
      </c>
      <c r="I289" s="278">
        <v>569.86666666666679</v>
      </c>
      <c r="J289" s="278">
        <v>583.7833333333333</v>
      </c>
      <c r="K289" s="276">
        <v>555.95000000000005</v>
      </c>
      <c r="L289" s="276">
        <v>521</v>
      </c>
      <c r="M289" s="276">
        <v>2.5262500000000001</v>
      </c>
    </row>
    <row r="290" spans="1:13">
      <c r="A290" s="267">
        <v>280</v>
      </c>
      <c r="B290" s="276" t="s">
        <v>449</v>
      </c>
      <c r="C290" s="277">
        <v>354.65</v>
      </c>
      <c r="D290" s="278">
        <v>357.55</v>
      </c>
      <c r="E290" s="278">
        <v>350.1</v>
      </c>
      <c r="F290" s="278">
        <v>345.55</v>
      </c>
      <c r="G290" s="278">
        <v>338.1</v>
      </c>
      <c r="H290" s="278">
        <v>362.1</v>
      </c>
      <c r="I290" s="278">
        <v>369.54999999999995</v>
      </c>
      <c r="J290" s="278">
        <v>374.1</v>
      </c>
      <c r="K290" s="276">
        <v>365</v>
      </c>
      <c r="L290" s="276">
        <v>353</v>
      </c>
      <c r="M290" s="276">
        <v>4.1605299999999996</v>
      </c>
    </row>
    <row r="291" spans="1:13">
      <c r="A291" s="267">
        <v>281</v>
      </c>
      <c r="B291" s="276" t="s">
        <v>451</v>
      </c>
      <c r="C291" s="277">
        <v>241.45</v>
      </c>
      <c r="D291" s="278">
        <v>245.68333333333331</v>
      </c>
      <c r="E291" s="278">
        <v>235.46666666666661</v>
      </c>
      <c r="F291" s="278">
        <v>229.48333333333329</v>
      </c>
      <c r="G291" s="278">
        <v>219.26666666666659</v>
      </c>
      <c r="H291" s="278">
        <v>251.66666666666663</v>
      </c>
      <c r="I291" s="278">
        <v>261.88333333333333</v>
      </c>
      <c r="J291" s="278">
        <v>267.86666666666667</v>
      </c>
      <c r="K291" s="276">
        <v>255.9</v>
      </c>
      <c r="L291" s="276">
        <v>239.7</v>
      </c>
      <c r="M291" s="276">
        <v>1.1065700000000001</v>
      </c>
    </row>
    <row r="292" spans="1:13">
      <c r="A292" s="267">
        <v>282</v>
      </c>
      <c r="B292" s="276" t="s">
        <v>133</v>
      </c>
      <c r="C292" s="277">
        <v>1857.8</v>
      </c>
      <c r="D292" s="278">
        <v>1869.4833333333333</v>
      </c>
      <c r="E292" s="278">
        <v>1834.0666666666666</v>
      </c>
      <c r="F292" s="278">
        <v>1810.3333333333333</v>
      </c>
      <c r="G292" s="278">
        <v>1774.9166666666665</v>
      </c>
      <c r="H292" s="278">
        <v>1893.2166666666667</v>
      </c>
      <c r="I292" s="278">
        <v>1928.6333333333332</v>
      </c>
      <c r="J292" s="278">
        <v>1952.3666666666668</v>
      </c>
      <c r="K292" s="276">
        <v>1904.9</v>
      </c>
      <c r="L292" s="276">
        <v>1845.75</v>
      </c>
      <c r="M292" s="276">
        <v>56.68862</v>
      </c>
    </row>
    <row r="293" spans="1:13">
      <c r="A293" s="267">
        <v>283</v>
      </c>
      <c r="B293" s="276" t="s">
        <v>134</v>
      </c>
      <c r="C293" s="277">
        <v>95.75</v>
      </c>
      <c r="D293" s="278">
        <v>97.05</v>
      </c>
      <c r="E293" s="278">
        <v>93.699999999999989</v>
      </c>
      <c r="F293" s="278">
        <v>91.649999999999991</v>
      </c>
      <c r="G293" s="278">
        <v>88.299999999999983</v>
      </c>
      <c r="H293" s="278">
        <v>99.1</v>
      </c>
      <c r="I293" s="278">
        <v>102.44999999999999</v>
      </c>
      <c r="J293" s="278">
        <v>104.5</v>
      </c>
      <c r="K293" s="276">
        <v>100.4</v>
      </c>
      <c r="L293" s="276">
        <v>95</v>
      </c>
      <c r="M293" s="276">
        <v>376.85144000000003</v>
      </c>
    </row>
    <row r="294" spans="1:13">
      <c r="A294" s="267">
        <v>284</v>
      </c>
      <c r="B294" s="276" t="s">
        <v>265</v>
      </c>
      <c r="C294" s="277">
        <v>2523.5</v>
      </c>
      <c r="D294" s="278">
        <v>2562.5</v>
      </c>
      <c r="E294" s="278">
        <v>2461</v>
      </c>
      <c r="F294" s="278">
        <v>2398.5</v>
      </c>
      <c r="G294" s="278">
        <v>2297</v>
      </c>
      <c r="H294" s="278">
        <v>2625</v>
      </c>
      <c r="I294" s="278">
        <v>2726.5</v>
      </c>
      <c r="J294" s="278">
        <v>2789</v>
      </c>
      <c r="K294" s="276">
        <v>2664</v>
      </c>
      <c r="L294" s="276">
        <v>2500</v>
      </c>
      <c r="M294" s="276">
        <v>6.6597799999999996</v>
      </c>
    </row>
    <row r="295" spans="1:13">
      <c r="A295" s="267">
        <v>285</v>
      </c>
      <c r="B295" s="276" t="s">
        <v>135</v>
      </c>
      <c r="C295" s="277">
        <v>420.65</v>
      </c>
      <c r="D295" s="278">
        <v>424.83333333333331</v>
      </c>
      <c r="E295" s="278">
        <v>412.71666666666664</v>
      </c>
      <c r="F295" s="278">
        <v>404.7833333333333</v>
      </c>
      <c r="G295" s="278">
        <v>392.66666666666663</v>
      </c>
      <c r="H295" s="278">
        <v>432.76666666666665</v>
      </c>
      <c r="I295" s="278">
        <v>444.88333333333333</v>
      </c>
      <c r="J295" s="278">
        <v>452.81666666666666</v>
      </c>
      <c r="K295" s="276">
        <v>436.95</v>
      </c>
      <c r="L295" s="276">
        <v>416.9</v>
      </c>
      <c r="M295" s="276">
        <v>58.80424</v>
      </c>
    </row>
    <row r="296" spans="1:13">
      <c r="A296" s="267">
        <v>286</v>
      </c>
      <c r="B296" s="276" t="s">
        <v>1841</v>
      </c>
      <c r="C296" s="277">
        <v>225.15</v>
      </c>
      <c r="D296" s="278">
        <v>227.93333333333331</v>
      </c>
      <c r="E296" s="278">
        <v>220.86666666666662</v>
      </c>
      <c r="F296" s="278">
        <v>216.58333333333331</v>
      </c>
      <c r="G296" s="278">
        <v>209.51666666666662</v>
      </c>
      <c r="H296" s="278">
        <v>232.21666666666661</v>
      </c>
      <c r="I296" s="278">
        <v>239.28333333333327</v>
      </c>
      <c r="J296" s="278">
        <v>243.56666666666661</v>
      </c>
      <c r="K296" s="276">
        <v>235</v>
      </c>
      <c r="L296" s="276">
        <v>223.65</v>
      </c>
      <c r="M296" s="276">
        <v>2.38889</v>
      </c>
    </row>
    <row r="297" spans="1:13">
      <c r="A297" s="267">
        <v>287</v>
      </c>
      <c r="B297" s="276" t="s">
        <v>452</v>
      </c>
      <c r="C297" s="277">
        <v>5052.3500000000004</v>
      </c>
      <c r="D297" s="278">
        <v>5094.083333333333</v>
      </c>
      <c r="E297" s="278">
        <v>4998.2166666666662</v>
      </c>
      <c r="F297" s="278">
        <v>4944.083333333333</v>
      </c>
      <c r="G297" s="278">
        <v>4848.2166666666662</v>
      </c>
      <c r="H297" s="278">
        <v>5148.2166666666662</v>
      </c>
      <c r="I297" s="278">
        <v>5244.083333333333</v>
      </c>
      <c r="J297" s="278">
        <v>5298.2166666666662</v>
      </c>
      <c r="K297" s="276">
        <v>5189.95</v>
      </c>
      <c r="L297" s="276">
        <v>5039.95</v>
      </c>
      <c r="M297" s="276">
        <v>6.1990000000000003E-2</v>
      </c>
    </row>
    <row r="298" spans="1:13">
      <c r="A298" s="267">
        <v>288</v>
      </c>
      <c r="B298" s="276" t="s">
        <v>266</v>
      </c>
      <c r="C298" s="277">
        <v>3979.35</v>
      </c>
      <c r="D298" s="278">
        <v>4039.7666666666664</v>
      </c>
      <c r="E298" s="278">
        <v>3899.583333333333</v>
      </c>
      <c r="F298" s="278">
        <v>3819.8166666666666</v>
      </c>
      <c r="G298" s="278">
        <v>3679.6333333333332</v>
      </c>
      <c r="H298" s="278">
        <v>4119.5333333333328</v>
      </c>
      <c r="I298" s="278">
        <v>4259.7166666666672</v>
      </c>
      <c r="J298" s="278">
        <v>4339.4833333333327</v>
      </c>
      <c r="K298" s="276">
        <v>4179.95</v>
      </c>
      <c r="L298" s="276">
        <v>3960</v>
      </c>
      <c r="M298" s="276">
        <v>1.9322299999999999</v>
      </c>
    </row>
    <row r="299" spans="1:13">
      <c r="A299" s="267">
        <v>289</v>
      </c>
      <c r="B299" s="276" t="s">
        <v>136</v>
      </c>
      <c r="C299" s="277">
        <v>1371.3</v>
      </c>
      <c r="D299" s="278">
        <v>1376.1166666666668</v>
      </c>
      <c r="E299" s="278">
        <v>1356.2333333333336</v>
      </c>
      <c r="F299" s="278">
        <v>1341.1666666666667</v>
      </c>
      <c r="G299" s="278">
        <v>1321.2833333333335</v>
      </c>
      <c r="H299" s="278">
        <v>1391.1833333333336</v>
      </c>
      <c r="I299" s="278">
        <v>1411.0666666666668</v>
      </c>
      <c r="J299" s="278">
        <v>1426.1333333333337</v>
      </c>
      <c r="K299" s="276">
        <v>1396</v>
      </c>
      <c r="L299" s="276">
        <v>1361.05</v>
      </c>
      <c r="M299" s="276">
        <v>29.854230000000001</v>
      </c>
    </row>
    <row r="300" spans="1:13">
      <c r="A300" s="267">
        <v>290</v>
      </c>
      <c r="B300" s="276" t="s">
        <v>454</v>
      </c>
      <c r="C300" s="277">
        <v>370.15</v>
      </c>
      <c r="D300" s="278">
        <v>372.09999999999997</v>
      </c>
      <c r="E300" s="278">
        <v>364.44999999999993</v>
      </c>
      <c r="F300" s="278">
        <v>358.74999999999994</v>
      </c>
      <c r="G300" s="278">
        <v>351.09999999999991</v>
      </c>
      <c r="H300" s="278">
        <v>377.79999999999995</v>
      </c>
      <c r="I300" s="278">
        <v>385.44999999999993</v>
      </c>
      <c r="J300" s="278">
        <v>391.15</v>
      </c>
      <c r="K300" s="276">
        <v>379.75</v>
      </c>
      <c r="L300" s="276">
        <v>366.4</v>
      </c>
      <c r="M300" s="276">
        <v>23.812249999999999</v>
      </c>
    </row>
    <row r="301" spans="1:13">
      <c r="A301" s="267">
        <v>291</v>
      </c>
      <c r="B301" s="276" t="s">
        <v>455</v>
      </c>
      <c r="C301" s="277">
        <v>41</v>
      </c>
      <c r="D301" s="278">
        <v>40.949999999999996</v>
      </c>
      <c r="E301" s="278">
        <v>40.699999999999989</v>
      </c>
      <c r="F301" s="278">
        <v>40.399999999999991</v>
      </c>
      <c r="G301" s="278">
        <v>40.149999999999984</v>
      </c>
      <c r="H301" s="278">
        <v>41.249999999999993</v>
      </c>
      <c r="I301" s="278">
        <v>41.500000000000007</v>
      </c>
      <c r="J301" s="278">
        <v>41.8</v>
      </c>
      <c r="K301" s="276">
        <v>41.2</v>
      </c>
      <c r="L301" s="276">
        <v>40.65</v>
      </c>
      <c r="M301" s="276">
        <v>14.27867</v>
      </c>
    </row>
    <row r="302" spans="1:13">
      <c r="A302" s="267">
        <v>292</v>
      </c>
      <c r="B302" s="276" t="s">
        <v>456</v>
      </c>
      <c r="C302" s="277">
        <v>929.8</v>
      </c>
      <c r="D302" s="278">
        <v>933.9666666666667</v>
      </c>
      <c r="E302" s="278">
        <v>911.18333333333339</v>
      </c>
      <c r="F302" s="278">
        <v>892.56666666666672</v>
      </c>
      <c r="G302" s="278">
        <v>869.78333333333342</v>
      </c>
      <c r="H302" s="278">
        <v>952.58333333333337</v>
      </c>
      <c r="I302" s="278">
        <v>975.36666666666667</v>
      </c>
      <c r="J302" s="278">
        <v>993.98333333333335</v>
      </c>
      <c r="K302" s="276">
        <v>956.75</v>
      </c>
      <c r="L302" s="276">
        <v>915.35</v>
      </c>
      <c r="M302" s="276">
        <v>2.1523699999999999</v>
      </c>
    </row>
    <row r="303" spans="1:13">
      <c r="A303" s="267">
        <v>293</v>
      </c>
      <c r="B303" s="276" t="s">
        <v>137</v>
      </c>
      <c r="C303" s="277">
        <v>1068.2</v>
      </c>
      <c r="D303" s="278">
        <v>1077.6666666666667</v>
      </c>
      <c r="E303" s="278">
        <v>1055.9333333333334</v>
      </c>
      <c r="F303" s="278">
        <v>1043.6666666666667</v>
      </c>
      <c r="G303" s="278">
        <v>1021.9333333333334</v>
      </c>
      <c r="H303" s="278">
        <v>1089.9333333333334</v>
      </c>
      <c r="I303" s="278">
        <v>1111.6666666666665</v>
      </c>
      <c r="J303" s="278">
        <v>1123.9333333333334</v>
      </c>
      <c r="K303" s="276">
        <v>1099.4000000000001</v>
      </c>
      <c r="L303" s="276">
        <v>1065.4000000000001</v>
      </c>
      <c r="M303" s="276">
        <v>25.07526</v>
      </c>
    </row>
    <row r="304" spans="1:13">
      <c r="A304" s="267">
        <v>294</v>
      </c>
      <c r="B304" s="276" t="s">
        <v>457</v>
      </c>
      <c r="C304" s="277">
        <v>1599.65</v>
      </c>
      <c r="D304" s="278">
        <v>1608.8166666666666</v>
      </c>
      <c r="E304" s="278">
        <v>1580.8333333333333</v>
      </c>
      <c r="F304" s="278">
        <v>1562.0166666666667</v>
      </c>
      <c r="G304" s="278">
        <v>1534.0333333333333</v>
      </c>
      <c r="H304" s="278">
        <v>1627.6333333333332</v>
      </c>
      <c r="I304" s="278">
        <v>1655.6166666666668</v>
      </c>
      <c r="J304" s="278">
        <v>1674.4333333333332</v>
      </c>
      <c r="K304" s="276">
        <v>1636.8</v>
      </c>
      <c r="L304" s="276">
        <v>1590</v>
      </c>
      <c r="M304" s="276">
        <v>0.33098</v>
      </c>
    </row>
    <row r="305" spans="1:13">
      <c r="A305" s="267">
        <v>295</v>
      </c>
      <c r="B305" s="276" t="s">
        <v>458</v>
      </c>
      <c r="C305" s="277">
        <v>889.9</v>
      </c>
      <c r="D305" s="278">
        <v>893</v>
      </c>
      <c r="E305" s="278">
        <v>877.95</v>
      </c>
      <c r="F305" s="278">
        <v>866</v>
      </c>
      <c r="G305" s="278">
        <v>850.95</v>
      </c>
      <c r="H305" s="278">
        <v>904.95</v>
      </c>
      <c r="I305" s="278">
        <v>920</v>
      </c>
      <c r="J305" s="278">
        <v>931.95</v>
      </c>
      <c r="K305" s="276">
        <v>908.05</v>
      </c>
      <c r="L305" s="276">
        <v>881.05</v>
      </c>
      <c r="M305" s="276">
        <v>0.29891000000000001</v>
      </c>
    </row>
    <row r="306" spans="1:13">
      <c r="A306" s="267">
        <v>296</v>
      </c>
      <c r="B306" s="276" t="s">
        <v>459</v>
      </c>
      <c r="C306" s="277">
        <v>29.4</v>
      </c>
      <c r="D306" s="278">
        <v>29.650000000000002</v>
      </c>
      <c r="E306" s="278">
        <v>28.800000000000004</v>
      </c>
      <c r="F306" s="278">
        <v>28.200000000000003</v>
      </c>
      <c r="G306" s="278">
        <v>27.350000000000005</v>
      </c>
      <c r="H306" s="278">
        <v>30.250000000000004</v>
      </c>
      <c r="I306" s="278">
        <v>31.100000000000005</v>
      </c>
      <c r="J306" s="278">
        <v>31.700000000000003</v>
      </c>
      <c r="K306" s="276">
        <v>30.5</v>
      </c>
      <c r="L306" s="276">
        <v>29.05</v>
      </c>
      <c r="M306" s="276">
        <v>16.512989999999999</v>
      </c>
    </row>
    <row r="307" spans="1:13">
      <c r="A307" s="267">
        <v>297</v>
      </c>
      <c r="B307" s="276" t="s">
        <v>460</v>
      </c>
      <c r="C307" s="277">
        <v>142.15</v>
      </c>
      <c r="D307" s="278">
        <v>143.18333333333334</v>
      </c>
      <c r="E307" s="278">
        <v>140.46666666666667</v>
      </c>
      <c r="F307" s="278">
        <v>138.78333333333333</v>
      </c>
      <c r="G307" s="278">
        <v>136.06666666666666</v>
      </c>
      <c r="H307" s="278">
        <v>144.86666666666667</v>
      </c>
      <c r="I307" s="278">
        <v>147.58333333333337</v>
      </c>
      <c r="J307" s="278">
        <v>149.26666666666668</v>
      </c>
      <c r="K307" s="276">
        <v>145.9</v>
      </c>
      <c r="L307" s="276">
        <v>141.5</v>
      </c>
      <c r="M307" s="276">
        <v>2.21854</v>
      </c>
    </row>
    <row r="308" spans="1:13">
      <c r="A308" s="267">
        <v>298</v>
      </c>
      <c r="B308" s="276" t="s">
        <v>148</v>
      </c>
      <c r="C308" s="277">
        <v>91712.9</v>
      </c>
      <c r="D308" s="278">
        <v>92931.533333333326</v>
      </c>
      <c r="E308" s="278">
        <v>89383.366666666654</v>
      </c>
      <c r="F308" s="278">
        <v>87053.833333333328</v>
      </c>
      <c r="G308" s="278">
        <v>83505.666666666657</v>
      </c>
      <c r="H308" s="278">
        <v>95261.066666666651</v>
      </c>
      <c r="I308" s="278">
        <v>98809.233333333337</v>
      </c>
      <c r="J308" s="278">
        <v>101138.76666666665</v>
      </c>
      <c r="K308" s="276">
        <v>96479.7</v>
      </c>
      <c r="L308" s="276">
        <v>90602</v>
      </c>
      <c r="M308" s="276">
        <v>1.11415</v>
      </c>
    </row>
    <row r="309" spans="1:13">
      <c r="A309" s="267">
        <v>299</v>
      </c>
      <c r="B309" s="276" t="s">
        <v>145</v>
      </c>
      <c r="C309" s="277">
        <v>1041.7</v>
      </c>
      <c r="D309" s="278">
        <v>1057.95</v>
      </c>
      <c r="E309" s="278">
        <v>1020.9000000000001</v>
      </c>
      <c r="F309" s="278">
        <v>1000.1000000000001</v>
      </c>
      <c r="G309" s="278">
        <v>963.05000000000018</v>
      </c>
      <c r="H309" s="278">
        <v>1078.75</v>
      </c>
      <c r="I309" s="278">
        <v>1115.7999999999997</v>
      </c>
      <c r="J309" s="278">
        <v>1136.5999999999999</v>
      </c>
      <c r="K309" s="276">
        <v>1095</v>
      </c>
      <c r="L309" s="276">
        <v>1037.1500000000001</v>
      </c>
      <c r="M309" s="276">
        <v>7.8932700000000002</v>
      </c>
    </row>
    <row r="310" spans="1:13">
      <c r="A310" s="267">
        <v>300</v>
      </c>
      <c r="B310" s="276" t="s">
        <v>462</v>
      </c>
      <c r="C310" s="277">
        <v>3726.8</v>
      </c>
      <c r="D310" s="278">
        <v>3731.25</v>
      </c>
      <c r="E310" s="278">
        <v>3637.5</v>
      </c>
      <c r="F310" s="278">
        <v>3548.2</v>
      </c>
      <c r="G310" s="278">
        <v>3454.45</v>
      </c>
      <c r="H310" s="278">
        <v>3820.55</v>
      </c>
      <c r="I310" s="278">
        <v>3914.3</v>
      </c>
      <c r="J310" s="278">
        <v>4003.6000000000004</v>
      </c>
      <c r="K310" s="276">
        <v>3825</v>
      </c>
      <c r="L310" s="276">
        <v>3641.95</v>
      </c>
      <c r="M310" s="276">
        <v>0.23078000000000001</v>
      </c>
    </row>
    <row r="311" spans="1:13">
      <c r="A311" s="267">
        <v>301</v>
      </c>
      <c r="B311" s="276" t="s">
        <v>463</v>
      </c>
      <c r="C311" s="277">
        <v>309.89999999999998</v>
      </c>
      <c r="D311" s="278">
        <v>311.05</v>
      </c>
      <c r="E311" s="278">
        <v>307.45000000000005</v>
      </c>
      <c r="F311" s="278">
        <v>305.00000000000006</v>
      </c>
      <c r="G311" s="278">
        <v>301.40000000000009</v>
      </c>
      <c r="H311" s="278">
        <v>313.5</v>
      </c>
      <c r="I311" s="278">
        <v>317.10000000000002</v>
      </c>
      <c r="J311" s="278">
        <v>319.54999999999995</v>
      </c>
      <c r="K311" s="276">
        <v>314.64999999999998</v>
      </c>
      <c r="L311" s="276">
        <v>308.60000000000002</v>
      </c>
      <c r="M311" s="276">
        <v>0.48720000000000002</v>
      </c>
    </row>
    <row r="312" spans="1:13">
      <c r="A312" s="267">
        <v>302</v>
      </c>
      <c r="B312" s="276" t="s">
        <v>139</v>
      </c>
      <c r="C312" s="277">
        <v>181.15</v>
      </c>
      <c r="D312" s="278">
        <v>182.81666666666669</v>
      </c>
      <c r="E312" s="278">
        <v>177.63333333333338</v>
      </c>
      <c r="F312" s="278">
        <v>174.1166666666667</v>
      </c>
      <c r="G312" s="278">
        <v>168.93333333333339</v>
      </c>
      <c r="H312" s="278">
        <v>186.33333333333337</v>
      </c>
      <c r="I312" s="278">
        <v>191.51666666666671</v>
      </c>
      <c r="J312" s="278">
        <v>195.03333333333336</v>
      </c>
      <c r="K312" s="276">
        <v>188</v>
      </c>
      <c r="L312" s="276">
        <v>179.3</v>
      </c>
      <c r="M312" s="276">
        <v>63.176659999999998</v>
      </c>
    </row>
    <row r="313" spans="1:13">
      <c r="A313" s="267">
        <v>303</v>
      </c>
      <c r="B313" s="276" t="s">
        <v>138</v>
      </c>
      <c r="C313" s="277">
        <v>808.25</v>
      </c>
      <c r="D313" s="278">
        <v>814.51666666666677</v>
      </c>
      <c r="E313" s="278">
        <v>794.03333333333353</v>
      </c>
      <c r="F313" s="278">
        <v>779.81666666666672</v>
      </c>
      <c r="G313" s="278">
        <v>759.33333333333348</v>
      </c>
      <c r="H313" s="278">
        <v>828.73333333333358</v>
      </c>
      <c r="I313" s="278">
        <v>849.21666666666692</v>
      </c>
      <c r="J313" s="278">
        <v>863.43333333333362</v>
      </c>
      <c r="K313" s="276">
        <v>835</v>
      </c>
      <c r="L313" s="276">
        <v>800.3</v>
      </c>
      <c r="M313" s="276">
        <v>44.551070000000003</v>
      </c>
    </row>
    <row r="314" spans="1:13">
      <c r="A314" s="267">
        <v>304</v>
      </c>
      <c r="B314" s="276" t="s">
        <v>464</v>
      </c>
      <c r="C314" s="277">
        <v>160.05000000000001</v>
      </c>
      <c r="D314" s="278">
        <v>160.35</v>
      </c>
      <c r="E314" s="278">
        <v>157.94999999999999</v>
      </c>
      <c r="F314" s="278">
        <v>155.85</v>
      </c>
      <c r="G314" s="278">
        <v>153.44999999999999</v>
      </c>
      <c r="H314" s="278">
        <v>162.44999999999999</v>
      </c>
      <c r="I314" s="278">
        <v>164.85000000000002</v>
      </c>
      <c r="J314" s="278">
        <v>166.95</v>
      </c>
      <c r="K314" s="276">
        <v>162.75</v>
      </c>
      <c r="L314" s="276">
        <v>158.25</v>
      </c>
      <c r="M314" s="276">
        <v>3.7103000000000002</v>
      </c>
    </row>
    <row r="315" spans="1:13">
      <c r="A315" s="267">
        <v>305</v>
      </c>
      <c r="B315" s="276" t="s">
        <v>465</v>
      </c>
      <c r="C315" s="277">
        <v>215.95</v>
      </c>
      <c r="D315" s="278">
        <v>216.63333333333333</v>
      </c>
      <c r="E315" s="278">
        <v>214.31666666666666</v>
      </c>
      <c r="F315" s="278">
        <v>212.68333333333334</v>
      </c>
      <c r="G315" s="278">
        <v>210.36666666666667</v>
      </c>
      <c r="H315" s="278">
        <v>218.26666666666665</v>
      </c>
      <c r="I315" s="278">
        <v>220.58333333333331</v>
      </c>
      <c r="J315" s="278">
        <v>222.21666666666664</v>
      </c>
      <c r="K315" s="276">
        <v>218.95</v>
      </c>
      <c r="L315" s="276">
        <v>215</v>
      </c>
      <c r="M315" s="276">
        <v>0.72979000000000005</v>
      </c>
    </row>
    <row r="316" spans="1:13">
      <c r="A316" s="267">
        <v>306</v>
      </c>
      <c r="B316" s="276" t="s">
        <v>466</v>
      </c>
      <c r="C316" s="277">
        <v>482.8</v>
      </c>
      <c r="D316" s="278">
        <v>487.26666666666665</v>
      </c>
      <c r="E316" s="278">
        <v>470.5333333333333</v>
      </c>
      <c r="F316" s="278">
        <v>458.26666666666665</v>
      </c>
      <c r="G316" s="278">
        <v>441.5333333333333</v>
      </c>
      <c r="H316" s="278">
        <v>499.5333333333333</v>
      </c>
      <c r="I316" s="278">
        <v>516.26666666666665</v>
      </c>
      <c r="J316" s="278">
        <v>528.5333333333333</v>
      </c>
      <c r="K316" s="276">
        <v>504</v>
      </c>
      <c r="L316" s="276">
        <v>475</v>
      </c>
      <c r="M316" s="276">
        <v>2.8425799999999999</v>
      </c>
    </row>
    <row r="317" spans="1:13">
      <c r="A317" s="267">
        <v>307</v>
      </c>
      <c r="B317" s="276" t="s">
        <v>140</v>
      </c>
      <c r="C317" s="277">
        <v>164.05</v>
      </c>
      <c r="D317" s="278">
        <v>166.81666666666669</v>
      </c>
      <c r="E317" s="278">
        <v>160.23333333333338</v>
      </c>
      <c r="F317" s="278">
        <v>156.41666666666669</v>
      </c>
      <c r="G317" s="278">
        <v>149.83333333333337</v>
      </c>
      <c r="H317" s="278">
        <v>170.63333333333338</v>
      </c>
      <c r="I317" s="278">
        <v>177.2166666666667</v>
      </c>
      <c r="J317" s="278">
        <v>181.03333333333339</v>
      </c>
      <c r="K317" s="276">
        <v>173.4</v>
      </c>
      <c r="L317" s="276">
        <v>163</v>
      </c>
      <c r="M317" s="276">
        <v>63.719000000000001</v>
      </c>
    </row>
    <row r="318" spans="1:13">
      <c r="A318" s="267">
        <v>308</v>
      </c>
      <c r="B318" s="276" t="s">
        <v>267</v>
      </c>
      <c r="C318" s="277">
        <v>38.299999999999997</v>
      </c>
      <c r="D318" s="278">
        <v>38.916666666666664</v>
      </c>
      <c r="E318" s="278">
        <v>37.533333333333331</v>
      </c>
      <c r="F318" s="278">
        <v>36.766666666666666</v>
      </c>
      <c r="G318" s="278">
        <v>35.383333333333333</v>
      </c>
      <c r="H318" s="278">
        <v>39.68333333333333</v>
      </c>
      <c r="I318" s="278">
        <v>41.06666666666667</v>
      </c>
      <c r="J318" s="278">
        <v>41.833333333333329</v>
      </c>
      <c r="K318" s="276">
        <v>40.299999999999997</v>
      </c>
      <c r="L318" s="276">
        <v>38.15</v>
      </c>
      <c r="M318" s="276">
        <v>13.90302</v>
      </c>
    </row>
    <row r="319" spans="1:13">
      <c r="A319" s="267">
        <v>309</v>
      </c>
      <c r="B319" s="276" t="s">
        <v>141</v>
      </c>
      <c r="C319" s="277">
        <v>416.55</v>
      </c>
      <c r="D319" s="278">
        <v>418.33333333333331</v>
      </c>
      <c r="E319" s="278">
        <v>412.46666666666664</v>
      </c>
      <c r="F319" s="278">
        <v>408.38333333333333</v>
      </c>
      <c r="G319" s="278">
        <v>402.51666666666665</v>
      </c>
      <c r="H319" s="278">
        <v>422.41666666666663</v>
      </c>
      <c r="I319" s="278">
        <v>428.2833333333333</v>
      </c>
      <c r="J319" s="278">
        <v>432.36666666666662</v>
      </c>
      <c r="K319" s="276">
        <v>424.2</v>
      </c>
      <c r="L319" s="276">
        <v>414.25</v>
      </c>
      <c r="M319" s="276">
        <v>16.47176</v>
      </c>
    </row>
    <row r="320" spans="1:13">
      <c r="A320" s="267">
        <v>310</v>
      </c>
      <c r="B320" s="276" t="s">
        <v>142</v>
      </c>
      <c r="C320" s="277">
        <v>8076.75</v>
      </c>
      <c r="D320" s="278">
        <v>8121.7333333333336</v>
      </c>
      <c r="E320" s="278">
        <v>7976.4666666666672</v>
      </c>
      <c r="F320" s="278">
        <v>7876.1833333333334</v>
      </c>
      <c r="G320" s="278">
        <v>7730.916666666667</v>
      </c>
      <c r="H320" s="278">
        <v>8222.0166666666664</v>
      </c>
      <c r="I320" s="278">
        <v>8367.2833333333328</v>
      </c>
      <c r="J320" s="278">
        <v>8467.5666666666675</v>
      </c>
      <c r="K320" s="276">
        <v>8267</v>
      </c>
      <c r="L320" s="276">
        <v>8021.45</v>
      </c>
      <c r="M320" s="276">
        <v>7.6949399999999999</v>
      </c>
    </row>
    <row r="321" spans="1:13">
      <c r="A321" s="267">
        <v>311</v>
      </c>
      <c r="B321" s="276" t="s">
        <v>144</v>
      </c>
      <c r="C321" s="277">
        <v>704.7</v>
      </c>
      <c r="D321" s="278">
        <v>717.05000000000007</v>
      </c>
      <c r="E321" s="278">
        <v>682.30000000000018</v>
      </c>
      <c r="F321" s="278">
        <v>659.90000000000009</v>
      </c>
      <c r="G321" s="278">
        <v>625.1500000000002</v>
      </c>
      <c r="H321" s="278">
        <v>739.45000000000016</v>
      </c>
      <c r="I321" s="278">
        <v>774.19999999999993</v>
      </c>
      <c r="J321" s="278">
        <v>796.60000000000014</v>
      </c>
      <c r="K321" s="276">
        <v>751.8</v>
      </c>
      <c r="L321" s="276">
        <v>694.65</v>
      </c>
      <c r="M321" s="276">
        <v>28.127790000000001</v>
      </c>
    </row>
    <row r="322" spans="1:13">
      <c r="A322" s="267">
        <v>312</v>
      </c>
      <c r="B322" s="276" t="s">
        <v>468</v>
      </c>
      <c r="C322" s="277">
        <v>2224.85</v>
      </c>
      <c r="D322" s="278">
        <v>2220.1333333333337</v>
      </c>
      <c r="E322" s="278">
        <v>2120.2666666666673</v>
      </c>
      <c r="F322" s="278">
        <v>2015.6833333333338</v>
      </c>
      <c r="G322" s="278">
        <v>1915.8166666666675</v>
      </c>
      <c r="H322" s="278">
        <v>2324.7166666666672</v>
      </c>
      <c r="I322" s="278">
        <v>2424.583333333333</v>
      </c>
      <c r="J322" s="278">
        <v>2529.166666666667</v>
      </c>
      <c r="K322" s="276">
        <v>2320</v>
      </c>
      <c r="L322" s="276">
        <v>2115.5500000000002</v>
      </c>
      <c r="M322" s="276">
        <v>1.3527899999999999</v>
      </c>
    </row>
    <row r="323" spans="1:13">
      <c r="A323" s="267">
        <v>313</v>
      </c>
      <c r="B323" s="276" t="s">
        <v>146</v>
      </c>
      <c r="C323" s="277">
        <v>1759</v>
      </c>
      <c r="D323" s="278">
        <v>1773.3500000000001</v>
      </c>
      <c r="E323" s="278">
        <v>1726.7000000000003</v>
      </c>
      <c r="F323" s="278">
        <v>1694.4</v>
      </c>
      <c r="G323" s="278">
        <v>1647.7500000000002</v>
      </c>
      <c r="H323" s="278">
        <v>1805.6500000000003</v>
      </c>
      <c r="I323" s="278">
        <v>1852.3000000000004</v>
      </c>
      <c r="J323" s="278">
        <v>1884.6000000000004</v>
      </c>
      <c r="K323" s="276">
        <v>1820</v>
      </c>
      <c r="L323" s="276">
        <v>1741.05</v>
      </c>
      <c r="M323" s="276">
        <v>19.712060000000001</v>
      </c>
    </row>
    <row r="324" spans="1:13">
      <c r="A324" s="267">
        <v>314</v>
      </c>
      <c r="B324" s="276" t="s">
        <v>469</v>
      </c>
      <c r="C324" s="277">
        <v>86.65</v>
      </c>
      <c r="D324" s="278">
        <v>87.483333333333334</v>
      </c>
      <c r="E324" s="278">
        <v>84.366666666666674</v>
      </c>
      <c r="F324" s="278">
        <v>82.083333333333343</v>
      </c>
      <c r="G324" s="278">
        <v>78.966666666666683</v>
      </c>
      <c r="H324" s="278">
        <v>89.766666666666666</v>
      </c>
      <c r="I324" s="278">
        <v>92.883333333333312</v>
      </c>
      <c r="J324" s="278">
        <v>95.166666666666657</v>
      </c>
      <c r="K324" s="276">
        <v>90.6</v>
      </c>
      <c r="L324" s="276">
        <v>85.2</v>
      </c>
      <c r="M324" s="276">
        <v>4.4467499999999998</v>
      </c>
    </row>
    <row r="325" spans="1:13">
      <c r="A325" s="267">
        <v>315</v>
      </c>
      <c r="B325" s="276" t="s">
        <v>470</v>
      </c>
      <c r="C325" s="277">
        <v>443.05</v>
      </c>
      <c r="D325" s="278">
        <v>446.88333333333338</v>
      </c>
      <c r="E325" s="278">
        <v>436.06666666666678</v>
      </c>
      <c r="F325" s="278">
        <v>429.08333333333337</v>
      </c>
      <c r="G325" s="278">
        <v>418.26666666666677</v>
      </c>
      <c r="H325" s="278">
        <v>453.86666666666679</v>
      </c>
      <c r="I325" s="278">
        <v>464.68333333333339</v>
      </c>
      <c r="J325" s="278">
        <v>471.6666666666668</v>
      </c>
      <c r="K325" s="276">
        <v>457.7</v>
      </c>
      <c r="L325" s="276">
        <v>439.9</v>
      </c>
      <c r="M325" s="276">
        <v>5.4239499999999996</v>
      </c>
    </row>
    <row r="326" spans="1:13">
      <c r="A326" s="267">
        <v>316</v>
      </c>
      <c r="B326" s="276" t="s">
        <v>1975</v>
      </c>
      <c r="C326" s="277">
        <v>194.4</v>
      </c>
      <c r="D326" s="278">
        <v>195.9</v>
      </c>
      <c r="E326" s="278">
        <v>191.8</v>
      </c>
      <c r="F326" s="278">
        <v>189.20000000000002</v>
      </c>
      <c r="G326" s="278">
        <v>185.10000000000002</v>
      </c>
      <c r="H326" s="278">
        <v>198.5</v>
      </c>
      <c r="I326" s="278">
        <v>202.59999999999997</v>
      </c>
      <c r="J326" s="278">
        <v>205.2</v>
      </c>
      <c r="K326" s="276">
        <v>200</v>
      </c>
      <c r="L326" s="276">
        <v>193.3</v>
      </c>
      <c r="M326" s="276">
        <v>4.2764699999999998</v>
      </c>
    </row>
    <row r="327" spans="1:13">
      <c r="A327" s="267">
        <v>317</v>
      </c>
      <c r="B327" s="276" t="s">
        <v>147</v>
      </c>
      <c r="C327" s="277">
        <v>154.35</v>
      </c>
      <c r="D327" s="278">
        <v>155.88333333333333</v>
      </c>
      <c r="E327" s="278">
        <v>151.56666666666666</v>
      </c>
      <c r="F327" s="278">
        <v>148.78333333333333</v>
      </c>
      <c r="G327" s="278">
        <v>144.46666666666667</v>
      </c>
      <c r="H327" s="278">
        <v>158.66666666666666</v>
      </c>
      <c r="I327" s="278">
        <v>162.98333333333332</v>
      </c>
      <c r="J327" s="278">
        <v>165.76666666666665</v>
      </c>
      <c r="K327" s="276">
        <v>160.19999999999999</v>
      </c>
      <c r="L327" s="276">
        <v>153.1</v>
      </c>
      <c r="M327" s="276">
        <v>100.64192</v>
      </c>
    </row>
    <row r="328" spans="1:13">
      <c r="A328" s="267">
        <v>318</v>
      </c>
      <c r="B328" s="276" t="s">
        <v>471</v>
      </c>
      <c r="C328" s="277">
        <v>629.5</v>
      </c>
      <c r="D328" s="278">
        <v>631.18333333333328</v>
      </c>
      <c r="E328" s="278">
        <v>625.31666666666661</v>
      </c>
      <c r="F328" s="278">
        <v>621.13333333333333</v>
      </c>
      <c r="G328" s="278">
        <v>615.26666666666665</v>
      </c>
      <c r="H328" s="278">
        <v>635.36666666666656</v>
      </c>
      <c r="I328" s="278">
        <v>641.23333333333312</v>
      </c>
      <c r="J328" s="278">
        <v>645.41666666666652</v>
      </c>
      <c r="K328" s="276">
        <v>637.04999999999995</v>
      </c>
      <c r="L328" s="276">
        <v>627</v>
      </c>
      <c r="M328" s="276">
        <v>0.90976999999999997</v>
      </c>
    </row>
    <row r="329" spans="1:13">
      <c r="A329" s="267">
        <v>319</v>
      </c>
      <c r="B329" s="276" t="s">
        <v>268</v>
      </c>
      <c r="C329" s="277">
        <v>1600.65</v>
      </c>
      <c r="D329" s="278">
        <v>1619.3500000000001</v>
      </c>
      <c r="E329" s="278">
        <v>1571.3000000000002</v>
      </c>
      <c r="F329" s="278">
        <v>1541.95</v>
      </c>
      <c r="G329" s="278">
        <v>1493.9</v>
      </c>
      <c r="H329" s="278">
        <v>1648.7000000000003</v>
      </c>
      <c r="I329" s="278">
        <v>1696.75</v>
      </c>
      <c r="J329" s="278">
        <v>1726.1000000000004</v>
      </c>
      <c r="K329" s="276">
        <v>1667.4</v>
      </c>
      <c r="L329" s="276">
        <v>1590</v>
      </c>
      <c r="M329" s="276">
        <v>3.45085</v>
      </c>
    </row>
    <row r="330" spans="1:13">
      <c r="A330" s="267">
        <v>320</v>
      </c>
      <c r="B330" s="276" t="s">
        <v>472</v>
      </c>
      <c r="C330" s="277">
        <v>1680.25</v>
      </c>
      <c r="D330" s="278">
        <v>1686.0833333333333</v>
      </c>
      <c r="E330" s="278">
        <v>1657.1666666666665</v>
      </c>
      <c r="F330" s="278">
        <v>1634.0833333333333</v>
      </c>
      <c r="G330" s="278">
        <v>1605.1666666666665</v>
      </c>
      <c r="H330" s="278">
        <v>1709.1666666666665</v>
      </c>
      <c r="I330" s="278">
        <v>1738.083333333333</v>
      </c>
      <c r="J330" s="278">
        <v>1761.1666666666665</v>
      </c>
      <c r="K330" s="276">
        <v>1715</v>
      </c>
      <c r="L330" s="276">
        <v>1663</v>
      </c>
      <c r="M330" s="276">
        <v>2.15157</v>
      </c>
    </row>
    <row r="331" spans="1:13">
      <c r="A331" s="267">
        <v>321</v>
      </c>
      <c r="B331" s="276" t="s">
        <v>149</v>
      </c>
      <c r="C331" s="277">
        <v>1182.9000000000001</v>
      </c>
      <c r="D331" s="278">
        <v>1195.9666666666667</v>
      </c>
      <c r="E331" s="278">
        <v>1163.9333333333334</v>
      </c>
      <c r="F331" s="278">
        <v>1144.9666666666667</v>
      </c>
      <c r="G331" s="278">
        <v>1112.9333333333334</v>
      </c>
      <c r="H331" s="278">
        <v>1214.9333333333334</v>
      </c>
      <c r="I331" s="278">
        <v>1246.9666666666667</v>
      </c>
      <c r="J331" s="278">
        <v>1265.9333333333334</v>
      </c>
      <c r="K331" s="276">
        <v>1228</v>
      </c>
      <c r="L331" s="276">
        <v>1177</v>
      </c>
      <c r="M331" s="276">
        <v>12.067259999999999</v>
      </c>
    </row>
    <row r="332" spans="1:13">
      <c r="A332" s="267">
        <v>322</v>
      </c>
      <c r="B332" s="276" t="s">
        <v>269</v>
      </c>
      <c r="C332" s="277">
        <v>896.75</v>
      </c>
      <c r="D332" s="278">
        <v>901.58333333333337</v>
      </c>
      <c r="E332" s="278">
        <v>889.16666666666674</v>
      </c>
      <c r="F332" s="278">
        <v>881.58333333333337</v>
      </c>
      <c r="G332" s="278">
        <v>869.16666666666674</v>
      </c>
      <c r="H332" s="278">
        <v>909.16666666666674</v>
      </c>
      <c r="I332" s="278">
        <v>921.58333333333348</v>
      </c>
      <c r="J332" s="278">
        <v>929.16666666666674</v>
      </c>
      <c r="K332" s="276">
        <v>914</v>
      </c>
      <c r="L332" s="276">
        <v>894</v>
      </c>
      <c r="M332" s="276">
        <v>1.5178799999999999</v>
      </c>
    </row>
    <row r="333" spans="1:13">
      <c r="A333" s="267">
        <v>323</v>
      </c>
      <c r="B333" s="276" t="s">
        <v>151</v>
      </c>
      <c r="C333" s="277">
        <v>32.5</v>
      </c>
      <c r="D333" s="278">
        <v>32.6</v>
      </c>
      <c r="E333" s="278">
        <v>32.300000000000004</v>
      </c>
      <c r="F333" s="278">
        <v>32.1</v>
      </c>
      <c r="G333" s="278">
        <v>31.800000000000004</v>
      </c>
      <c r="H333" s="278">
        <v>32.800000000000004</v>
      </c>
      <c r="I333" s="278">
        <v>33.1</v>
      </c>
      <c r="J333" s="278">
        <v>33.300000000000004</v>
      </c>
      <c r="K333" s="276">
        <v>32.9</v>
      </c>
      <c r="L333" s="276">
        <v>32.4</v>
      </c>
      <c r="M333" s="276">
        <v>102.30558000000001</v>
      </c>
    </row>
    <row r="334" spans="1:13">
      <c r="A334" s="267">
        <v>324</v>
      </c>
      <c r="B334" s="276" t="s">
        <v>152</v>
      </c>
      <c r="C334" s="277">
        <v>58.85</v>
      </c>
      <c r="D334" s="278">
        <v>59.333333333333336</v>
      </c>
      <c r="E334" s="278">
        <v>57.616666666666674</v>
      </c>
      <c r="F334" s="278">
        <v>56.38333333333334</v>
      </c>
      <c r="G334" s="278">
        <v>54.666666666666679</v>
      </c>
      <c r="H334" s="278">
        <v>60.56666666666667</v>
      </c>
      <c r="I334" s="278">
        <v>62.283333333333324</v>
      </c>
      <c r="J334" s="278">
        <v>63.516666666666666</v>
      </c>
      <c r="K334" s="276">
        <v>61.05</v>
      </c>
      <c r="L334" s="276">
        <v>58.1</v>
      </c>
      <c r="M334" s="276">
        <v>50.564390000000003</v>
      </c>
    </row>
    <row r="335" spans="1:13">
      <c r="A335" s="267">
        <v>325</v>
      </c>
      <c r="B335" s="276" t="s">
        <v>473</v>
      </c>
      <c r="C335" s="277">
        <v>589.35</v>
      </c>
      <c r="D335" s="278">
        <v>592.41666666666663</v>
      </c>
      <c r="E335" s="278">
        <v>581.93333333333328</v>
      </c>
      <c r="F335" s="278">
        <v>574.51666666666665</v>
      </c>
      <c r="G335" s="278">
        <v>564.0333333333333</v>
      </c>
      <c r="H335" s="278">
        <v>599.83333333333326</v>
      </c>
      <c r="I335" s="278">
        <v>610.31666666666661</v>
      </c>
      <c r="J335" s="278">
        <v>617.73333333333323</v>
      </c>
      <c r="K335" s="276">
        <v>602.9</v>
      </c>
      <c r="L335" s="276">
        <v>585</v>
      </c>
      <c r="M335" s="276">
        <v>0.88122999999999996</v>
      </c>
    </row>
    <row r="336" spans="1:13">
      <c r="A336" s="267">
        <v>326</v>
      </c>
      <c r="B336" s="276" t="s">
        <v>270</v>
      </c>
      <c r="C336" s="277">
        <v>24.6</v>
      </c>
      <c r="D336" s="278">
        <v>24.733333333333334</v>
      </c>
      <c r="E336" s="278">
        <v>24.31666666666667</v>
      </c>
      <c r="F336" s="278">
        <v>24.033333333333335</v>
      </c>
      <c r="G336" s="278">
        <v>23.616666666666671</v>
      </c>
      <c r="H336" s="278">
        <v>25.016666666666669</v>
      </c>
      <c r="I336" s="278">
        <v>25.433333333333334</v>
      </c>
      <c r="J336" s="278">
        <v>25.716666666666669</v>
      </c>
      <c r="K336" s="276">
        <v>25.15</v>
      </c>
      <c r="L336" s="276">
        <v>24.45</v>
      </c>
      <c r="M336" s="276">
        <v>46.860610000000001</v>
      </c>
    </row>
    <row r="337" spans="1:13">
      <c r="A337" s="267">
        <v>327</v>
      </c>
      <c r="B337" s="276" t="s">
        <v>474</v>
      </c>
      <c r="C337" s="277">
        <v>53.45</v>
      </c>
      <c r="D337" s="278">
        <v>53.699999999999996</v>
      </c>
      <c r="E337" s="278">
        <v>52.999999999999993</v>
      </c>
      <c r="F337" s="278">
        <v>52.55</v>
      </c>
      <c r="G337" s="278">
        <v>51.849999999999994</v>
      </c>
      <c r="H337" s="278">
        <v>54.149999999999991</v>
      </c>
      <c r="I337" s="278">
        <v>54.849999999999994</v>
      </c>
      <c r="J337" s="278">
        <v>55.29999999999999</v>
      </c>
      <c r="K337" s="276">
        <v>54.4</v>
      </c>
      <c r="L337" s="276">
        <v>53.25</v>
      </c>
      <c r="M337" s="276">
        <v>6.6510999999999996</v>
      </c>
    </row>
    <row r="338" spans="1:13">
      <c r="A338" s="267">
        <v>328</v>
      </c>
      <c r="B338" s="276" t="s">
        <v>155</v>
      </c>
      <c r="C338" s="277">
        <v>117.2</v>
      </c>
      <c r="D338" s="278">
        <v>118.51666666666665</v>
      </c>
      <c r="E338" s="278">
        <v>115.0333333333333</v>
      </c>
      <c r="F338" s="278">
        <v>112.86666666666665</v>
      </c>
      <c r="G338" s="278">
        <v>109.3833333333333</v>
      </c>
      <c r="H338" s="278">
        <v>120.68333333333331</v>
      </c>
      <c r="I338" s="278">
        <v>124.16666666666666</v>
      </c>
      <c r="J338" s="278">
        <v>126.33333333333331</v>
      </c>
      <c r="K338" s="276">
        <v>122</v>
      </c>
      <c r="L338" s="276">
        <v>116.35</v>
      </c>
      <c r="M338" s="276">
        <v>81.306560000000005</v>
      </c>
    </row>
    <row r="339" spans="1:13">
      <c r="A339" s="267">
        <v>329</v>
      </c>
      <c r="B339" s="276" t="s">
        <v>737</v>
      </c>
      <c r="C339" s="277">
        <v>145.5</v>
      </c>
      <c r="D339" s="278">
        <v>146.41666666666666</v>
      </c>
      <c r="E339" s="278">
        <v>143.13333333333333</v>
      </c>
      <c r="F339" s="278">
        <v>140.76666666666668</v>
      </c>
      <c r="G339" s="278">
        <v>137.48333333333335</v>
      </c>
      <c r="H339" s="278">
        <v>148.7833333333333</v>
      </c>
      <c r="I339" s="278">
        <v>152.06666666666666</v>
      </c>
      <c r="J339" s="278">
        <v>154.43333333333328</v>
      </c>
      <c r="K339" s="276">
        <v>149.69999999999999</v>
      </c>
      <c r="L339" s="276">
        <v>144.05000000000001</v>
      </c>
      <c r="M339" s="276">
        <v>7.6869899999999998</v>
      </c>
    </row>
    <row r="340" spans="1:13">
      <c r="A340" s="267">
        <v>330</v>
      </c>
      <c r="B340" s="276" t="s">
        <v>156</v>
      </c>
      <c r="C340" s="277">
        <v>96.1</v>
      </c>
      <c r="D340" s="278">
        <v>96.95</v>
      </c>
      <c r="E340" s="278">
        <v>94.75</v>
      </c>
      <c r="F340" s="278">
        <v>93.399999999999991</v>
      </c>
      <c r="G340" s="278">
        <v>91.199999999999989</v>
      </c>
      <c r="H340" s="278">
        <v>98.300000000000011</v>
      </c>
      <c r="I340" s="278">
        <v>100.50000000000003</v>
      </c>
      <c r="J340" s="278">
        <v>101.85000000000002</v>
      </c>
      <c r="K340" s="276">
        <v>99.15</v>
      </c>
      <c r="L340" s="276">
        <v>95.6</v>
      </c>
      <c r="M340" s="276">
        <v>226.67010999999999</v>
      </c>
    </row>
    <row r="341" spans="1:13">
      <c r="A341" s="267">
        <v>331</v>
      </c>
      <c r="B341" s="276" t="s">
        <v>475</v>
      </c>
      <c r="C341" s="277">
        <v>467.5</v>
      </c>
      <c r="D341" s="278">
        <v>469.38333333333338</v>
      </c>
      <c r="E341" s="278">
        <v>459.11666666666679</v>
      </c>
      <c r="F341" s="278">
        <v>450.73333333333341</v>
      </c>
      <c r="G341" s="278">
        <v>440.46666666666681</v>
      </c>
      <c r="H341" s="278">
        <v>477.76666666666677</v>
      </c>
      <c r="I341" s="278">
        <v>488.0333333333333</v>
      </c>
      <c r="J341" s="278">
        <v>496.41666666666674</v>
      </c>
      <c r="K341" s="276">
        <v>479.65</v>
      </c>
      <c r="L341" s="276">
        <v>461</v>
      </c>
      <c r="M341" s="276">
        <v>0.49199999999999999</v>
      </c>
    </row>
    <row r="342" spans="1:13">
      <c r="A342" s="267">
        <v>332</v>
      </c>
      <c r="B342" s="276" t="s">
        <v>150</v>
      </c>
      <c r="C342" s="277">
        <v>47.8</v>
      </c>
      <c r="D342" s="278">
        <v>47.266666666666673</v>
      </c>
      <c r="E342" s="278">
        <v>45.583333333333343</v>
      </c>
      <c r="F342" s="278">
        <v>43.366666666666667</v>
      </c>
      <c r="G342" s="278">
        <v>41.683333333333337</v>
      </c>
      <c r="H342" s="278">
        <v>49.483333333333348</v>
      </c>
      <c r="I342" s="278">
        <v>51.166666666666671</v>
      </c>
      <c r="J342" s="278">
        <v>53.383333333333354</v>
      </c>
      <c r="K342" s="276">
        <v>48.95</v>
      </c>
      <c r="L342" s="276">
        <v>45.05</v>
      </c>
      <c r="M342" s="276">
        <v>443.44583</v>
      </c>
    </row>
    <row r="343" spans="1:13">
      <c r="A343" s="267">
        <v>333</v>
      </c>
      <c r="B343" s="276" t="s">
        <v>476</v>
      </c>
      <c r="C343" s="277">
        <v>42.75</v>
      </c>
      <c r="D343" s="278">
        <v>42.933333333333337</v>
      </c>
      <c r="E343" s="278">
        <v>41.316666666666677</v>
      </c>
      <c r="F343" s="278">
        <v>39.88333333333334</v>
      </c>
      <c r="G343" s="278">
        <v>38.26666666666668</v>
      </c>
      <c r="H343" s="278">
        <v>44.366666666666674</v>
      </c>
      <c r="I343" s="278">
        <v>45.983333333333334</v>
      </c>
      <c r="J343" s="278">
        <v>47.416666666666671</v>
      </c>
      <c r="K343" s="276">
        <v>44.55</v>
      </c>
      <c r="L343" s="276">
        <v>41.5</v>
      </c>
      <c r="M343" s="276">
        <v>45.45355</v>
      </c>
    </row>
    <row r="344" spans="1:13">
      <c r="A344" s="267">
        <v>334</v>
      </c>
      <c r="B344" s="276" t="s">
        <v>478</v>
      </c>
      <c r="C344" s="277">
        <v>2544</v>
      </c>
      <c r="D344" s="278">
        <v>2552.2833333333333</v>
      </c>
      <c r="E344" s="278">
        <v>2516.5666666666666</v>
      </c>
      <c r="F344" s="278">
        <v>2489.1333333333332</v>
      </c>
      <c r="G344" s="278">
        <v>2453.4166666666665</v>
      </c>
      <c r="H344" s="278">
        <v>2579.7166666666667</v>
      </c>
      <c r="I344" s="278">
        <v>2615.4333333333329</v>
      </c>
      <c r="J344" s="278">
        <v>2642.8666666666668</v>
      </c>
      <c r="K344" s="276">
        <v>2588</v>
      </c>
      <c r="L344" s="276">
        <v>2524.85</v>
      </c>
      <c r="M344" s="276">
        <v>0.95369000000000004</v>
      </c>
    </row>
    <row r="345" spans="1:13">
      <c r="A345" s="267">
        <v>335</v>
      </c>
      <c r="B345" s="276" t="s">
        <v>2049</v>
      </c>
      <c r="C345" s="277">
        <v>82.8</v>
      </c>
      <c r="D345" s="278">
        <v>83.233333333333334</v>
      </c>
      <c r="E345" s="278">
        <v>80.566666666666663</v>
      </c>
      <c r="F345" s="278">
        <v>78.333333333333329</v>
      </c>
      <c r="G345" s="278">
        <v>75.666666666666657</v>
      </c>
      <c r="H345" s="278">
        <v>85.466666666666669</v>
      </c>
      <c r="I345" s="278">
        <v>88.133333333333326</v>
      </c>
      <c r="J345" s="278">
        <v>90.366666666666674</v>
      </c>
      <c r="K345" s="276">
        <v>85.9</v>
      </c>
      <c r="L345" s="276">
        <v>81</v>
      </c>
      <c r="M345" s="276">
        <v>1.09676</v>
      </c>
    </row>
    <row r="346" spans="1:13">
      <c r="A346" s="267">
        <v>336</v>
      </c>
      <c r="B346" s="276" t="s">
        <v>153</v>
      </c>
      <c r="C346" s="277">
        <v>17716.3</v>
      </c>
      <c r="D346" s="278">
        <v>17757.216666666667</v>
      </c>
      <c r="E346" s="278">
        <v>17614.433333333334</v>
      </c>
      <c r="F346" s="278">
        <v>17512.566666666666</v>
      </c>
      <c r="G346" s="278">
        <v>17369.783333333333</v>
      </c>
      <c r="H346" s="278">
        <v>17859.083333333336</v>
      </c>
      <c r="I346" s="278">
        <v>18001.866666666669</v>
      </c>
      <c r="J346" s="278">
        <v>18103.733333333337</v>
      </c>
      <c r="K346" s="276">
        <v>17900</v>
      </c>
      <c r="L346" s="276">
        <v>17655.349999999999</v>
      </c>
      <c r="M346" s="276">
        <v>0.70977000000000001</v>
      </c>
    </row>
    <row r="347" spans="1:13">
      <c r="A347" s="267">
        <v>337</v>
      </c>
      <c r="B347" s="276" t="s">
        <v>3181</v>
      </c>
      <c r="C347" s="277">
        <v>37.25</v>
      </c>
      <c r="D347" s="278">
        <v>37.716666666666669</v>
      </c>
      <c r="E347" s="278">
        <v>36.63333333333334</v>
      </c>
      <c r="F347" s="278">
        <v>36.016666666666673</v>
      </c>
      <c r="G347" s="278">
        <v>34.933333333333344</v>
      </c>
      <c r="H347" s="278">
        <v>38.333333333333336</v>
      </c>
      <c r="I347" s="278">
        <v>39.416666666666664</v>
      </c>
      <c r="J347" s="278">
        <v>40.033333333333331</v>
      </c>
      <c r="K347" s="276">
        <v>38.799999999999997</v>
      </c>
      <c r="L347" s="276">
        <v>37.1</v>
      </c>
      <c r="M347" s="276">
        <v>14.861879999999999</v>
      </c>
    </row>
    <row r="348" spans="1:13">
      <c r="A348" s="267">
        <v>338</v>
      </c>
      <c r="B348" s="276" t="s">
        <v>479</v>
      </c>
      <c r="C348" s="277">
        <v>1482.8</v>
      </c>
      <c r="D348" s="278">
        <v>1489.0666666666666</v>
      </c>
      <c r="E348" s="278">
        <v>1463.7833333333333</v>
      </c>
      <c r="F348" s="278">
        <v>1444.7666666666667</v>
      </c>
      <c r="G348" s="278">
        <v>1419.4833333333333</v>
      </c>
      <c r="H348" s="278">
        <v>1508.0833333333333</v>
      </c>
      <c r="I348" s="278">
        <v>1533.3666666666666</v>
      </c>
      <c r="J348" s="278">
        <v>1552.3833333333332</v>
      </c>
      <c r="K348" s="276">
        <v>1514.35</v>
      </c>
      <c r="L348" s="276">
        <v>1470.05</v>
      </c>
      <c r="M348" s="276">
        <v>8.2170000000000007E-2</v>
      </c>
    </row>
    <row r="349" spans="1:13">
      <c r="A349" s="267">
        <v>339</v>
      </c>
      <c r="B349" s="276" t="s">
        <v>3161</v>
      </c>
      <c r="C349" s="277">
        <v>330.55</v>
      </c>
      <c r="D349" s="278">
        <v>332.48333333333335</v>
      </c>
      <c r="E349" s="278">
        <v>327.06666666666672</v>
      </c>
      <c r="F349" s="278">
        <v>323.58333333333337</v>
      </c>
      <c r="G349" s="278">
        <v>318.16666666666674</v>
      </c>
      <c r="H349" s="278">
        <v>335.9666666666667</v>
      </c>
      <c r="I349" s="278">
        <v>341.38333333333333</v>
      </c>
      <c r="J349" s="278">
        <v>344.86666666666667</v>
      </c>
      <c r="K349" s="276">
        <v>337.9</v>
      </c>
      <c r="L349" s="276">
        <v>329</v>
      </c>
      <c r="M349" s="276">
        <v>9.1956399999999991</v>
      </c>
    </row>
    <row r="350" spans="1:13">
      <c r="A350" s="267">
        <v>340</v>
      </c>
      <c r="B350" s="276" t="s">
        <v>271</v>
      </c>
      <c r="C350" s="277">
        <v>569.79999999999995</v>
      </c>
      <c r="D350" s="278">
        <v>574.88333333333333</v>
      </c>
      <c r="E350" s="278">
        <v>562.91666666666663</v>
      </c>
      <c r="F350" s="278">
        <v>556.0333333333333</v>
      </c>
      <c r="G350" s="278">
        <v>544.06666666666661</v>
      </c>
      <c r="H350" s="278">
        <v>581.76666666666665</v>
      </c>
      <c r="I350" s="278">
        <v>593.73333333333335</v>
      </c>
      <c r="J350" s="278">
        <v>600.61666666666667</v>
      </c>
      <c r="K350" s="276">
        <v>586.85</v>
      </c>
      <c r="L350" s="276">
        <v>568</v>
      </c>
      <c r="M350" s="276">
        <v>2.9377399999999998</v>
      </c>
    </row>
    <row r="351" spans="1:13">
      <c r="A351" s="267">
        <v>341</v>
      </c>
      <c r="B351" s="276" t="s">
        <v>158</v>
      </c>
      <c r="C351" s="277">
        <v>94.7</v>
      </c>
      <c r="D351" s="278">
        <v>96.266666666666666</v>
      </c>
      <c r="E351" s="278">
        <v>92.333333333333329</v>
      </c>
      <c r="F351" s="278">
        <v>89.966666666666669</v>
      </c>
      <c r="G351" s="278">
        <v>86.033333333333331</v>
      </c>
      <c r="H351" s="278">
        <v>98.633333333333326</v>
      </c>
      <c r="I351" s="278">
        <v>102.56666666666666</v>
      </c>
      <c r="J351" s="278">
        <v>104.93333333333332</v>
      </c>
      <c r="K351" s="276">
        <v>100.2</v>
      </c>
      <c r="L351" s="276">
        <v>93.9</v>
      </c>
      <c r="M351" s="276">
        <v>269.39348999999999</v>
      </c>
    </row>
    <row r="352" spans="1:13">
      <c r="A352" s="267">
        <v>342</v>
      </c>
      <c r="B352" s="276" t="s">
        <v>157</v>
      </c>
      <c r="C352" s="277">
        <v>113.75</v>
      </c>
      <c r="D352" s="278">
        <v>114.06666666666666</v>
      </c>
      <c r="E352" s="278">
        <v>111.78333333333333</v>
      </c>
      <c r="F352" s="278">
        <v>109.81666666666666</v>
      </c>
      <c r="G352" s="278">
        <v>107.53333333333333</v>
      </c>
      <c r="H352" s="278">
        <v>116.03333333333333</v>
      </c>
      <c r="I352" s="278">
        <v>118.31666666666666</v>
      </c>
      <c r="J352" s="278">
        <v>120.28333333333333</v>
      </c>
      <c r="K352" s="276">
        <v>116.35</v>
      </c>
      <c r="L352" s="276">
        <v>112.1</v>
      </c>
      <c r="M352" s="276">
        <v>8.14879</v>
      </c>
    </row>
    <row r="353" spans="1:13">
      <c r="A353" s="267">
        <v>343</v>
      </c>
      <c r="B353" s="276" t="s">
        <v>480</v>
      </c>
      <c r="C353" s="277">
        <v>76.3</v>
      </c>
      <c r="D353" s="278">
        <v>77.133333333333326</v>
      </c>
      <c r="E353" s="278">
        <v>75.166666666666657</v>
      </c>
      <c r="F353" s="278">
        <v>74.033333333333331</v>
      </c>
      <c r="G353" s="278">
        <v>72.066666666666663</v>
      </c>
      <c r="H353" s="278">
        <v>78.266666666666652</v>
      </c>
      <c r="I353" s="278">
        <v>80.23333333333332</v>
      </c>
      <c r="J353" s="278">
        <v>81.366666666666646</v>
      </c>
      <c r="K353" s="276">
        <v>79.099999999999994</v>
      </c>
      <c r="L353" s="276">
        <v>76</v>
      </c>
      <c r="M353" s="276">
        <v>0.85643999999999998</v>
      </c>
    </row>
    <row r="354" spans="1:13">
      <c r="A354" s="267">
        <v>344</v>
      </c>
      <c r="B354" s="276" t="s">
        <v>272</v>
      </c>
      <c r="C354" s="277">
        <v>3349.95</v>
      </c>
      <c r="D354" s="278">
        <v>3363.2999999999997</v>
      </c>
      <c r="E354" s="278">
        <v>3326.6499999999996</v>
      </c>
      <c r="F354" s="278">
        <v>3303.35</v>
      </c>
      <c r="G354" s="278">
        <v>3266.7</v>
      </c>
      <c r="H354" s="278">
        <v>3386.5999999999995</v>
      </c>
      <c r="I354" s="278">
        <v>3423.25</v>
      </c>
      <c r="J354" s="278">
        <v>3446.5499999999993</v>
      </c>
      <c r="K354" s="276">
        <v>3399.95</v>
      </c>
      <c r="L354" s="276">
        <v>3340</v>
      </c>
      <c r="M354" s="276">
        <v>0.59440999999999999</v>
      </c>
    </row>
    <row r="355" spans="1:13">
      <c r="A355" s="267">
        <v>345</v>
      </c>
      <c r="B355" s="276" t="s">
        <v>481</v>
      </c>
      <c r="C355" s="277">
        <v>83.3</v>
      </c>
      <c r="D355" s="278">
        <v>83.63333333333334</v>
      </c>
      <c r="E355" s="278">
        <v>82.26666666666668</v>
      </c>
      <c r="F355" s="278">
        <v>81.233333333333334</v>
      </c>
      <c r="G355" s="278">
        <v>79.866666666666674</v>
      </c>
      <c r="H355" s="278">
        <v>84.666666666666686</v>
      </c>
      <c r="I355" s="278">
        <v>86.033333333333331</v>
      </c>
      <c r="J355" s="278">
        <v>87.066666666666691</v>
      </c>
      <c r="K355" s="276">
        <v>85</v>
      </c>
      <c r="L355" s="276">
        <v>82.6</v>
      </c>
      <c r="M355" s="276">
        <v>2.60345</v>
      </c>
    </row>
    <row r="356" spans="1:13">
      <c r="A356" s="267">
        <v>346</v>
      </c>
      <c r="B356" s="276" t="s">
        <v>482</v>
      </c>
      <c r="C356" s="277">
        <v>238.9</v>
      </c>
      <c r="D356" s="278">
        <v>240.13333333333333</v>
      </c>
      <c r="E356" s="278">
        <v>232.76666666666665</v>
      </c>
      <c r="F356" s="278">
        <v>226.63333333333333</v>
      </c>
      <c r="G356" s="278">
        <v>219.26666666666665</v>
      </c>
      <c r="H356" s="278">
        <v>246.26666666666665</v>
      </c>
      <c r="I356" s="278">
        <v>253.63333333333333</v>
      </c>
      <c r="J356" s="278">
        <v>259.76666666666665</v>
      </c>
      <c r="K356" s="276">
        <v>247.5</v>
      </c>
      <c r="L356" s="276">
        <v>234</v>
      </c>
      <c r="M356" s="276">
        <v>16.033480000000001</v>
      </c>
    </row>
    <row r="357" spans="1:13">
      <c r="A357" s="267">
        <v>347</v>
      </c>
      <c r="B357" s="276" t="s">
        <v>483</v>
      </c>
      <c r="C357" s="277">
        <v>240.2</v>
      </c>
      <c r="D357" s="278">
        <v>242.85</v>
      </c>
      <c r="E357" s="278">
        <v>235.45</v>
      </c>
      <c r="F357" s="278">
        <v>230.7</v>
      </c>
      <c r="G357" s="278">
        <v>223.29999999999998</v>
      </c>
      <c r="H357" s="278">
        <v>247.6</v>
      </c>
      <c r="I357" s="278">
        <v>255.00000000000003</v>
      </c>
      <c r="J357" s="278">
        <v>259.75</v>
      </c>
      <c r="K357" s="276">
        <v>250.25</v>
      </c>
      <c r="L357" s="276">
        <v>238.1</v>
      </c>
      <c r="M357" s="276">
        <v>2.1247099999999999</v>
      </c>
    </row>
    <row r="358" spans="1:13">
      <c r="A358" s="267">
        <v>348</v>
      </c>
      <c r="B358" s="276" t="s">
        <v>273</v>
      </c>
      <c r="C358" s="277">
        <v>2216.5</v>
      </c>
      <c r="D358" s="278">
        <v>2224.0499999999997</v>
      </c>
      <c r="E358" s="278">
        <v>2204.4499999999994</v>
      </c>
      <c r="F358" s="278">
        <v>2192.3999999999996</v>
      </c>
      <c r="G358" s="278">
        <v>2172.7999999999993</v>
      </c>
      <c r="H358" s="278">
        <v>2236.0999999999995</v>
      </c>
      <c r="I358" s="278">
        <v>2255.6999999999998</v>
      </c>
      <c r="J358" s="278">
        <v>2267.7499999999995</v>
      </c>
      <c r="K358" s="276">
        <v>2243.65</v>
      </c>
      <c r="L358" s="276">
        <v>2212</v>
      </c>
      <c r="M358" s="276">
        <v>2.6878700000000002</v>
      </c>
    </row>
    <row r="359" spans="1:13">
      <c r="A359" s="267">
        <v>349</v>
      </c>
      <c r="B359" s="276" t="s">
        <v>274</v>
      </c>
      <c r="C359" s="277">
        <v>371.05</v>
      </c>
      <c r="D359" s="278">
        <v>372.38333333333338</v>
      </c>
      <c r="E359" s="278">
        <v>364.86666666666679</v>
      </c>
      <c r="F359" s="278">
        <v>358.68333333333339</v>
      </c>
      <c r="G359" s="278">
        <v>351.1666666666668</v>
      </c>
      <c r="H359" s="278">
        <v>378.56666666666678</v>
      </c>
      <c r="I359" s="278">
        <v>386.08333333333331</v>
      </c>
      <c r="J359" s="278">
        <v>392.26666666666677</v>
      </c>
      <c r="K359" s="276">
        <v>379.9</v>
      </c>
      <c r="L359" s="276">
        <v>366.2</v>
      </c>
      <c r="M359" s="276">
        <v>3.4302999999999999</v>
      </c>
    </row>
    <row r="360" spans="1:13">
      <c r="A360" s="267">
        <v>350</v>
      </c>
      <c r="B360" s="276" t="s">
        <v>485</v>
      </c>
      <c r="C360" s="277">
        <v>186.95</v>
      </c>
      <c r="D360" s="278">
        <v>187.56666666666669</v>
      </c>
      <c r="E360" s="278">
        <v>183.68333333333339</v>
      </c>
      <c r="F360" s="278">
        <v>180.41666666666671</v>
      </c>
      <c r="G360" s="278">
        <v>176.53333333333342</v>
      </c>
      <c r="H360" s="278">
        <v>190.83333333333337</v>
      </c>
      <c r="I360" s="278">
        <v>194.71666666666664</v>
      </c>
      <c r="J360" s="278">
        <v>197.98333333333335</v>
      </c>
      <c r="K360" s="276">
        <v>191.45</v>
      </c>
      <c r="L360" s="276">
        <v>184.3</v>
      </c>
      <c r="M360" s="276">
        <v>6.3875900000000003</v>
      </c>
    </row>
    <row r="361" spans="1:13">
      <c r="A361" s="267">
        <v>351</v>
      </c>
      <c r="B361" s="276" t="s">
        <v>2253</v>
      </c>
      <c r="C361" s="277">
        <v>399.4</v>
      </c>
      <c r="D361" s="278">
        <v>402.18333333333334</v>
      </c>
      <c r="E361" s="278">
        <v>395.2166666666667</v>
      </c>
      <c r="F361" s="278">
        <v>391.03333333333336</v>
      </c>
      <c r="G361" s="278">
        <v>384.06666666666672</v>
      </c>
      <c r="H361" s="278">
        <v>406.36666666666667</v>
      </c>
      <c r="I361" s="278">
        <v>413.33333333333326</v>
      </c>
      <c r="J361" s="278">
        <v>417.51666666666665</v>
      </c>
      <c r="K361" s="276">
        <v>409.15</v>
      </c>
      <c r="L361" s="276">
        <v>398</v>
      </c>
      <c r="M361" s="276">
        <v>1.3230599999999999</v>
      </c>
    </row>
    <row r="362" spans="1:13">
      <c r="A362" s="267">
        <v>352</v>
      </c>
      <c r="B362" s="276" t="s">
        <v>486</v>
      </c>
      <c r="C362" s="277">
        <v>58.55</v>
      </c>
      <c r="D362" s="278">
        <v>58.716666666666661</v>
      </c>
      <c r="E362" s="278">
        <v>58.033333333333324</v>
      </c>
      <c r="F362" s="278">
        <v>57.516666666666666</v>
      </c>
      <c r="G362" s="278">
        <v>56.833333333333329</v>
      </c>
      <c r="H362" s="278">
        <v>59.23333333333332</v>
      </c>
      <c r="I362" s="278">
        <v>59.916666666666657</v>
      </c>
      <c r="J362" s="278">
        <v>60.433333333333316</v>
      </c>
      <c r="K362" s="276">
        <v>59.4</v>
      </c>
      <c r="L362" s="276">
        <v>58.2</v>
      </c>
      <c r="M362" s="276">
        <v>12.785360000000001</v>
      </c>
    </row>
    <row r="363" spans="1:13">
      <c r="A363" s="267">
        <v>353</v>
      </c>
      <c r="B363" s="276" t="s">
        <v>166</v>
      </c>
      <c r="C363" s="277">
        <v>1545.85</v>
      </c>
      <c r="D363" s="278">
        <v>1554.2666666666667</v>
      </c>
      <c r="E363" s="278">
        <v>1516.6333333333332</v>
      </c>
      <c r="F363" s="278">
        <v>1487.4166666666665</v>
      </c>
      <c r="G363" s="278">
        <v>1449.7833333333331</v>
      </c>
      <c r="H363" s="278">
        <v>1583.4833333333333</v>
      </c>
      <c r="I363" s="278">
        <v>1621.116666666667</v>
      </c>
      <c r="J363" s="278">
        <v>1650.3333333333335</v>
      </c>
      <c r="K363" s="276">
        <v>1591.9</v>
      </c>
      <c r="L363" s="276">
        <v>1525.05</v>
      </c>
      <c r="M363" s="276">
        <v>11.09695</v>
      </c>
    </row>
    <row r="364" spans="1:13">
      <c r="A364" s="267">
        <v>354</v>
      </c>
      <c r="B364" s="276" t="s">
        <v>159</v>
      </c>
      <c r="C364" s="277">
        <v>28763.200000000001</v>
      </c>
      <c r="D364" s="278">
        <v>28857.283333333336</v>
      </c>
      <c r="E364" s="278">
        <v>28477.166666666672</v>
      </c>
      <c r="F364" s="278">
        <v>28191.133333333335</v>
      </c>
      <c r="G364" s="278">
        <v>27811.01666666667</v>
      </c>
      <c r="H364" s="278">
        <v>29143.316666666673</v>
      </c>
      <c r="I364" s="278">
        <v>29523.433333333334</v>
      </c>
      <c r="J364" s="278">
        <v>29809.466666666674</v>
      </c>
      <c r="K364" s="276">
        <v>29237.4</v>
      </c>
      <c r="L364" s="276">
        <v>28571.25</v>
      </c>
      <c r="M364" s="276">
        <v>0.37706000000000001</v>
      </c>
    </row>
    <row r="365" spans="1:13">
      <c r="A365" s="267">
        <v>355</v>
      </c>
      <c r="B365" s="276" t="s">
        <v>488</v>
      </c>
      <c r="C365" s="277">
        <v>1597.9</v>
      </c>
      <c r="D365" s="278">
        <v>1606.5333333333335</v>
      </c>
      <c r="E365" s="278">
        <v>1563.366666666667</v>
      </c>
      <c r="F365" s="278">
        <v>1528.8333333333335</v>
      </c>
      <c r="G365" s="278">
        <v>1485.666666666667</v>
      </c>
      <c r="H365" s="278">
        <v>1641.0666666666671</v>
      </c>
      <c r="I365" s="278">
        <v>1684.2333333333336</v>
      </c>
      <c r="J365" s="278">
        <v>1718.7666666666671</v>
      </c>
      <c r="K365" s="276">
        <v>1649.7</v>
      </c>
      <c r="L365" s="276">
        <v>1572</v>
      </c>
      <c r="M365" s="276">
        <v>1.1997800000000001</v>
      </c>
    </row>
    <row r="366" spans="1:13">
      <c r="A366" s="267">
        <v>356</v>
      </c>
      <c r="B366" s="276" t="s">
        <v>161</v>
      </c>
      <c r="C366" s="277">
        <v>245.85</v>
      </c>
      <c r="D366" s="278">
        <v>247.79999999999998</v>
      </c>
      <c r="E366" s="278">
        <v>242.44999999999996</v>
      </c>
      <c r="F366" s="278">
        <v>239.04999999999998</v>
      </c>
      <c r="G366" s="278">
        <v>233.69999999999996</v>
      </c>
      <c r="H366" s="278">
        <v>251.19999999999996</v>
      </c>
      <c r="I366" s="278">
        <v>256.54999999999995</v>
      </c>
      <c r="J366" s="278">
        <v>259.94999999999993</v>
      </c>
      <c r="K366" s="276">
        <v>253.15</v>
      </c>
      <c r="L366" s="276">
        <v>244.4</v>
      </c>
      <c r="M366" s="276">
        <v>42.242339999999999</v>
      </c>
    </row>
    <row r="367" spans="1:13">
      <c r="A367" s="267">
        <v>357</v>
      </c>
      <c r="B367" s="276" t="s">
        <v>275</v>
      </c>
      <c r="C367" s="277">
        <v>4860.8</v>
      </c>
      <c r="D367" s="278">
        <v>4887.8</v>
      </c>
      <c r="E367" s="278">
        <v>4820.6500000000005</v>
      </c>
      <c r="F367" s="278">
        <v>4780.5</v>
      </c>
      <c r="G367" s="278">
        <v>4713.3500000000004</v>
      </c>
      <c r="H367" s="278">
        <v>4927.9500000000007</v>
      </c>
      <c r="I367" s="278">
        <v>4995.1000000000004</v>
      </c>
      <c r="J367" s="278">
        <v>5035.2500000000009</v>
      </c>
      <c r="K367" s="276">
        <v>4954.95</v>
      </c>
      <c r="L367" s="276">
        <v>4847.6499999999996</v>
      </c>
      <c r="M367" s="276">
        <v>0.56828000000000001</v>
      </c>
    </row>
    <row r="368" spans="1:13">
      <c r="A368" s="267">
        <v>358</v>
      </c>
      <c r="B368" s="276" t="s">
        <v>489</v>
      </c>
      <c r="C368" s="277">
        <v>191.2</v>
      </c>
      <c r="D368" s="278">
        <v>192.73333333333335</v>
      </c>
      <c r="E368" s="278">
        <v>185.9666666666667</v>
      </c>
      <c r="F368" s="278">
        <v>180.73333333333335</v>
      </c>
      <c r="G368" s="278">
        <v>173.9666666666667</v>
      </c>
      <c r="H368" s="278">
        <v>197.9666666666667</v>
      </c>
      <c r="I368" s="278">
        <v>204.73333333333335</v>
      </c>
      <c r="J368" s="278">
        <v>209.9666666666667</v>
      </c>
      <c r="K368" s="276">
        <v>199.5</v>
      </c>
      <c r="L368" s="276">
        <v>187.5</v>
      </c>
      <c r="M368" s="276">
        <v>56.084739999999996</v>
      </c>
    </row>
    <row r="369" spans="1:13">
      <c r="A369" s="267">
        <v>359</v>
      </c>
      <c r="B369" s="276" t="s">
        <v>490</v>
      </c>
      <c r="C369" s="277">
        <v>764.5</v>
      </c>
      <c r="D369" s="278">
        <v>770.26666666666677</v>
      </c>
      <c r="E369" s="278">
        <v>750.58333333333348</v>
      </c>
      <c r="F369" s="278">
        <v>736.66666666666674</v>
      </c>
      <c r="G369" s="278">
        <v>716.98333333333346</v>
      </c>
      <c r="H369" s="278">
        <v>784.18333333333351</v>
      </c>
      <c r="I369" s="278">
        <v>803.86666666666667</v>
      </c>
      <c r="J369" s="278">
        <v>817.78333333333353</v>
      </c>
      <c r="K369" s="276">
        <v>789.95</v>
      </c>
      <c r="L369" s="276">
        <v>756.35</v>
      </c>
      <c r="M369" s="276">
        <v>0.22176000000000001</v>
      </c>
    </row>
    <row r="370" spans="1:13">
      <c r="A370" s="267">
        <v>360</v>
      </c>
      <c r="B370" s="276" t="s">
        <v>163</v>
      </c>
      <c r="C370" s="277">
        <v>1775.55</v>
      </c>
      <c r="D370" s="278">
        <v>1785.0166666666667</v>
      </c>
      <c r="E370" s="278">
        <v>1750.5333333333333</v>
      </c>
      <c r="F370" s="278">
        <v>1725.5166666666667</v>
      </c>
      <c r="G370" s="278">
        <v>1691.0333333333333</v>
      </c>
      <c r="H370" s="278">
        <v>1810.0333333333333</v>
      </c>
      <c r="I370" s="278">
        <v>1844.5166666666664</v>
      </c>
      <c r="J370" s="278">
        <v>1869.5333333333333</v>
      </c>
      <c r="K370" s="276">
        <v>1819.5</v>
      </c>
      <c r="L370" s="276">
        <v>1760</v>
      </c>
      <c r="M370" s="276">
        <v>9.1004000000000005</v>
      </c>
    </row>
    <row r="371" spans="1:13">
      <c r="A371" s="267">
        <v>361</v>
      </c>
      <c r="B371" s="276" t="s">
        <v>160</v>
      </c>
      <c r="C371" s="277">
        <v>1563.5</v>
      </c>
      <c r="D371" s="278">
        <v>1579.2</v>
      </c>
      <c r="E371" s="278">
        <v>1532.0500000000002</v>
      </c>
      <c r="F371" s="278">
        <v>1500.6000000000001</v>
      </c>
      <c r="G371" s="278">
        <v>1453.4500000000003</v>
      </c>
      <c r="H371" s="278">
        <v>1610.65</v>
      </c>
      <c r="I371" s="278">
        <v>1657.8000000000002</v>
      </c>
      <c r="J371" s="278">
        <v>1689.25</v>
      </c>
      <c r="K371" s="276">
        <v>1626.35</v>
      </c>
      <c r="L371" s="276">
        <v>1547.75</v>
      </c>
      <c r="M371" s="276">
        <v>16.07235</v>
      </c>
    </row>
    <row r="372" spans="1:13">
      <c r="A372" s="267">
        <v>362</v>
      </c>
      <c r="B372" s="276" t="s">
        <v>2223</v>
      </c>
      <c r="C372" s="277">
        <v>514</v>
      </c>
      <c r="D372" s="278">
        <v>516.76666666666665</v>
      </c>
      <c r="E372" s="278">
        <v>507.5333333333333</v>
      </c>
      <c r="F372" s="278">
        <v>501.06666666666666</v>
      </c>
      <c r="G372" s="278">
        <v>491.83333333333331</v>
      </c>
      <c r="H372" s="278">
        <v>523.23333333333335</v>
      </c>
      <c r="I372" s="278">
        <v>532.4666666666667</v>
      </c>
      <c r="J372" s="278">
        <v>538.93333333333328</v>
      </c>
      <c r="K372" s="276">
        <v>526</v>
      </c>
      <c r="L372" s="276">
        <v>510.3</v>
      </c>
      <c r="M372" s="276">
        <v>0.40279999999999999</v>
      </c>
    </row>
    <row r="373" spans="1:13">
      <c r="A373" s="267">
        <v>363</v>
      </c>
      <c r="B373" s="276" t="s">
        <v>491</v>
      </c>
      <c r="C373" s="277">
        <v>1280.9000000000001</v>
      </c>
      <c r="D373" s="278">
        <v>1281.95</v>
      </c>
      <c r="E373" s="278">
        <v>1238.95</v>
      </c>
      <c r="F373" s="278">
        <v>1197</v>
      </c>
      <c r="G373" s="278">
        <v>1154</v>
      </c>
      <c r="H373" s="278">
        <v>1323.9</v>
      </c>
      <c r="I373" s="278">
        <v>1366.9</v>
      </c>
      <c r="J373" s="278">
        <v>1408.8500000000001</v>
      </c>
      <c r="K373" s="276">
        <v>1324.95</v>
      </c>
      <c r="L373" s="276">
        <v>1240</v>
      </c>
      <c r="M373" s="276">
        <v>21.910589999999999</v>
      </c>
    </row>
    <row r="374" spans="1:13">
      <c r="A374" s="267">
        <v>364</v>
      </c>
      <c r="B374" s="276" t="s">
        <v>2225</v>
      </c>
      <c r="C374" s="277">
        <v>712.15</v>
      </c>
      <c r="D374" s="278">
        <v>715.2166666666667</v>
      </c>
      <c r="E374" s="278">
        <v>704.93333333333339</v>
      </c>
      <c r="F374" s="278">
        <v>697.7166666666667</v>
      </c>
      <c r="G374" s="278">
        <v>687.43333333333339</v>
      </c>
      <c r="H374" s="278">
        <v>722.43333333333339</v>
      </c>
      <c r="I374" s="278">
        <v>732.7166666666667</v>
      </c>
      <c r="J374" s="278">
        <v>739.93333333333339</v>
      </c>
      <c r="K374" s="276">
        <v>725.5</v>
      </c>
      <c r="L374" s="276">
        <v>708</v>
      </c>
      <c r="M374" s="276">
        <v>0.65776000000000001</v>
      </c>
    </row>
    <row r="375" spans="1:13">
      <c r="A375" s="267">
        <v>365</v>
      </c>
      <c r="B375" s="276" t="s">
        <v>162</v>
      </c>
      <c r="C375" s="277">
        <v>118.7</v>
      </c>
      <c r="D375" s="278">
        <v>119.7</v>
      </c>
      <c r="E375" s="278">
        <v>117</v>
      </c>
      <c r="F375" s="278">
        <v>115.3</v>
      </c>
      <c r="G375" s="278">
        <v>112.6</v>
      </c>
      <c r="H375" s="278">
        <v>121.4</v>
      </c>
      <c r="I375" s="278">
        <v>124.10000000000002</v>
      </c>
      <c r="J375" s="278">
        <v>125.80000000000001</v>
      </c>
      <c r="K375" s="276">
        <v>122.4</v>
      </c>
      <c r="L375" s="276">
        <v>118</v>
      </c>
      <c r="M375" s="276">
        <v>41.765450000000001</v>
      </c>
    </row>
    <row r="376" spans="1:13">
      <c r="A376" s="267">
        <v>366</v>
      </c>
      <c r="B376" s="276" t="s">
        <v>165</v>
      </c>
      <c r="C376" s="277">
        <v>195.15</v>
      </c>
      <c r="D376" s="278">
        <v>195.66666666666666</v>
      </c>
      <c r="E376" s="278">
        <v>193.63333333333333</v>
      </c>
      <c r="F376" s="278">
        <v>192.11666666666667</v>
      </c>
      <c r="G376" s="278">
        <v>190.08333333333334</v>
      </c>
      <c r="H376" s="278">
        <v>197.18333333333331</v>
      </c>
      <c r="I376" s="278">
        <v>199.21666666666667</v>
      </c>
      <c r="J376" s="278">
        <v>200.73333333333329</v>
      </c>
      <c r="K376" s="276">
        <v>197.7</v>
      </c>
      <c r="L376" s="276">
        <v>194.15</v>
      </c>
      <c r="M376" s="276">
        <v>70.363759999999999</v>
      </c>
    </row>
    <row r="377" spans="1:13">
      <c r="A377" s="267">
        <v>367</v>
      </c>
      <c r="B377" s="276" t="s">
        <v>492</v>
      </c>
      <c r="C377" s="277">
        <v>118.65</v>
      </c>
      <c r="D377" s="278">
        <v>120.14999999999999</v>
      </c>
      <c r="E377" s="278">
        <v>115.49999999999999</v>
      </c>
      <c r="F377" s="278">
        <v>112.35</v>
      </c>
      <c r="G377" s="278">
        <v>107.69999999999999</v>
      </c>
      <c r="H377" s="278">
        <v>123.29999999999998</v>
      </c>
      <c r="I377" s="278">
        <v>127.94999999999999</v>
      </c>
      <c r="J377" s="278">
        <v>131.09999999999997</v>
      </c>
      <c r="K377" s="276">
        <v>124.8</v>
      </c>
      <c r="L377" s="276">
        <v>117</v>
      </c>
      <c r="M377" s="276">
        <v>8.2324599999999997</v>
      </c>
    </row>
    <row r="378" spans="1:13">
      <c r="A378" s="267">
        <v>368</v>
      </c>
      <c r="B378" s="276" t="s">
        <v>276</v>
      </c>
      <c r="C378" s="277">
        <v>280.25</v>
      </c>
      <c r="D378" s="278">
        <v>283.8</v>
      </c>
      <c r="E378" s="278">
        <v>274.65000000000003</v>
      </c>
      <c r="F378" s="278">
        <v>269.05</v>
      </c>
      <c r="G378" s="278">
        <v>259.90000000000003</v>
      </c>
      <c r="H378" s="278">
        <v>289.40000000000003</v>
      </c>
      <c r="I378" s="278">
        <v>298.55</v>
      </c>
      <c r="J378" s="278">
        <v>304.15000000000003</v>
      </c>
      <c r="K378" s="276">
        <v>292.95</v>
      </c>
      <c r="L378" s="276">
        <v>278.2</v>
      </c>
      <c r="M378" s="276">
        <v>5.1441699999999999</v>
      </c>
    </row>
    <row r="379" spans="1:13">
      <c r="A379" s="267">
        <v>369</v>
      </c>
      <c r="B379" s="276" t="s">
        <v>493</v>
      </c>
      <c r="C379" s="277">
        <v>83.9</v>
      </c>
      <c r="D379" s="278">
        <v>84.783333333333346</v>
      </c>
      <c r="E379" s="278">
        <v>82.316666666666691</v>
      </c>
      <c r="F379" s="278">
        <v>80.733333333333348</v>
      </c>
      <c r="G379" s="278">
        <v>78.266666666666694</v>
      </c>
      <c r="H379" s="278">
        <v>86.366666666666688</v>
      </c>
      <c r="I379" s="278">
        <v>88.833333333333357</v>
      </c>
      <c r="J379" s="278">
        <v>90.416666666666686</v>
      </c>
      <c r="K379" s="276">
        <v>87.25</v>
      </c>
      <c r="L379" s="276">
        <v>83.2</v>
      </c>
      <c r="M379" s="276">
        <v>1.9785900000000001</v>
      </c>
    </row>
    <row r="380" spans="1:13">
      <c r="A380" s="267">
        <v>370</v>
      </c>
      <c r="B380" s="276" t="s">
        <v>494</v>
      </c>
      <c r="C380" s="277">
        <v>7114.45</v>
      </c>
      <c r="D380" s="278">
        <v>7052.4333333333334</v>
      </c>
      <c r="E380" s="278">
        <v>6877.0666666666666</v>
      </c>
      <c r="F380" s="278">
        <v>6639.6833333333334</v>
      </c>
      <c r="G380" s="278">
        <v>6464.3166666666666</v>
      </c>
      <c r="H380" s="278">
        <v>7289.8166666666666</v>
      </c>
      <c r="I380" s="278">
        <v>7465.1833333333334</v>
      </c>
      <c r="J380" s="278">
        <v>7702.5666666666666</v>
      </c>
      <c r="K380" s="276">
        <v>7227.8</v>
      </c>
      <c r="L380" s="276">
        <v>6815.05</v>
      </c>
      <c r="M380" s="276">
        <v>0.24740000000000001</v>
      </c>
    </row>
    <row r="381" spans="1:13">
      <c r="A381" s="267">
        <v>371</v>
      </c>
      <c r="B381" s="276" t="s">
        <v>277</v>
      </c>
      <c r="C381" s="277">
        <v>11228.85</v>
      </c>
      <c r="D381" s="278">
        <v>11260.566666666666</v>
      </c>
      <c r="E381" s="278">
        <v>11121.133333333331</v>
      </c>
      <c r="F381" s="278">
        <v>11013.416666666666</v>
      </c>
      <c r="G381" s="278">
        <v>10873.983333333332</v>
      </c>
      <c r="H381" s="278">
        <v>11368.283333333331</v>
      </c>
      <c r="I381" s="278">
        <v>11507.716666666665</v>
      </c>
      <c r="J381" s="278">
        <v>11615.433333333331</v>
      </c>
      <c r="K381" s="276">
        <v>11400</v>
      </c>
      <c r="L381" s="276">
        <v>11152.85</v>
      </c>
      <c r="M381" s="276">
        <v>9.0450000000000003E-2</v>
      </c>
    </row>
    <row r="382" spans="1:13">
      <c r="A382" s="267">
        <v>372</v>
      </c>
      <c r="B382" s="276" t="s">
        <v>164</v>
      </c>
      <c r="C382" s="277">
        <v>35.65</v>
      </c>
      <c r="D382" s="278">
        <v>36.1</v>
      </c>
      <c r="E382" s="278">
        <v>34.800000000000004</v>
      </c>
      <c r="F382" s="278">
        <v>33.950000000000003</v>
      </c>
      <c r="G382" s="278">
        <v>32.650000000000006</v>
      </c>
      <c r="H382" s="278">
        <v>36.950000000000003</v>
      </c>
      <c r="I382" s="278">
        <v>38.25</v>
      </c>
      <c r="J382" s="278">
        <v>39.1</v>
      </c>
      <c r="K382" s="276">
        <v>37.4</v>
      </c>
      <c r="L382" s="276">
        <v>35.25</v>
      </c>
      <c r="M382" s="276">
        <v>1262.7960700000001</v>
      </c>
    </row>
    <row r="383" spans="1:13">
      <c r="A383" s="267">
        <v>373</v>
      </c>
      <c r="B383" s="276" t="s">
        <v>278</v>
      </c>
      <c r="C383" s="277">
        <v>564.29999999999995</v>
      </c>
      <c r="D383" s="278">
        <v>567.0333333333333</v>
      </c>
      <c r="E383" s="278">
        <v>552.51666666666665</v>
      </c>
      <c r="F383" s="278">
        <v>540.73333333333335</v>
      </c>
      <c r="G383" s="278">
        <v>526.2166666666667</v>
      </c>
      <c r="H383" s="278">
        <v>578.81666666666661</v>
      </c>
      <c r="I383" s="278">
        <v>593.33333333333326</v>
      </c>
      <c r="J383" s="278">
        <v>605.11666666666656</v>
      </c>
      <c r="K383" s="276">
        <v>581.54999999999995</v>
      </c>
      <c r="L383" s="276">
        <v>555.25</v>
      </c>
      <c r="M383" s="276">
        <v>3.0433400000000002</v>
      </c>
    </row>
    <row r="384" spans="1:13">
      <c r="A384" s="267">
        <v>374</v>
      </c>
      <c r="B384" s="276" t="s">
        <v>168</v>
      </c>
      <c r="C384" s="277">
        <v>250.55</v>
      </c>
      <c r="D384" s="278">
        <v>254.80000000000004</v>
      </c>
      <c r="E384" s="278">
        <v>244.00000000000006</v>
      </c>
      <c r="F384" s="278">
        <v>237.45000000000002</v>
      </c>
      <c r="G384" s="278">
        <v>226.65000000000003</v>
      </c>
      <c r="H384" s="278">
        <v>261.35000000000008</v>
      </c>
      <c r="I384" s="278">
        <v>272.15000000000009</v>
      </c>
      <c r="J384" s="278">
        <v>278.7000000000001</v>
      </c>
      <c r="K384" s="276">
        <v>265.60000000000002</v>
      </c>
      <c r="L384" s="276">
        <v>248.25</v>
      </c>
      <c r="M384" s="276">
        <v>194.91404</v>
      </c>
    </row>
    <row r="385" spans="1:13">
      <c r="A385" s="267">
        <v>375</v>
      </c>
      <c r="B385" s="276" t="s">
        <v>169</v>
      </c>
      <c r="C385" s="277">
        <v>142.5</v>
      </c>
      <c r="D385" s="278">
        <v>144.19999999999999</v>
      </c>
      <c r="E385" s="278">
        <v>139.99999999999997</v>
      </c>
      <c r="F385" s="278">
        <v>137.49999999999997</v>
      </c>
      <c r="G385" s="278">
        <v>133.29999999999995</v>
      </c>
      <c r="H385" s="278">
        <v>146.69999999999999</v>
      </c>
      <c r="I385" s="278">
        <v>150.90000000000003</v>
      </c>
      <c r="J385" s="278">
        <v>153.4</v>
      </c>
      <c r="K385" s="276">
        <v>148.4</v>
      </c>
      <c r="L385" s="276">
        <v>141.69999999999999</v>
      </c>
      <c r="M385" s="276">
        <v>49.01511</v>
      </c>
    </row>
    <row r="386" spans="1:13">
      <c r="A386" s="267">
        <v>376</v>
      </c>
      <c r="B386" s="276" t="s">
        <v>495</v>
      </c>
      <c r="C386" s="277">
        <v>261.05</v>
      </c>
      <c r="D386" s="278">
        <v>262.65000000000003</v>
      </c>
      <c r="E386" s="278">
        <v>258.60000000000008</v>
      </c>
      <c r="F386" s="278">
        <v>256.15000000000003</v>
      </c>
      <c r="G386" s="278">
        <v>252.10000000000008</v>
      </c>
      <c r="H386" s="278">
        <v>265.10000000000008</v>
      </c>
      <c r="I386" s="278">
        <v>269.15000000000003</v>
      </c>
      <c r="J386" s="278">
        <v>271.60000000000008</v>
      </c>
      <c r="K386" s="276">
        <v>266.7</v>
      </c>
      <c r="L386" s="276">
        <v>260.2</v>
      </c>
      <c r="M386" s="276">
        <v>2.3470900000000001</v>
      </c>
    </row>
    <row r="387" spans="1:13">
      <c r="A387" s="267">
        <v>377</v>
      </c>
      <c r="B387" s="276" t="s">
        <v>496</v>
      </c>
      <c r="C387" s="277">
        <v>507.35</v>
      </c>
      <c r="D387" s="278">
        <v>509.89999999999992</v>
      </c>
      <c r="E387" s="278">
        <v>500.79999999999984</v>
      </c>
      <c r="F387" s="278">
        <v>494.24999999999994</v>
      </c>
      <c r="G387" s="278">
        <v>485.14999999999986</v>
      </c>
      <c r="H387" s="278">
        <v>516.44999999999982</v>
      </c>
      <c r="I387" s="278">
        <v>525.54999999999984</v>
      </c>
      <c r="J387" s="278">
        <v>532.0999999999998</v>
      </c>
      <c r="K387" s="276">
        <v>519</v>
      </c>
      <c r="L387" s="276">
        <v>503.35</v>
      </c>
      <c r="M387" s="276">
        <v>2.6238299999999999</v>
      </c>
    </row>
    <row r="388" spans="1:13">
      <c r="A388" s="267">
        <v>378</v>
      </c>
      <c r="B388" s="276" t="s">
        <v>497</v>
      </c>
      <c r="C388" s="277">
        <v>30.05</v>
      </c>
      <c r="D388" s="278">
        <v>30.383333333333336</v>
      </c>
      <c r="E388" s="278">
        <v>29.466666666666672</v>
      </c>
      <c r="F388" s="278">
        <v>28.883333333333336</v>
      </c>
      <c r="G388" s="278">
        <v>27.966666666666672</v>
      </c>
      <c r="H388" s="278">
        <v>30.966666666666672</v>
      </c>
      <c r="I388" s="278">
        <v>31.883333333333336</v>
      </c>
      <c r="J388" s="278">
        <v>32.466666666666669</v>
      </c>
      <c r="K388" s="276">
        <v>31.3</v>
      </c>
      <c r="L388" s="276">
        <v>29.8</v>
      </c>
      <c r="M388" s="276">
        <v>69.279330000000002</v>
      </c>
    </row>
    <row r="389" spans="1:13">
      <c r="A389" s="267">
        <v>379</v>
      </c>
      <c r="B389" s="276" t="s">
        <v>498</v>
      </c>
      <c r="C389" s="277">
        <v>136.85</v>
      </c>
      <c r="D389" s="278">
        <v>138.28333333333333</v>
      </c>
      <c r="E389" s="278">
        <v>134.26666666666665</v>
      </c>
      <c r="F389" s="278">
        <v>131.68333333333331</v>
      </c>
      <c r="G389" s="278">
        <v>127.66666666666663</v>
      </c>
      <c r="H389" s="278">
        <v>140.86666666666667</v>
      </c>
      <c r="I389" s="278">
        <v>144.88333333333338</v>
      </c>
      <c r="J389" s="278">
        <v>147.4666666666667</v>
      </c>
      <c r="K389" s="276">
        <v>142.30000000000001</v>
      </c>
      <c r="L389" s="276">
        <v>135.69999999999999</v>
      </c>
      <c r="M389" s="276">
        <v>22.37161</v>
      </c>
    </row>
    <row r="390" spans="1:13">
      <c r="A390" s="267">
        <v>380</v>
      </c>
      <c r="B390" s="276" t="s">
        <v>279</v>
      </c>
      <c r="C390" s="277">
        <v>479.1</v>
      </c>
      <c r="D390" s="278">
        <v>481.18333333333339</v>
      </c>
      <c r="E390" s="278">
        <v>475.81666666666678</v>
      </c>
      <c r="F390" s="278">
        <v>472.53333333333336</v>
      </c>
      <c r="G390" s="278">
        <v>467.16666666666674</v>
      </c>
      <c r="H390" s="278">
        <v>484.46666666666681</v>
      </c>
      <c r="I390" s="278">
        <v>489.83333333333337</v>
      </c>
      <c r="J390" s="278">
        <v>493.11666666666684</v>
      </c>
      <c r="K390" s="276">
        <v>486.55</v>
      </c>
      <c r="L390" s="276">
        <v>477.9</v>
      </c>
      <c r="M390" s="276">
        <v>1.7590399999999999</v>
      </c>
    </row>
    <row r="391" spans="1:13">
      <c r="A391" s="267">
        <v>381</v>
      </c>
      <c r="B391" s="276" t="s">
        <v>499</v>
      </c>
      <c r="C391" s="277">
        <v>284.60000000000002</v>
      </c>
      <c r="D391" s="278">
        <v>286.91666666666669</v>
      </c>
      <c r="E391" s="278">
        <v>281.18333333333339</v>
      </c>
      <c r="F391" s="278">
        <v>277.76666666666671</v>
      </c>
      <c r="G391" s="278">
        <v>272.03333333333342</v>
      </c>
      <c r="H391" s="278">
        <v>290.33333333333337</v>
      </c>
      <c r="I391" s="278">
        <v>296.06666666666661</v>
      </c>
      <c r="J391" s="278">
        <v>299.48333333333335</v>
      </c>
      <c r="K391" s="276">
        <v>292.64999999999998</v>
      </c>
      <c r="L391" s="276">
        <v>283.5</v>
      </c>
      <c r="M391" s="276">
        <v>3.3741699999999999</v>
      </c>
    </row>
    <row r="392" spans="1:13">
      <c r="A392" s="267">
        <v>382</v>
      </c>
      <c r="B392" s="276" t="s">
        <v>500</v>
      </c>
      <c r="C392" s="277">
        <v>56</v>
      </c>
      <c r="D392" s="278">
        <v>55.35</v>
      </c>
      <c r="E392" s="278">
        <v>53.800000000000004</v>
      </c>
      <c r="F392" s="278">
        <v>51.6</v>
      </c>
      <c r="G392" s="278">
        <v>50.050000000000004</v>
      </c>
      <c r="H392" s="278">
        <v>57.550000000000004</v>
      </c>
      <c r="I392" s="278">
        <v>59.1</v>
      </c>
      <c r="J392" s="278">
        <v>61.300000000000004</v>
      </c>
      <c r="K392" s="276">
        <v>56.9</v>
      </c>
      <c r="L392" s="276">
        <v>53.15</v>
      </c>
      <c r="M392" s="276">
        <v>95.671099999999996</v>
      </c>
    </row>
    <row r="393" spans="1:13">
      <c r="A393" s="267">
        <v>383</v>
      </c>
      <c r="B393" s="276" t="s">
        <v>501</v>
      </c>
      <c r="C393" s="277">
        <v>1592.8</v>
      </c>
      <c r="D393" s="278">
        <v>1600.6333333333332</v>
      </c>
      <c r="E393" s="278">
        <v>1563.2666666666664</v>
      </c>
      <c r="F393" s="278">
        <v>1533.7333333333331</v>
      </c>
      <c r="G393" s="278">
        <v>1496.3666666666663</v>
      </c>
      <c r="H393" s="278">
        <v>1630.1666666666665</v>
      </c>
      <c r="I393" s="278">
        <v>1667.5333333333333</v>
      </c>
      <c r="J393" s="278">
        <v>1697.0666666666666</v>
      </c>
      <c r="K393" s="276">
        <v>1638</v>
      </c>
      <c r="L393" s="276">
        <v>1571.1</v>
      </c>
      <c r="M393" s="276">
        <v>8.6929999999999993E-2</v>
      </c>
    </row>
    <row r="394" spans="1:13">
      <c r="A394" s="267">
        <v>384</v>
      </c>
      <c r="B394" s="276" t="s">
        <v>502</v>
      </c>
      <c r="C394" s="277">
        <v>333.25</v>
      </c>
      <c r="D394" s="278">
        <v>335</v>
      </c>
      <c r="E394" s="278">
        <v>328.3</v>
      </c>
      <c r="F394" s="278">
        <v>323.35000000000002</v>
      </c>
      <c r="G394" s="278">
        <v>316.65000000000003</v>
      </c>
      <c r="H394" s="278">
        <v>339.95</v>
      </c>
      <c r="I394" s="278">
        <v>346.65000000000003</v>
      </c>
      <c r="J394" s="278">
        <v>351.59999999999997</v>
      </c>
      <c r="K394" s="276">
        <v>341.7</v>
      </c>
      <c r="L394" s="276">
        <v>330.05</v>
      </c>
      <c r="M394" s="276">
        <v>5.0099299999999998</v>
      </c>
    </row>
    <row r="395" spans="1:13">
      <c r="A395" s="267">
        <v>385</v>
      </c>
      <c r="B395" s="276" t="s">
        <v>503</v>
      </c>
      <c r="C395" s="277">
        <v>136.55000000000001</v>
      </c>
      <c r="D395" s="278">
        <v>136.95000000000002</v>
      </c>
      <c r="E395" s="278">
        <v>135.40000000000003</v>
      </c>
      <c r="F395" s="278">
        <v>134.25000000000003</v>
      </c>
      <c r="G395" s="278">
        <v>132.70000000000005</v>
      </c>
      <c r="H395" s="278">
        <v>138.10000000000002</v>
      </c>
      <c r="I395" s="278">
        <v>139.65000000000003</v>
      </c>
      <c r="J395" s="278">
        <v>140.80000000000001</v>
      </c>
      <c r="K395" s="276">
        <v>138.5</v>
      </c>
      <c r="L395" s="276">
        <v>135.80000000000001</v>
      </c>
      <c r="M395" s="276">
        <v>1.9574800000000001</v>
      </c>
    </row>
    <row r="396" spans="1:13">
      <c r="A396" s="267">
        <v>386</v>
      </c>
      <c r="B396" s="276" t="s">
        <v>504</v>
      </c>
      <c r="C396" s="277">
        <v>843.65</v>
      </c>
      <c r="D396" s="278">
        <v>846.69999999999993</v>
      </c>
      <c r="E396" s="278">
        <v>834.09999999999991</v>
      </c>
      <c r="F396" s="278">
        <v>824.55</v>
      </c>
      <c r="G396" s="278">
        <v>811.94999999999993</v>
      </c>
      <c r="H396" s="278">
        <v>856.24999999999989</v>
      </c>
      <c r="I396" s="278">
        <v>868.85</v>
      </c>
      <c r="J396" s="278">
        <v>878.39999999999986</v>
      </c>
      <c r="K396" s="276">
        <v>859.3</v>
      </c>
      <c r="L396" s="276">
        <v>837.15</v>
      </c>
      <c r="M396" s="276">
        <v>1.9225699999999999</v>
      </c>
    </row>
    <row r="397" spans="1:13">
      <c r="A397" s="267">
        <v>387</v>
      </c>
      <c r="B397" s="276" t="s">
        <v>170</v>
      </c>
      <c r="C397" s="277">
        <v>2099.4</v>
      </c>
      <c r="D397" s="278">
        <v>2098.1333333333332</v>
      </c>
      <c r="E397" s="278">
        <v>2076.2666666666664</v>
      </c>
      <c r="F397" s="278">
        <v>2053.1333333333332</v>
      </c>
      <c r="G397" s="278">
        <v>2031.2666666666664</v>
      </c>
      <c r="H397" s="278">
        <v>2121.2666666666664</v>
      </c>
      <c r="I397" s="278">
        <v>2143.1333333333332</v>
      </c>
      <c r="J397" s="278">
        <v>2166.2666666666664</v>
      </c>
      <c r="K397" s="276">
        <v>2120</v>
      </c>
      <c r="L397" s="276">
        <v>2075</v>
      </c>
      <c r="M397" s="276">
        <v>180.38987</v>
      </c>
    </row>
    <row r="398" spans="1:13">
      <c r="A398" s="267">
        <v>388</v>
      </c>
      <c r="B398" s="276" t="s">
        <v>3523</v>
      </c>
      <c r="C398" s="277">
        <v>979.65</v>
      </c>
      <c r="D398" s="278">
        <v>989.78333333333342</v>
      </c>
      <c r="E398" s="278">
        <v>960.56666666666683</v>
      </c>
      <c r="F398" s="278">
        <v>941.48333333333346</v>
      </c>
      <c r="G398" s="278">
        <v>912.26666666666688</v>
      </c>
      <c r="H398" s="278">
        <v>1008.8666666666668</v>
      </c>
      <c r="I398" s="278">
        <v>1038.0833333333333</v>
      </c>
      <c r="J398" s="278">
        <v>1057.1666666666667</v>
      </c>
      <c r="K398" s="276">
        <v>1019</v>
      </c>
      <c r="L398" s="276">
        <v>970.7</v>
      </c>
      <c r="M398" s="276">
        <v>21.603590000000001</v>
      </c>
    </row>
    <row r="399" spans="1:13">
      <c r="A399" s="267">
        <v>389</v>
      </c>
      <c r="B399" s="276" t="s">
        <v>280</v>
      </c>
      <c r="C399" s="277">
        <v>878.3</v>
      </c>
      <c r="D399" s="278">
        <v>887.0333333333333</v>
      </c>
      <c r="E399" s="278">
        <v>866.26666666666665</v>
      </c>
      <c r="F399" s="278">
        <v>854.23333333333335</v>
      </c>
      <c r="G399" s="278">
        <v>833.4666666666667</v>
      </c>
      <c r="H399" s="278">
        <v>899.06666666666661</v>
      </c>
      <c r="I399" s="278">
        <v>919.83333333333326</v>
      </c>
      <c r="J399" s="278">
        <v>931.86666666666656</v>
      </c>
      <c r="K399" s="276">
        <v>907.8</v>
      </c>
      <c r="L399" s="276">
        <v>875</v>
      </c>
      <c r="M399" s="276">
        <v>19.138210000000001</v>
      </c>
    </row>
    <row r="400" spans="1:13">
      <c r="A400" s="267">
        <v>390</v>
      </c>
      <c r="B400" s="276" t="s">
        <v>510</v>
      </c>
      <c r="C400" s="277">
        <v>25.3</v>
      </c>
      <c r="D400" s="278">
        <v>25.333333333333332</v>
      </c>
      <c r="E400" s="278">
        <v>25.166666666666664</v>
      </c>
      <c r="F400" s="278">
        <v>25.033333333333331</v>
      </c>
      <c r="G400" s="278">
        <v>24.866666666666664</v>
      </c>
      <c r="H400" s="278">
        <v>25.466666666666665</v>
      </c>
      <c r="I400" s="278">
        <v>25.633333333333329</v>
      </c>
      <c r="J400" s="278">
        <v>25.766666666666666</v>
      </c>
      <c r="K400" s="276">
        <v>25.5</v>
      </c>
      <c r="L400" s="276">
        <v>25.2</v>
      </c>
      <c r="M400" s="276">
        <v>25.560410000000001</v>
      </c>
    </row>
    <row r="401" spans="1:13">
      <c r="A401" s="267">
        <v>391</v>
      </c>
      <c r="B401" s="276" t="s">
        <v>511</v>
      </c>
      <c r="C401" s="277">
        <v>1811.1</v>
      </c>
      <c r="D401" s="278">
        <v>1833.3999999999999</v>
      </c>
      <c r="E401" s="278">
        <v>1781.7999999999997</v>
      </c>
      <c r="F401" s="278">
        <v>1752.4999999999998</v>
      </c>
      <c r="G401" s="278">
        <v>1700.8999999999996</v>
      </c>
      <c r="H401" s="278">
        <v>1862.6999999999998</v>
      </c>
      <c r="I401" s="278">
        <v>1914.2999999999997</v>
      </c>
      <c r="J401" s="278">
        <v>1943.6</v>
      </c>
      <c r="K401" s="276">
        <v>1885</v>
      </c>
      <c r="L401" s="276">
        <v>1804.1</v>
      </c>
      <c r="M401" s="276">
        <v>0.70425000000000004</v>
      </c>
    </row>
    <row r="402" spans="1:13">
      <c r="A402" s="267">
        <v>392</v>
      </c>
      <c r="B402" s="276" t="s">
        <v>175</v>
      </c>
      <c r="C402" s="277">
        <v>5772.6</v>
      </c>
      <c r="D402" s="278">
        <v>5770.9333333333334</v>
      </c>
      <c r="E402" s="278">
        <v>5579.8666666666668</v>
      </c>
      <c r="F402" s="278">
        <v>5387.1333333333332</v>
      </c>
      <c r="G402" s="278">
        <v>5196.0666666666666</v>
      </c>
      <c r="H402" s="278">
        <v>5963.666666666667</v>
      </c>
      <c r="I402" s="278">
        <v>6154.7333333333345</v>
      </c>
      <c r="J402" s="278">
        <v>6347.4666666666672</v>
      </c>
      <c r="K402" s="276">
        <v>5962</v>
      </c>
      <c r="L402" s="276">
        <v>5578.2</v>
      </c>
      <c r="M402" s="276">
        <v>3.4750000000000001</v>
      </c>
    </row>
    <row r="403" spans="1:13">
      <c r="A403" s="267">
        <v>393</v>
      </c>
      <c r="B403" s="276" t="s">
        <v>513</v>
      </c>
      <c r="C403" s="277">
        <v>8448.9</v>
      </c>
      <c r="D403" s="278">
        <v>8414.65</v>
      </c>
      <c r="E403" s="278">
        <v>8339.2999999999993</v>
      </c>
      <c r="F403" s="278">
        <v>8229.6999999999989</v>
      </c>
      <c r="G403" s="278">
        <v>8154.3499999999985</v>
      </c>
      <c r="H403" s="278">
        <v>8524.25</v>
      </c>
      <c r="I403" s="278">
        <v>8599.6000000000022</v>
      </c>
      <c r="J403" s="278">
        <v>8709.2000000000007</v>
      </c>
      <c r="K403" s="276">
        <v>8490</v>
      </c>
      <c r="L403" s="276">
        <v>8305.0499999999993</v>
      </c>
      <c r="M403" s="276">
        <v>0.18082000000000001</v>
      </c>
    </row>
    <row r="404" spans="1:13">
      <c r="A404" s="267">
        <v>394</v>
      </c>
      <c r="B404" s="276" t="s">
        <v>514</v>
      </c>
      <c r="C404" s="277">
        <v>4537.95</v>
      </c>
      <c r="D404" s="278">
        <v>4559.333333333333</v>
      </c>
      <c r="E404" s="278">
        <v>4493.6666666666661</v>
      </c>
      <c r="F404" s="278">
        <v>4449.3833333333332</v>
      </c>
      <c r="G404" s="278">
        <v>4383.7166666666662</v>
      </c>
      <c r="H404" s="278">
        <v>4603.6166666666659</v>
      </c>
      <c r="I404" s="278">
        <v>4669.2833333333319</v>
      </c>
      <c r="J404" s="278">
        <v>4713.5666666666657</v>
      </c>
      <c r="K404" s="276">
        <v>4625</v>
      </c>
      <c r="L404" s="276">
        <v>4515.05</v>
      </c>
      <c r="M404" s="276">
        <v>8.1059999999999993E-2</v>
      </c>
    </row>
    <row r="405" spans="1:13">
      <c r="A405" s="267">
        <v>395</v>
      </c>
      <c r="B405" s="276" t="s">
        <v>2402</v>
      </c>
      <c r="C405" s="277">
        <v>97.95</v>
      </c>
      <c r="D405" s="278">
        <v>101.28333333333335</v>
      </c>
      <c r="E405" s="278">
        <v>93.666666666666686</v>
      </c>
      <c r="F405" s="278">
        <v>89.38333333333334</v>
      </c>
      <c r="G405" s="278">
        <v>81.76666666666668</v>
      </c>
      <c r="H405" s="278">
        <v>105.56666666666669</v>
      </c>
      <c r="I405" s="278">
        <v>113.18333333333334</v>
      </c>
      <c r="J405" s="278">
        <v>117.4666666666667</v>
      </c>
      <c r="K405" s="276">
        <v>108.9</v>
      </c>
      <c r="L405" s="276">
        <v>97</v>
      </c>
      <c r="M405" s="276">
        <v>45.859229999999997</v>
      </c>
    </row>
    <row r="406" spans="1:13">
      <c r="A406" s="267">
        <v>396</v>
      </c>
      <c r="B406" s="276" t="s">
        <v>515</v>
      </c>
      <c r="C406" s="277">
        <v>404.5</v>
      </c>
      <c r="D406" s="278">
        <v>406.63333333333338</v>
      </c>
      <c r="E406" s="278">
        <v>401.86666666666679</v>
      </c>
      <c r="F406" s="278">
        <v>399.23333333333341</v>
      </c>
      <c r="G406" s="278">
        <v>394.46666666666681</v>
      </c>
      <c r="H406" s="278">
        <v>409.26666666666677</v>
      </c>
      <c r="I406" s="278">
        <v>414.0333333333333</v>
      </c>
      <c r="J406" s="278">
        <v>416.66666666666674</v>
      </c>
      <c r="K406" s="276">
        <v>411.4</v>
      </c>
      <c r="L406" s="276">
        <v>404</v>
      </c>
      <c r="M406" s="276">
        <v>0.71228000000000002</v>
      </c>
    </row>
    <row r="407" spans="1:13">
      <c r="A407" s="267">
        <v>397</v>
      </c>
      <c r="B407" s="276" t="s">
        <v>2412</v>
      </c>
      <c r="C407" s="277">
        <v>222.05</v>
      </c>
      <c r="D407" s="278">
        <v>222.01666666666665</v>
      </c>
      <c r="E407" s="278">
        <v>218.0333333333333</v>
      </c>
      <c r="F407" s="278">
        <v>214.01666666666665</v>
      </c>
      <c r="G407" s="278">
        <v>210.0333333333333</v>
      </c>
      <c r="H407" s="278">
        <v>226.0333333333333</v>
      </c>
      <c r="I407" s="278">
        <v>230.01666666666665</v>
      </c>
      <c r="J407" s="278">
        <v>234.0333333333333</v>
      </c>
      <c r="K407" s="276">
        <v>226</v>
      </c>
      <c r="L407" s="276">
        <v>218</v>
      </c>
      <c r="M407" s="276">
        <v>13.101749999999999</v>
      </c>
    </row>
    <row r="408" spans="1:13">
      <c r="A408" s="267">
        <v>398</v>
      </c>
      <c r="B408" s="276" t="s">
        <v>516</v>
      </c>
      <c r="C408" s="277">
        <v>2086.65</v>
      </c>
      <c r="D408" s="278">
        <v>2112.8833333333332</v>
      </c>
      <c r="E408" s="278">
        <v>2051.7666666666664</v>
      </c>
      <c r="F408" s="278">
        <v>2016.8833333333332</v>
      </c>
      <c r="G408" s="278">
        <v>1955.7666666666664</v>
      </c>
      <c r="H408" s="278">
        <v>2147.7666666666664</v>
      </c>
      <c r="I408" s="278">
        <v>2208.8833333333332</v>
      </c>
      <c r="J408" s="278">
        <v>2243.7666666666664</v>
      </c>
      <c r="K408" s="276">
        <v>2174</v>
      </c>
      <c r="L408" s="276">
        <v>2078</v>
      </c>
      <c r="M408" s="276">
        <v>0.22270000000000001</v>
      </c>
    </row>
    <row r="409" spans="1:13">
      <c r="A409" s="267">
        <v>399</v>
      </c>
      <c r="B409" s="276" t="s">
        <v>517</v>
      </c>
      <c r="C409" s="277">
        <v>433.6</v>
      </c>
      <c r="D409" s="278">
        <v>437.5</v>
      </c>
      <c r="E409" s="278">
        <v>426.05</v>
      </c>
      <c r="F409" s="278">
        <v>418.5</v>
      </c>
      <c r="G409" s="278">
        <v>407.05</v>
      </c>
      <c r="H409" s="278">
        <v>445.05</v>
      </c>
      <c r="I409" s="278">
        <v>456.50000000000006</v>
      </c>
      <c r="J409" s="278">
        <v>464.05</v>
      </c>
      <c r="K409" s="276">
        <v>448.95</v>
      </c>
      <c r="L409" s="276">
        <v>429.95</v>
      </c>
      <c r="M409" s="276">
        <v>2.66873</v>
      </c>
    </row>
    <row r="410" spans="1:13">
      <c r="A410" s="267">
        <v>400</v>
      </c>
      <c r="B410" s="276" t="s">
        <v>2404</v>
      </c>
      <c r="C410" s="277">
        <v>85.9</v>
      </c>
      <c r="D410" s="278">
        <v>86.716666666666654</v>
      </c>
      <c r="E410" s="278">
        <v>84.433333333333309</v>
      </c>
      <c r="F410" s="278">
        <v>82.966666666666654</v>
      </c>
      <c r="G410" s="278">
        <v>80.683333333333309</v>
      </c>
      <c r="H410" s="278">
        <v>88.183333333333309</v>
      </c>
      <c r="I410" s="278">
        <v>90.46666666666664</v>
      </c>
      <c r="J410" s="278">
        <v>91.933333333333309</v>
      </c>
      <c r="K410" s="276">
        <v>89</v>
      </c>
      <c r="L410" s="276">
        <v>85.25</v>
      </c>
      <c r="M410" s="276">
        <v>26.5885</v>
      </c>
    </row>
    <row r="411" spans="1:13">
      <c r="A411" s="267">
        <v>401</v>
      </c>
      <c r="B411" s="276" t="s">
        <v>518</v>
      </c>
      <c r="C411" s="277">
        <v>204.1</v>
      </c>
      <c r="D411" s="278">
        <v>205.45000000000002</v>
      </c>
      <c r="E411" s="278">
        <v>200.90000000000003</v>
      </c>
      <c r="F411" s="278">
        <v>197.70000000000002</v>
      </c>
      <c r="G411" s="278">
        <v>193.15000000000003</v>
      </c>
      <c r="H411" s="278">
        <v>208.65000000000003</v>
      </c>
      <c r="I411" s="278">
        <v>213.20000000000005</v>
      </c>
      <c r="J411" s="278">
        <v>216.40000000000003</v>
      </c>
      <c r="K411" s="276">
        <v>210</v>
      </c>
      <c r="L411" s="276">
        <v>202.25</v>
      </c>
      <c r="M411" s="276">
        <v>1.5933299999999999</v>
      </c>
    </row>
    <row r="412" spans="1:13">
      <c r="A412" s="267">
        <v>402</v>
      </c>
      <c r="B412" s="276" t="s">
        <v>173</v>
      </c>
      <c r="C412" s="277">
        <v>23719</v>
      </c>
      <c r="D412" s="278">
        <v>23873.600000000002</v>
      </c>
      <c r="E412" s="278">
        <v>23447.400000000005</v>
      </c>
      <c r="F412" s="278">
        <v>23175.800000000003</v>
      </c>
      <c r="G412" s="278">
        <v>22749.600000000006</v>
      </c>
      <c r="H412" s="278">
        <v>24145.200000000004</v>
      </c>
      <c r="I412" s="278">
        <v>24571.4</v>
      </c>
      <c r="J412" s="278">
        <v>24843.000000000004</v>
      </c>
      <c r="K412" s="276">
        <v>24299.8</v>
      </c>
      <c r="L412" s="276">
        <v>23602</v>
      </c>
      <c r="M412" s="276">
        <v>0.51819000000000004</v>
      </c>
    </row>
    <row r="413" spans="1:13">
      <c r="A413" s="267">
        <v>403</v>
      </c>
      <c r="B413" s="276" t="s">
        <v>520</v>
      </c>
      <c r="C413" s="277">
        <v>1062.3499999999999</v>
      </c>
      <c r="D413" s="278">
        <v>1067.45</v>
      </c>
      <c r="E413" s="278">
        <v>1049.9000000000001</v>
      </c>
      <c r="F413" s="278">
        <v>1037.45</v>
      </c>
      <c r="G413" s="278">
        <v>1019.9000000000001</v>
      </c>
      <c r="H413" s="278">
        <v>1079.9000000000001</v>
      </c>
      <c r="I413" s="278">
        <v>1097.4499999999998</v>
      </c>
      <c r="J413" s="278">
        <v>1109.9000000000001</v>
      </c>
      <c r="K413" s="276">
        <v>1085</v>
      </c>
      <c r="L413" s="276">
        <v>1055</v>
      </c>
      <c r="M413" s="276">
        <v>0.17663000000000001</v>
      </c>
    </row>
    <row r="414" spans="1:13">
      <c r="A414" s="267">
        <v>404</v>
      </c>
      <c r="B414" s="276" t="s">
        <v>176</v>
      </c>
      <c r="C414" s="277">
        <v>1206.45</v>
      </c>
      <c r="D414" s="278">
        <v>1225.6666666666667</v>
      </c>
      <c r="E414" s="278">
        <v>1174.9833333333336</v>
      </c>
      <c r="F414" s="278">
        <v>1143.5166666666669</v>
      </c>
      <c r="G414" s="278">
        <v>1092.8333333333337</v>
      </c>
      <c r="H414" s="278">
        <v>1257.1333333333334</v>
      </c>
      <c r="I414" s="278">
        <v>1307.8166666666664</v>
      </c>
      <c r="J414" s="278">
        <v>1339.2833333333333</v>
      </c>
      <c r="K414" s="276">
        <v>1276.3499999999999</v>
      </c>
      <c r="L414" s="276">
        <v>1194.2</v>
      </c>
      <c r="M414" s="276">
        <v>32.923749999999998</v>
      </c>
    </row>
    <row r="415" spans="1:13">
      <c r="A415" s="267">
        <v>405</v>
      </c>
      <c r="B415" s="276" t="s">
        <v>174</v>
      </c>
      <c r="C415" s="277">
        <v>1669.25</v>
      </c>
      <c r="D415" s="278">
        <v>1686.9166666666667</v>
      </c>
      <c r="E415" s="278">
        <v>1640.9833333333336</v>
      </c>
      <c r="F415" s="278">
        <v>1612.7166666666669</v>
      </c>
      <c r="G415" s="278">
        <v>1566.7833333333338</v>
      </c>
      <c r="H415" s="278">
        <v>1715.1833333333334</v>
      </c>
      <c r="I415" s="278">
        <v>1761.1166666666663</v>
      </c>
      <c r="J415" s="278">
        <v>1789.3833333333332</v>
      </c>
      <c r="K415" s="276">
        <v>1732.85</v>
      </c>
      <c r="L415" s="276">
        <v>1658.65</v>
      </c>
      <c r="M415" s="276">
        <v>6.8604900000000004</v>
      </c>
    </row>
    <row r="416" spans="1:13">
      <c r="A416" s="267">
        <v>406</v>
      </c>
      <c r="B416" s="276" t="s">
        <v>521</v>
      </c>
      <c r="C416" s="277">
        <v>478.6</v>
      </c>
      <c r="D416" s="278">
        <v>479.5333333333333</v>
      </c>
      <c r="E416" s="278">
        <v>469.06666666666661</v>
      </c>
      <c r="F416" s="278">
        <v>459.5333333333333</v>
      </c>
      <c r="G416" s="278">
        <v>449.06666666666661</v>
      </c>
      <c r="H416" s="278">
        <v>489.06666666666661</v>
      </c>
      <c r="I416" s="278">
        <v>499.5333333333333</v>
      </c>
      <c r="J416" s="278">
        <v>509.06666666666661</v>
      </c>
      <c r="K416" s="276">
        <v>490</v>
      </c>
      <c r="L416" s="276">
        <v>470</v>
      </c>
      <c r="M416" s="276">
        <v>3.11246</v>
      </c>
    </row>
    <row r="417" spans="1:13">
      <c r="A417" s="267">
        <v>407</v>
      </c>
      <c r="B417" s="276" t="s">
        <v>522</v>
      </c>
      <c r="C417" s="277">
        <v>1185.1500000000001</v>
      </c>
      <c r="D417" s="278">
        <v>1184.6500000000001</v>
      </c>
      <c r="E417" s="278">
        <v>1176.1000000000001</v>
      </c>
      <c r="F417" s="278">
        <v>1167.05</v>
      </c>
      <c r="G417" s="278">
        <v>1158.5</v>
      </c>
      <c r="H417" s="278">
        <v>1193.7000000000003</v>
      </c>
      <c r="I417" s="278">
        <v>1202.2500000000005</v>
      </c>
      <c r="J417" s="278">
        <v>1211.3000000000004</v>
      </c>
      <c r="K417" s="276">
        <v>1193.2</v>
      </c>
      <c r="L417" s="276">
        <v>1175.5999999999999</v>
      </c>
      <c r="M417" s="276">
        <v>0.10668999999999999</v>
      </c>
    </row>
    <row r="418" spans="1:13">
      <c r="A418" s="267">
        <v>408</v>
      </c>
      <c r="B418" s="276" t="s">
        <v>2499</v>
      </c>
      <c r="C418" s="277">
        <v>1290.3499999999999</v>
      </c>
      <c r="D418" s="278">
        <v>1287.5666666666666</v>
      </c>
      <c r="E418" s="278">
        <v>1244.1333333333332</v>
      </c>
      <c r="F418" s="278">
        <v>1197.9166666666665</v>
      </c>
      <c r="G418" s="278">
        <v>1154.4833333333331</v>
      </c>
      <c r="H418" s="278">
        <v>1333.7833333333333</v>
      </c>
      <c r="I418" s="278">
        <v>1377.2166666666667</v>
      </c>
      <c r="J418" s="278">
        <v>1423.4333333333334</v>
      </c>
      <c r="K418" s="276">
        <v>1331</v>
      </c>
      <c r="L418" s="276">
        <v>1241.3499999999999</v>
      </c>
      <c r="M418" s="276">
        <v>2.1984699999999999</v>
      </c>
    </row>
    <row r="419" spans="1:13">
      <c r="A419" s="267">
        <v>409</v>
      </c>
      <c r="B419" s="276" t="s">
        <v>523</v>
      </c>
      <c r="C419" s="277">
        <v>417.5</v>
      </c>
      <c r="D419" s="278">
        <v>412.61666666666662</v>
      </c>
      <c r="E419" s="278">
        <v>405.38333333333321</v>
      </c>
      <c r="F419" s="278">
        <v>393.26666666666659</v>
      </c>
      <c r="G419" s="278">
        <v>386.03333333333319</v>
      </c>
      <c r="H419" s="278">
        <v>424.73333333333323</v>
      </c>
      <c r="I419" s="278">
        <v>431.9666666666667</v>
      </c>
      <c r="J419" s="278">
        <v>444.08333333333326</v>
      </c>
      <c r="K419" s="276">
        <v>419.85</v>
      </c>
      <c r="L419" s="276">
        <v>400.5</v>
      </c>
      <c r="M419" s="276">
        <v>4.9641500000000001</v>
      </c>
    </row>
    <row r="420" spans="1:13">
      <c r="A420" s="267">
        <v>410</v>
      </c>
      <c r="B420" s="276" t="s">
        <v>524</v>
      </c>
      <c r="C420" s="277">
        <v>9.0500000000000007</v>
      </c>
      <c r="D420" s="278">
        <v>9.1666666666666661</v>
      </c>
      <c r="E420" s="278">
        <v>8.8333333333333321</v>
      </c>
      <c r="F420" s="278">
        <v>8.6166666666666654</v>
      </c>
      <c r="G420" s="278">
        <v>8.2833333333333314</v>
      </c>
      <c r="H420" s="278">
        <v>9.3833333333333329</v>
      </c>
      <c r="I420" s="278">
        <v>9.716666666666665</v>
      </c>
      <c r="J420" s="278">
        <v>9.9333333333333336</v>
      </c>
      <c r="K420" s="276">
        <v>9.5</v>
      </c>
      <c r="L420" s="276">
        <v>8.9499999999999993</v>
      </c>
      <c r="M420" s="276">
        <v>175.32142999999999</v>
      </c>
    </row>
    <row r="421" spans="1:13">
      <c r="A421" s="267">
        <v>411</v>
      </c>
      <c r="B421" s="276" t="s">
        <v>2525</v>
      </c>
      <c r="C421" s="277">
        <v>89.15</v>
      </c>
      <c r="D421" s="278">
        <v>90.383333333333326</v>
      </c>
      <c r="E421" s="278">
        <v>87.266666666666652</v>
      </c>
      <c r="F421" s="278">
        <v>85.383333333333326</v>
      </c>
      <c r="G421" s="278">
        <v>82.266666666666652</v>
      </c>
      <c r="H421" s="278">
        <v>92.266666666666652</v>
      </c>
      <c r="I421" s="278">
        <v>95.383333333333326</v>
      </c>
      <c r="J421" s="278">
        <v>97.266666666666652</v>
      </c>
      <c r="K421" s="276">
        <v>93.5</v>
      </c>
      <c r="L421" s="276">
        <v>88.5</v>
      </c>
      <c r="M421" s="276">
        <v>63.215350000000001</v>
      </c>
    </row>
    <row r="422" spans="1:13">
      <c r="A422" s="267">
        <v>412</v>
      </c>
      <c r="B422" s="276" t="s">
        <v>525</v>
      </c>
      <c r="C422" s="277">
        <v>100.2</v>
      </c>
      <c r="D422" s="278">
        <v>100.58333333333333</v>
      </c>
      <c r="E422" s="278">
        <v>98.716666666666654</v>
      </c>
      <c r="F422" s="278">
        <v>97.23333333333332</v>
      </c>
      <c r="G422" s="278">
        <v>95.366666666666646</v>
      </c>
      <c r="H422" s="278">
        <v>102.06666666666666</v>
      </c>
      <c r="I422" s="278">
        <v>103.93333333333334</v>
      </c>
      <c r="J422" s="278">
        <v>105.41666666666667</v>
      </c>
      <c r="K422" s="276">
        <v>102.45</v>
      </c>
      <c r="L422" s="276">
        <v>99.1</v>
      </c>
      <c r="M422" s="276">
        <v>1.7654700000000001</v>
      </c>
    </row>
    <row r="423" spans="1:13">
      <c r="A423" s="267">
        <v>413</v>
      </c>
      <c r="B423" s="276" t="s">
        <v>172</v>
      </c>
      <c r="C423" s="277">
        <v>294.85000000000002</v>
      </c>
      <c r="D423" s="278">
        <v>297.16666666666669</v>
      </c>
      <c r="E423" s="278">
        <v>289.18333333333339</v>
      </c>
      <c r="F423" s="278">
        <v>283.51666666666671</v>
      </c>
      <c r="G423" s="278">
        <v>275.53333333333342</v>
      </c>
      <c r="H423" s="278">
        <v>302.83333333333337</v>
      </c>
      <c r="I423" s="278">
        <v>310.81666666666661</v>
      </c>
      <c r="J423" s="278">
        <v>316.48333333333335</v>
      </c>
      <c r="K423" s="276">
        <v>305.14999999999998</v>
      </c>
      <c r="L423" s="276">
        <v>291.5</v>
      </c>
      <c r="M423" s="276">
        <v>299.95202999999998</v>
      </c>
    </row>
    <row r="424" spans="1:13">
      <c r="A424" s="267">
        <v>414</v>
      </c>
      <c r="B424" s="276" t="s">
        <v>171</v>
      </c>
      <c r="C424" s="285">
        <v>64.849999999999994</v>
      </c>
      <c r="D424" s="286">
        <v>65.533333333333346</v>
      </c>
      <c r="E424" s="286">
        <v>63.616666666666688</v>
      </c>
      <c r="F424" s="286">
        <v>62.38333333333334</v>
      </c>
      <c r="G424" s="286">
        <v>60.466666666666683</v>
      </c>
      <c r="H424" s="286">
        <v>66.766666666666694</v>
      </c>
      <c r="I424" s="286">
        <v>68.683333333333351</v>
      </c>
      <c r="J424" s="286">
        <v>69.9166666666667</v>
      </c>
      <c r="K424" s="287">
        <v>67.45</v>
      </c>
      <c r="L424" s="287">
        <v>64.3</v>
      </c>
      <c r="M424" s="287">
        <v>410.04289999999997</v>
      </c>
    </row>
    <row r="425" spans="1:13">
      <c r="A425" s="267">
        <v>415</v>
      </c>
      <c r="B425" s="276" t="s">
        <v>2593</v>
      </c>
      <c r="C425" s="276">
        <v>246.15</v>
      </c>
      <c r="D425" s="278">
        <v>252.29999999999998</v>
      </c>
      <c r="E425" s="278">
        <v>237.84999999999997</v>
      </c>
      <c r="F425" s="278">
        <v>229.54999999999998</v>
      </c>
      <c r="G425" s="278">
        <v>215.09999999999997</v>
      </c>
      <c r="H425" s="278">
        <v>260.59999999999997</v>
      </c>
      <c r="I425" s="278">
        <v>275.04999999999995</v>
      </c>
      <c r="J425" s="278">
        <v>283.34999999999997</v>
      </c>
      <c r="K425" s="276">
        <v>266.75</v>
      </c>
      <c r="L425" s="276">
        <v>244</v>
      </c>
      <c r="M425" s="276">
        <v>7.3965399999999999</v>
      </c>
    </row>
    <row r="426" spans="1:13">
      <c r="A426" s="267">
        <v>416</v>
      </c>
      <c r="B426" s="276" t="s">
        <v>3760</v>
      </c>
      <c r="C426" s="276">
        <v>187.1</v>
      </c>
      <c r="D426" s="278">
        <v>190.2166666666667</v>
      </c>
      <c r="E426" s="278">
        <v>182.43333333333339</v>
      </c>
      <c r="F426" s="278">
        <v>177.76666666666671</v>
      </c>
      <c r="G426" s="278">
        <v>169.98333333333341</v>
      </c>
      <c r="H426" s="278">
        <v>194.88333333333338</v>
      </c>
      <c r="I426" s="278">
        <v>202.66666666666669</v>
      </c>
      <c r="J426" s="278">
        <v>207.33333333333337</v>
      </c>
      <c r="K426" s="276">
        <v>198</v>
      </c>
      <c r="L426" s="276">
        <v>185.55</v>
      </c>
      <c r="M426" s="276">
        <v>10.730029999999999</v>
      </c>
    </row>
    <row r="427" spans="1:13">
      <c r="A427" s="267">
        <v>417</v>
      </c>
      <c r="B427" s="276" t="s">
        <v>177</v>
      </c>
      <c r="C427" s="276">
        <v>878.95</v>
      </c>
      <c r="D427" s="278">
        <v>883.56666666666661</v>
      </c>
      <c r="E427" s="278">
        <v>867.58333333333326</v>
      </c>
      <c r="F427" s="278">
        <v>856.2166666666667</v>
      </c>
      <c r="G427" s="278">
        <v>840.23333333333335</v>
      </c>
      <c r="H427" s="278">
        <v>894.93333333333317</v>
      </c>
      <c r="I427" s="278">
        <v>910.91666666666652</v>
      </c>
      <c r="J427" s="278">
        <v>922.28333333333308</v>
      </c>
      <c r="K427" s="276">
        <v>899.55</v>
      </c>
      <c r="L427" s="276">
        <v>872.2</v>
      </c>
      <c r="M427" s="276">
        <v>3.1511399999999998</v>
      </c>
    </row>
    <row r="428" spans="1:13">
      <c r="A428" s="267">
        <v>418</v>
      </c>
      <c r="B428" s="276" t="s">
        <v>526</v>
      </c>
      <c r="C428" s="276">
        <v>504.9</v>
      </c>
      <c r="D428" s="278">
        <v>506.43333333333334</v>
      </c>
      <c r="E428" s="278">
        <v>500.86666666666667</v>
      </c>
      <c r="F428" s="278">
        <v>496.83333333333331</v>
      </c>
      <c r="G428" s="278">
        <v>491.26666666666665</v>
      </c>
      <c r="H428" s="278">
        <v>510.4666666666667</v>
      </c>
      <c r="I428" s="278">
        <v>516.03333333333342</v>
      </c>
      <c r="J428" s="278">
        <v>520.06666666666672</v>
      </c>
      <c r="K428" s="276">
        <v>512</v>
      </c>
      <c r="L428" s="276">
        <v>502.4</v>
      </c>
      <c r="M428" s="276">
        <v>2.1201500000000002</v>
      </c>
    </row>
    <row r="429" spans="1:13">
      <c r="A429" s="267">
        <v>419</v>
      </c>
      <c r="B429" s="276" t="s">
        <v>3387</v>
      </c>
      <c r="C429" s="276">
        <v>319.55</v>
      </c>
      <c r="D429" s="278">
        <v>322.75</v>
      </c>
      <c r="E429" s="278">
        <v>314.5</v>
      </c>
      <c r="F429" s="278">
        <v>309.45</v>
      </c>
      <c r="G429" s="278">
        <v>301.2</v>
      </c>
      <c r="H429" s="278">
        <v>327.8</v>
      </c>
      <c r="I429" s="278">
        <v>336.05</v>
      </c>
      <c r="J429" s="278">
        <v>341.1</v>
      </c>
      <c r="K429" s="276">
        <v>331</v>
      </c>
      <c r="L429" s="276">
        <v>317.7</v>
      </c>
      <c r="M429" s="276">
        <v>3.96156</v>
      </c>
    </row>
    <row r="430" spans="1:13">
      <c r="A430" s="267">
        <v>420</v>
      </c>
      <c r="B430" s="276" t="s">
        <v>527</v>
      </c>
      <c r="C430" s="276">
        <v>186.05</v>
      </c>
      <c r="D430" s="278">
        <v>187.55000000000004</v>
      </c>
      <c r="E430" s="278">
        <v>183.70000000000007</v>
      </c>
      <c r="F430" s="278">
        <v>181.35000000000002</v>
      </c>
      <c r="G430" s="278">
        <v>177.50000000000006</v>
      </c>
      <c r="H430" s="278">
        <v>189.90000000000009</v>
      </c>
      <c r="I430" s="278">
        <v>193.75000000000006</v>
      </c>
      <c r="J430" s="278">
        <v>196.10000000000011</v>
      </c>
      <c r="K430" s="276">
        <v>191.4</v>
      </c>
      <c r="L430" s="276">
        <v>185.2</v>
      </c>
      <c r="M430" s="276">
        <v>3.9433799999999999</v>
      </c>
    </row>
    <row r="431" spans="1:13">
      <c r="A431" s="267">
        <v>421</v>
      </c>
      <c r="B431" s="276" t="s">
        <v>178</v>
      </c>
      <c r="C431" s="276">
        <v>582.9</v>
      </c>
      <c r="D431" s="278">
        <v>587.43333333333339</v>
      </c>
      <c r="E431" s="278">
        <v>576.11666666666679</v>
      </c>
      <c r="F431" s="278">
        <v>569.33333333333337</v>
      </c>
      <c r="G431" s="278">
        <v>558.01666666666677</v>
      </c>
      <c r="H431" s="278">
        <v>594.21666666666681</v>
      </c>
      <c r="I431" s="278">
        <v>605.53333333333342</v>
      </c>
      <c r="J431" s="278">
        <v>612.31666666666683</v>
      </c>
      <c r="K431" s="276">
        <v>598.75</v>
      </c>
      <c r="L431" s="276">
        <v>580.65</v>
      </c>
      <c r="M431" s="276">
        <v>45.463929999999998</v>
      </c>
    </row>
    <row r="432" spans="1:13">
      <c r="A432" s="267">
        <v>422</v>
      </c>
      <c r="B432" s="276" t="s">
        <v>179</v>
      </c>
      <c r="C432" s="276">
        <v>503.7</v>
      </c>
      <c r="D432" s="278">
        <v>504.81666666666666</v>
      </c>
      <c r="E432" s="278">
        <v>483.63333333333333</v>
      </c>
      <c r="F432" s="278">
        <v>463.56666666666666</v>
      </c>
      <c r="G432" s="278">
        <v>442.38333333333333</v>
      </c>
      <c r="H432" s="278">
        <v>524.88333333333333</v>
      </c>
      <c r="I432" s="278">
        <v>546.06666666666661</v>
      </c>
      <c r="J432" s="278">
        <v>566.13333333333333</v>
      </c>
      <c r="K432" s="276">
        <v>526</v>
      </c>
      <c r="L432" s="276">
        <v>484.75</v>
      </c>
      <c r="M432" s="276">
        <v>27.763400000000001</v>
      </c>
    </row>
    <row r="433" spans="1:13">
      <c r="A433" s="267">
        <v>423</v>
      </c>
      <c r="B433" s="276" t="s">
        <v>529</v>
      </c>
      <c r="C433" s="276">
        <v>1820.85</v>
      </c>
      <c r="D433" s="278">
        <v>1823.7166666666665</v>
      </c>
      <c r="E433" s="278">
        <v>1804.4333333333329</v>
      </c>
      <c r="F433" s="278">
        <v>1788.0166666666664</v>
      </c>
      <c r="G433" s="278">
        <v>1768.7333333333329</v>
      </c>
      <c r="H433" s="278">
        <v>1840.133333333333</v>
      </c>
      <c r="I433" s="278">
        <v>1859.4166666666663</v>
      </c>
      <c r="J433" s="278">
        <v>1875.833333333333</v>
      </c>
      <c r="K433" s="276">
        <v>1843</v>
      </c>
      <c r="L433" s="276">
        <v>1807.3</v>
      </c>
      <c r="M433" s="276">
        <v>0.23966999999999999</v>
      </c>
    </row>
    <row r="434" spans="1:13">
      <c r="A434" s="267">
        <v>424</v>
      </c>
      <c r="B434" s="276" t="s">
        <v>530</v>
      </c>
      <c r="C434" s="276">
        <v>552.54999999999995</v>
      </c>
      <c r="D434" s="278">
        <v>550.81666666666661</v>
      </c>
      <c r="E434" s="278">
        <v>541.73333333333323</v>
      </c>
      <c r="F434" s="278">
        <v>530.91666666666663</v>
      </c>
      <c r="G434" s="278">
        <v>521.83333333333326</v>
      </c>
      <c r="H434" s="278">
        <v>561.63333333333321</v>
      </c>
      <c r="I434" s="278">
        <v>570.7166666666667</v>
      </c>
      <c r="J434" s="278">
        <v>581.53333333333319</v>
      </c>
      <c r="K434" s="276">
        <v>559.9</v>
      </c>
      <c r="L434" s="276">
        <v>540</v>
      </c>
      <c r="M434" s="276">
        <v>0.80491000000000001</v>
      </c>
    </row>
    <row r="435" spans="1:13">
      <c r="A435" s="267">
        <v>425</v>
      </c>
      <c r="B435" s="276" t="s">
        <v>531</v>
      </c>
      <c r="C435" s="276">
        <v>362.6</v>
      </c>
      <c r="D435" s="278">
        <v>365</v>
      </c>
      <c r="E435" s="278">
        <v>355</v>
      </c>
      <c r="F435" s="278">
        <v>347.4</v>
      </c>
      <c r="G435" s="278">
        <v>337.4</v>
      </c>
      <c r="H435" s="278">
        <v>372.6</v>
      </c>
      <c r="I435" s="278">
        <v>382.6</v>
      </c>
      <c r="J435" s="278">
        <v>390.20000000000005</v>
      </c>
      <c r="K435" s="276">
        <v>375</v>
      </c>
      <c r="L435" s="276">
        <v>357.4</v>
      </c>
      <c r="M435" s="276">
        <v>1.6541300000000001</v>
      </c>
    </row>
    <row r="436" spans="1:13">
      <c r="A436" s="267">
        <v>426</v>
      </c>
      <c r="B436" s="276" t="s">
        <v>532</v>
      </c>
      <c r="C436" s="276">
        <v>214.45</v>
      </c>
      <c r="D436" s="278">
        <v>216.13333333333333</v>
      </c>
      <c r="E436" s="278">
        <v>210.81666666666666</v>
      </c>
      <c r="F436" s="278">
        <v>207.18333333333334</v>
      </c>
      <c r="G436" s="278">
        <v>201.86666666666667</v>
      </c>
      <c r="H436" s="278">
        <v>219.76666666666665</v>
      </c>
      <c r="I436" s="278">
        <v>225.08333333333331</v>
      </c>
      <c r="J436" s="278">
        <v>228.71666666666664</v>
      </c>
      <c r="K436" s="276">
        <v>221.45</v>
      </c>
      <c r="L436" s="276">
        <v>212.5</v>
      </c>
      <c r="M436" s="276">
        <v>1.47305</v>
      </c>
    </row>
    <row r="437" spans="1:13">
      <c r="A437" s="267">
        <v>427</v>
      </c>
      <c r="B437" s="276" t="s">
        <v>533</v>
      </c>
      <c r="C437" s="276">
        <v>1758.7</v>
      </c>
      <c r="D437" s="278">
        <v>1744.8999999999999</v>
      </c>
      <c r="E437" s="278">
        <v>1715.7999999999997</v>
      </c>
      <c r="F437" s="278">
        <v>1672.8999999999999</v>
      </c>
      <c r="G437" s="278">
        <v>1643.7999999999997</v>
      </c>
      <c r="H437" s="278">
        <v>1787.7999999999997</v>
      </c>
      <c r="I437" s="278">
        <v>1816.8999999999996</v>
      </c>
      <c r="J437" s="278">
        <v>1859.7999999999997</v>
      </c>
      <c r="K437" s="276">
        <v>1774</v>
      </c>
      <c r="L437" s="276">
        <v>1702</v>
      </c>
      <c r="M437" s="276">
        <v>1.24434</v>
      </c>
    </row>
    <row r="438" spans="1:13">
      <c r="A438" s="267">
        <v>428</v>
      </c>
      <c r="B438" s="276" t="s">
        <v>2575</v>
      </c>
      <c r="C438" s="276">
        <v>414.9</v>
      </c>
      <c r="D438" s="278">
        <v>411.95</v>
      </c>
      <c r="E438" s="278">
        <v>403.9</v>
      </c>
      <c r="F438" s="278">
        <v>392.9</v>
      </c>
      <c r="G438" s="278">
        <v>384.84999999999997</v>
      </c>
      <c r="H438" s="278">
        <v>422.95</v>
      </c>
      <c r="I438" s="278">
        <v>431.00000000000006</v>
      </c>
      <c r="J438" s="278">
        <v>442</v>
      </c>
      <c r="K438" s="276">
        <v>420</v>
      </c>
      <c r="L438" s="276">
        <v>400.95</v>
      </c>
      <c r="M438" s="276">
        <v>3.2898800000000001</v>
      </c>
    </row>
    <row r="439" spans="1:13">
      <c r="A439" s="267">
        <v>429</v>
      </c>
      <c r="B439" s="276" t="s">
        <v>3501</v>
      </c>
      <c r="C439" s="276">
        <v>490.45</v>
      </c>
      <c r="D439" s="278">
        <v>491.76666666666665</v>
      </c>
      <c r="E439" s="278">
        <v>484.73333333333329</v>
      </c>
      <c r="F439" s="278">
        <v>479.01666666666665</v>
      </c>
      <c r="G439" s="278">
        <v>471.98333333333329</v>
      </c>
      <c r="H439" s="278">
        <v>497.48333333333329</v>
      </c>
      <c r="I439" s="278">
        <v>504.51666666666659</v>
      </c>
      <c r="J439" s="278">
        <v>510.23333333333329</v>
      </c>
      <c r="K439" s="276">
        <v>498.8</v>
      </c>
      <c r="L439" s="276">
        <v>486.05</v>
      </c>
      <c r="M439" s="276">
        <v>2.6581600000000001</v>
      </c>
    </row>
    <row r="440" spans="1:13">
      <c r="A440" s="267">
        <v>430</v>
      </c>
      <c r="B440" s="276" t="s">
        <v>534</v>
      </c>
      <c r="C440" s="276">
        <v>6.65</v>
      </c>
      <c r="D440" s="278">
        <v>6.583333333333333</v>
      </c>
      <c r="E440" s="278">
        <v>6.3166666666666664</v>
      </c>
      <c r="F440" s="278">
        <v>5.9833333333333334</v>
      </c>
      <c r="G440" s="278">
        <v>5.7166666666666668</v>
      </c>
      <c r="H440" s="278">
        <v>6.9166666666666661</v>
      </c>
      <c r="I440" s="278">
        <v>7.1833333333333336</v>
      </c>
      <c r="J440" s="278">
        <v>7.5166666666666657</v>
      </c>
      <c r="K440" s="276">
        <v>6.85</v>
      </c>
      <c r="L440" s="276">
        <v>6.25</v>
      </c>
      <c r="M440" s="276">
        <v>258.69105000000002</v>
      </c>
    </row>
    <row r="441" spans="1:13">
      <c r="A441" s="267">
        <v>431</v>
      </c>
      <c r="B441" s="276" t="s">
        <v>535</v>
      </c>
      <c r="C441" s="276">
        <v>130.15</v>
      </c>
      <c r="D441" s="278">
        <v>130.08333333333334</v>
      </c>
      <c r="E441" s="278">
        <v>129.16666666666669</v>
      </c>
      <c r="F441" s="278">
        <v>128.18333333333334</v>
      </c>
      <c r="G441" s="278">
        <v>127.26666666666668</v>
      </c>
      <c r="H441" s="278">
        <v>131.06666666666669</v>
      </c>
      <c r="I441" s="278">
        <v>131.98333333333338</v>
      </c>
      <c r="J441" s="278">
        <v>132.9666666666667</v>
      </c>
      <c r="K441" s="276">
        <v>131</v>
      </c>
      <c r="L441" s="276">
        <v>129.1</v>
      </c>
      <c r="M441" s="276">
        <v>0.89368000000000003</v>
      </c>
    </row>
    <row r="442" spans="1:13">
      <c r="A442" s="267">
        <v>432</v>
      </c>
      <c r="B442" s="276" t="s">
        <v>2589</v>
      </c>
      <c r="C442" s="276">
        <v>1347.9</v>
      </c>
      <c r="D442" s="278">
        <v>1353.7833333333335</v>
      </c>
      <c r="E442" s="278">
        <v>1334.116666666667</v>
      </c>
      <c r="F442" s="278">
        <v>1320.3333333333335</v>
      </c>
      <c r="G442" s="278">
        <v>1300.666666666667</v>
      </c>
      <c r="H442" s="278">
        <v>1367.5666666666671</v>
      </c>
      <c r="I442" s="278">
        <v>1387.2333333333336</v>
      </c>
      <c r="J442" s="278">
        <v>1401.0166666666671</v>
      </c>
      <c r="K442" s="276">
        <v>1373.45</v>
      </c>
      <c r="L442" s="276">
        <v>1340</v>
      </c>
      <c r="M442" s="276">
        <v>0.21823999999999999</v>
      </c>
    </row>
    <row r="443" spans="1:13">
      <c r="A443" s="267">
        <v>433</v>
      </c>
      <c r="B443" s="276" t="s">
        <v>536</v>
      </c>
      <c r="C443" s="276">
        <v>1040.9000000000001</v>
      </c>
      <c r="D443" s="278">
        <v>1047.9833333333333</v>
      </c>
      <c r="E443" s="278">
        <v>1022.9666666666667</v>
      </c>
      <c r="F443" s="278">
        <v>1005.0333333333333</v>
      </c>
      <c r="G443" s="278">
        <v>980.01666666666665</v>
      </c>
      <c r="H443" s="278">
        <v>1065.9166666666667</v>
      </c>
      <c r="I443" s="278">
        <v>1090.9333333333336</v>
      </c>
      <c r="J443" s="278">
        <v>1108.8666666666668</v>
      </c>
      <c r="K443" s="276">
        <v>1073</v>
      </c>
      <c r="L443" s="276">
        <v>1030.05</v>
      </c>
      <c r="M443" s="276">
        <v>1.0060899999999999</v>
      </c>
    </row>
    <row r="444" spans="1:13">
      <c r="A444" s="267">
        <v>434</v>
      </c>
      <c r="B444" s="276" t="s">
        <v>282</v>
      </c>
      <c r="C444" s="276">
        <v>609.75</v>
      </c>
      <c r="D444" s="278">
        <v>612.93333333333328</v>
      </c>
      <c r="E444" s="278">
        <v>601.86666666666656</v>
      </c>
      <c r="F444" s="278">
        <v>593.98333333333323</v>
      </c>
      <c r="G444" s="278">
        <v>582.91666666666652</v>
      </c>
      <c r="H444" s="278">
        <v>620.81666666666661</v>
      </c>
      <c r="I444" s="278">
        <v>631.88333333333344</v>
      </c>
      <c r="J444" s="278">
        <v>639.76666666666665</v>
      </c>
      <c r="K444" s="276">
        <v>624</v>
      </c>
      <c r="L444" s="276">
        <v>605.04999999999995</v>
      </c>
      <c r="M444" s="276">
        <v>6.2240500000000001</v>
      </c>
    </row>
    <row r="445" spans="1:13">
      <c r="A445" s="267">
        <v>435</v>
      </c>
      <c r="B445" s="276" t="s">
        <v>537</v>
      </c>
      <c r="C445" s="276">
        <v>926.2</v>
      </c>
      <c r="D445" s="278">
        <v>927.90000000000009</v>
      </c>
      <c r="E445" s="278">
        <v>905.45000000000016</v>
      </c>
      <c r="F445" s="278">
        <v>884.7</v>
      </c>
      <c r="G445" s="278">
        <v>862.25000000000011</v>
      </c>
      <c r="H445" s="278">
        <v>948.6500000000002</v>
      </c>
      <c r="I445" s="278">
        <v>971.1</v>
      </c>
      <c r="J445" s="278">
        <v>991.85000000000025</v>
      </c>
      <c r="K445" s="276">
        <v>950.35</v>
      </c>
      <c r="L445" s="276">
        <v>907.15</v>
      </c>
      <c r="M445" s="276">
        <v>0.14377000000000001</v>
      </c>
    </row>
    <row r="446" spans="1:13">
      <c r="A446" s="267">
        <v>436</v>
      </c>
      <c r="B446" s="276" t="s">
        <v>538</v>
      </c>
      <c r="C446" s="276">
        <v>410.55</v>
      </c>
      <c r="D446" s="278">
        <v>414.84999999999997</v>
      </c>
      <c r="E446" s="278">
        <v>405.69999999999993</v>
      </c>
      <c r="F446" s="278">
        <v>400.84999999999997</v>
      </c>
      <c r="G446" s="278">
        <v>391.69999999999993</v>
      </c>
      <c r="H446" s="278">
        <v>419.69999999999993</v>
      </c>
      <c r="I446" s="278">
        <v>428.84999999999991</v>
      </c>
      <c r="J446" s="278">
        <v>433.69999999999993</v>
      </c>
      <c r="K446" s="276">
        <v>424</v>
      </c>
      <c r="L446" s="276">
        <v>410</v>
      </c>
      <c r="M446" s="276">
        <v>0.16761000000000001</v>
      </c>
    </row>
    <row r="447" spans="1:13">
      <c r="A447" s="267">
        <v>437</v>
      </c>
      <c r="B447" s="276" t="s">
        <v>539</v>
      </c>
      <c r="C447" s="276">
        <v>6063.95</v>
      </c>
      <c r="D447" s="278">
        <v>6092.4666666666672</v>
      </c>
      <c r="E447" s="278">
        <v>5992.6333333333341</v>
      </c>
      <c r="F447" s="278">
        <v>5921.3166666666666</v>
      </c>
      <c r="G447" s="278">
        <v>5821.4833333333336</v>
      </c>
      <c r="H447" s="278">
        <v>6163.7833333333347</v>
      </c>
      <c r="I447" s="278">
        <v>6263.6166666666668</v>
      </c>
      <c r="J447" s="278">
        <v>6334.9333333333352</v>
      </c>
      <c r="K447" s="276">
        <v>6192.3</v>
      </c>
      <c r="L447" s="276">
        <v>6021.15</v>
      </c>
      <c r="M447" s="276">
        <v>0.61536999999999997</v>
      </c>
    </row>
    <row r="448" spans="1:13">
      <c r="A448" s="267">
        <v>438</v>
      </c>
      <c r="B448" s="276" t="s">
        <v>540</v>
      </c>
      <c r="C448" s="276">
        <v>244.45</v>
      </c>
      <c r="D448" s="278">
        <v>246.31666666666669</v>
      </c>
      <c r="E448" s="278">
        <v>242.13333333333338</v>
      </c>
      <c r="F448" s="278">
        <v>239.81666666666669</v>
      </c>
      <c r="G448" s="278">
        <v>235.63333333333338</v>
      </c>
      <c r="H448" s="278">
        <v>248.63333333333338</v>
      </c>
      <c r="I448" s="278">
        <v>252.81666666666672</v>
      </c>
      <c r="J448" s="278">
        <v>255.13333333333338</v>
      </c>
      <c r="K448" s="276">
        <v>250.5</v>
      </c>
      <c r="L448" s="276">
        <v>244</v>
      </c>
      <c r="M448" s="276">
        <v>0.63007999999999997</v>
      </c>
    </row>
    <row r="449" spans="1:13">
      <c r="A449" s="267">
        <v>439</v>
      </c>
      <c r="B449" s="276" t="s">
        <v>541</v>
      </c>
      <c r="C449" s="276">
        <v>30.4</v>
      </c>
      <c r="D449" s="278">
        <v>30.866666666666664</v>
      </c>
      <c r="E449" s="278">
        <v>29.733333333333327</v>
      </c>
      <c r="F449" s="278">
        <v>29.066666666666663</v>
      </c>
      <c r="G449" s="278">
        <v>27.933333333333326</v>
      </c>
      <c r="H449" s="278">
        <v>31.533333333333328</v>
      </c>
      <c r="I449" s="278">
        <v>32.666666666666657</v>
      </c>
      <c r="J449" s="278">
        <v>33.333333333333329</v>
      </c>
      <c r="K449" s="276">
        <v>32</v>
      </c>
      <c r="L449" s="276">
        <v>30.2</v>
      </c>
      <c r="M449" s="276">
        <v>110.45987</v>
      </c>
    </row>
    <row r="450" spans="1:13">
      <c r="A450" s="267">
        <v>440</v>
      </c>
      <c r="B450" s="276" t="s">
        <v>192</v>
      </c>
      <c r="C450" s="276">
        <v>509.6</v>
      </c>
      <c r="D450" s="278">
        <v>510.78333333333336</v>
      </c>
      <c r="E450" s="278">
        <v>503.61666666666667</v>
      </c>
      <c r="F450" s="278">
        <v>497.63333333333333</v>
      </c>
      <c r="G450" s="278">
        <v>490.46666666666664</v>
      </c>
      <c r="H450" s="278">
        <v>516.76666666666665</v>
      </c>
      <c r="I450" s="278">
        <v>523.93333333333339</v>
      </c>
      <c r="J450" s="278">
        <v>529.91666666666674</v>
      </c>
      <c r="K450" s="276">
        <v>517.95000000000005</v>
      </c>
      <c r="L450" s="276">
        <v>504.8</v>
      </c>
      <c r="M450" s="276">
        <v>16.525939999999999</v>
      </c>
    </row>
    <row r="451" spans="1:13">
      <c r="A451" s="267">
        <v>441</v>
      </c>
      <c r="B451" s="276" t="s">
        <v>2608</v>
      </c>
      <c r="C451" s="276">
        <v>11945.25</v>
      </c>
      <c r="D451" s="278">
        <v>12034.85</v>
      </c>
      <c r="E451" s="278">
        <v>11749.7</v>
      </c>
      <c r="F451" s="278">
        <v>11554.15</v>
      </c>
      <c r="G451" s="278">
        <v>11269</v>
      </c>
      <c r="H451" s="278">
        <v>12230.400000000001</v>
      </c>
      <c r="I451" s="278">
        <v>12515.55</v>
      </c>
      <c r="J451" s="278">
        <v>12711.100000000002</v>
      </c>
      <c r="K451" s="276">
        <v>12320</v>
      </c>
      <c r="L451" s="276">
        <v>11839.3</v>
      </c>
      <c r="M451" s="276">
        <v>2.0029999999999999E-2</v>
      </c>
    </row>
    <row r="452" spans="1:13">
      <c r="A452" s="267">
        <v>442</v>
      </c>
      <c r="B452" s="276" t="s">
        <v>181</v>
      </c>
      <c r="C452" s="276">
        <v>528.6</v>
      </c>
      <c r="D452" s="278">
        <v>533.06666666666672</v>
      </c>
      <c r="E452" s="278">
        <v>519.18333333333339</v>
      </c>
      <c r="F452" s="278">
        <v>509.76666666666665</v>
      </c>
      <c r="G452" s="278">
        <v>495.88333333333333</v>
      </c>
      <c r="H452" s="278">
        <v>542.48333333333346</v>
      </c>
      <c r="I452" s="278">
        <v>556.3666666666669</v>
      </c>
      <c r="J452" s="278">
        <v>565.78333333333353</v>
      </c>
      <c r="K452" s="276">
        <v>546.95000000000005</v>
      </c>
      <c r="L452" s="276">
        <v>523.65</v>
      </c>
      <c r="M452" s="276">
        <v>63.498690000000003</v>
      </c>
    </row>
    <row r="453" spans="1:13">
      <c r="A453" s="267">
        <v>443</v>
      </c>
      <c r="B453" s="276" t="s">
        <v>2611</v>
      </c>
      <c r="C453" s="276">
        <v>114.05</v>
      </c>
      <c r="D453" s="278">
        <v>114.8</v>
      </c>
      <c r="E453" s="278">
        <v>112.3</v>
      </c>
      <c r="F453" s="278">
        <v>110.55</v>
      </c>
      <c r="G453" s="278">
        <v>108.05</v>
      </c>
      <c r="H453" s="278">
        <v>116.55</v>
      </c>
      <c r="I453" s="278">
        <v>119.05</v>
      </c>
      <c r="J453" s="278">
        <v>120.8</v>
      </c>
      <c r="K453" s="276">
        <v>117.3</v>
      </c>
      <c r="L453" s="276">
        <v>113.05</v>
      </c>
      <c r="M453" s="276">
        <v>31.92623</v>
      </c>
    </row>
    <row r="454" spans="1:13">
      <c r="A454" s="267">
        <v>444</v>
      </c>
      <c r="B454" s="276" t="s">
        <v>2613</v>
      </c>
      <c r="C454" s="276">
        <v>1040.25</v>
      </c>
      <c r="D454" s="278">
        <v>1050.1166666666666</v>
      </c>
      <c r="E454" s="278">
        <v>1020.2333333333331</v>
      </c>
      <c r="F454" s="278">
        <v>1000.2166666666665</v>
      </c>
      <c r="G454" s="278">
        <v>970.33333333333303</v>
      </c>
      <c r="H454" s="278">
        <v>1070.1333333333332</v>
      </c>
      <c r="I454" s="278">
        <v>1100.0166666666669</v>
      </c>
      <c r="J454" s="278">
        <v>1120.0333333333333</v>
      </c>
      <c r="K454" s="276">
        <v>1080</v>
      </c>
      <c r="L454" s="276">
        <v>1030.0999999999999</v>
      </c>
      <c r="M454" s="276">
        <v>3.9224800000000002</v>
      </c>
    </row>
    <row r="455" spans="1:13">
      <c r="A455" s="267">
        <v>445</v>
      </c>
      <c r="B455" s="276" t="s">
        <v>187</v>
      </c>
      <c r="C455" s="276">
        <v>3273.85</v>
      </c>
      <c r="D455" s="278">
        <v>3281.7000000000003</v>
      </c>
      <c r="E455" s="278">
        <v>3254.2500000000005</v>
      </c>
      <c r="F455" s="278">
        <v>3234.65</v>
      </c>
      <c r="G455" s="278">
        <v>3207.2000000000003</v>
      </c>
      <c r="H455" s="278">
        <v>3301.3000000000006</v>
      </c>
      <c r="I455" s="278">
        <v>3328.7500000000005</v>
      </c>
      <c r="J455" s="278">
        <v>3348.3500000000008</v>
      </c>
      <c r="K455" s="276">
        <v>3309.15</v>
      </c>
      <c r="L455" s="276">
        <v>3262.1</v>
      </c>
      <c r="M455" s="276">
        <v>27.78546</v>
      </c>
    </row>
    <row r="456" spans="1:13">
      <c r="A456" s="267">
        <v>446</v>
      </c>
      <c r="B456" s="276" t="s">
        <v>3464</v>
      </c>
      <c r="C456" s="276">
        <v>595.25</v>
      </c>
      <c r="D456" s="278">
        <v>599.35</v>
      </c>
      <c r="E456" s="278">
        <v>585.95000000000005</v>
      </c>
      <c r="F456" s="278">
        <v>576.65</v>
      </c>
      <c r="G456" s="278">
        <v>563.25</v>
      </c>
      <c r="H456" s="278">
        <v>608.65000000000009</v>
      </c>
      <c r="I456" s="278">
        <v>622.04999999999995</v>
      </c>
      <c r="J456" s="278">
        <v>631.35000000000014</v>
      </c>
      <c r="K456" s="276">
        <v>612.75</v>
      </c>
      <c r="L456" s="276">
        <v>590.04999999999995</v>
      </c>
      <c r="M456" s="276">
        <v>45.061979999999998</v>
      </c>
    </row>
    <row r="457" spans="1:13">
      <c r="A457" s="267">
        <v>447</v>
      </c>
      <c r="B457" s="276" t="s">
        <v>182</v>
      </c>
      <c r="C457" s="276">
        <v>2577.6</v>
      </c>
      <c r="D457" s="278">
        <v>2652.1833333333334</v>
      </c>
      <c r="E457" s="278">
        <v>2455.3666666666668</v>
      </c>
      <c r="F457" s="278">
        <v>2333.1333333333332</v>
      </c>
      <c r="G457" s="278">
        <v>2136.3166666666666</v>
      </c>
      <c r="H457" s="278">
        <v>2774.416666666667</v>
      </c>
      <c r="I457" s="278">
        <v>2971.2333333333336</v>
      </c>
      <c r="J457" s="278">
        <v>3093.4666666666672</v>
      </c>
      <c r="K457" s="276">
        <v>2849</v>
      </c>
      <c r="L457" s="276">
        <v>2529.9499999999998</v>
      </c>
      <c r="M457" s="276">
        <v>17.960809999999999</v>
      </c>
    </row>
    <row r="458" spans="1:13">
      <c r="A458" s="267">
        <v>448</v>
      </c>
      <c r="B458" s="276" t="s">
        <v>543</v>
      </c>
      <c r="C458" s="276">
        <v>1082.75</v>
      </c>
      <c r="D458" s="278">
        <v>1095.4166666666667</v>
      </c>
      <c r="E458" s="278">
        <v>1062.5333333333335</v>
      </c>
      <c r="F458" s="278">
        <v>1042.3166666666668</v>
      </c>
      <c r="G458" s="278">
        <v>1009.4333333333336</v>
      </c>
      <c r="H458" s="278">
        <v>1115.6333333333334</v>
      </c>
      <c r="I458" s="278">
        <v>1148.5166666666667</v>
      </c>
      <c r="J458" s="278">
        <v>1168.7333333333333</v>
      </c>
      <c r="K458" s="276">
        <v>1128.3</v>
      </c>
      <c r="L458" s="276">
        <v>1075.2</v>
      </c>
      <c r="M458" s="276">
        <v>0.58669000000000004</v>
      </c>
    </row>
    <row r="459" spans="1:13">
      <c r="A459" s="267">
        <v>449</v>
      </c>
      <c r="B459" s="276" t="s">
        <v>184</v>
      </c>
      <c r="C459" s="276">
        <v>110.2</v>
      </c>
      <c r="D459" s="278">
        <v>110.63333333333333</v>
      </c>
      <c r="E459" s="278">
        <v>106.96666666666665</v>
      </c>
      <c r="F459" s="278">
        <v>103.73333333333333</v>
      </c>
      <c r="G459" s="278">
        <v>100.06666666666666</v>
      </c>
      <c r="H459" s="278">
        <v>113.86666666666665</v>
      </c>
      <c r="I459" s="278">
        <v>117.53333333333333</v>
      </c>
      <c r="J459" s="278">
        <v>120.76666666666664</v>
      </c>
      <c r="K459" s="276">
        <v>114.3</v>
      </c>
      <c r="L459" s="276">
        <v>107.4</v>
      </c>
      <c r="M459" s="276">
        <v>346.15813000000003</v>
      </c>
    </row>
    <row r="460" spans="1:13">
      <c r="A460" s="267">
        <v>450</v>
      </c>
      <c r="B460" s="276" t="s">
        <v>183</v>
      </c>
      <c r="C460" s="276">
        <v>290.60000000000002</v>
      </c>
      <c r="D460" s="278">
        <v>289.86666666666667</v>
      </c>
      <c r="E460" s="278">
        <v>280.73333333333335</v>
      </c>
      <c r="F460" s="278">
        <v>270.86666666666667</v>
      </c>
      <c r="G460" s="278">
        <v>261.73333333333335</v>
      </c>
      <c r="H460" s="278">
        <v>299.73333333333335</v>
      </c>
      <c r="I460" s="278">
        <v>308.86666666666667</v>
      </c>
      <c r="J460" s="278">
        <v>318.73333333333335</v>
      </c>
      <c r="K460" s="276">
        <v>299</v>
      </c>
      <c r="L460" s="276">
        <v>280</v>
      </c>
      <c r="M460" s="276">
        <v>2836.1446299999998</v>
      </c>
    </row>
    <row r="461" spans="1:13">
      <c r="A461" s="267">
        <v>451</v>
      </c>
      <c r="B461" s="276" t="s">
        <v>185</v>
      </c>
      <c r="C461" s="276">
        <v>83</v>
      </c>
      <c r="D461" s="278">
        <v>83.633333333333326</v>
      </c>
      <c r="E461" s="278">
        <v>81.566666666666649</v>
      </c>
      <c r="F461" s="278">
        <v>80.133333333333326</v>
      </c>
      <c r="G461" s="278">
        <v>78.066666666666649</v>
      </c>
      <c r="H461" s="278">
        <v>85.066666666666649</v>
      </c>
      <c r="I461" s="278">
        <v>87.133333333333312</v>
      </c>
      <c r="J461" s="278">
        <v>88.566666666666649</v>
      </c>
      <c r="K461" s="276">
        <v>85.7</v>
      </c>
      <c r="L461" s="276">
        <v>82.2</v>
      </c>
      <c r="M461" s="276">
        <v>168.89392000000001</v>
      </c>
    </row>
    <row r="462" spans="1:13">
      <c r="A462" s="267">
        <v>452</v>
      </c>
      <c r="B462" s="276" t="s">
        <v>2624</v>
      </c>
      <c r="C462" s="276">
        <v>42.4</v>
      </c>
      <c r="D462" s="278">
        <v>43.050000000000004</v>
      </c>
      <c r="E462" s="278">
        <v>41.45000000000001</v>
      </c>
      <c r="F462" s="278">
        <v>40.500000000000007</v>
      </c>
      <c r="G462" s="278">
        <v>38.900000000000013</v>
      </c>
      <c r="H462" s="278">
        <v>44.000000000000007</v>
      </c>
      <c r="I462" s="278">
        <v>45.6</v>
      </c>
      <c r="J462" s="278">
        <v>46.550000000000004</v>
      </c>
      <c r="K462" s="276">
        <v>44.65</v>
      </c>
      <c r="L462" s="276">
        <v>42.1</v>
      </c>
      <c r="M462" s="276">
        <v>75.774180000000001</v>
      </c>
    </row>
    <row r="463" spans="1:13">
      <c r="A463" s="267">
        <v>453</v>
      </c>
      <c r="B463" s="276" t="s">
        <v>186</v>
      </c>
      <c r="C463" s="276">
        <v>666.7</v>
      </c>
      <c r="D463" s="278">
        <v>674.35</v>
      </c>
      <c r="E463" s="278">
        <v>653.95000000000005</v>
      </c>
      <c r="F463" s="278">
        <v>641.20000000000005</v>
      </c>
      <c r="G463" s="278">
        <v>620.80000000000007</v>
      </c>
      <c r="H463" s="278">
        <v>687.1</v>
      </c>
      <c r="I463" s="278">
        <v>707.49999999999989</v>
      </c>
      <c r="J463" s="278">
        <v>720.25</v>
      </c>
      <c r="K463" s="276">
        <v>694.75</v>
      </c>
      <c r="L463" s="276">
        <v>661.6</v>
      </c>
      <c r="M463" s="276">
        <v>161.17867000000001</v>
      </c>
    </row>
    <row r="464" spans="1:13">
      <c r="A464" s="267">
        <v>454</v>
      </c>
      <c r="B464" s="276" t="s">
        <v>544</v>
      </c>
      <c r="C464" s="276">
        <v>2764.1</v>
      </c>
      <c r="D464" s="278">
        <v>2770.6333333333332</v>
      </c>
      <c r="E464" s="278">
        <v>2714.3166666666666</v>
      </c>
      <c r="F464" s="278">
        <v>2664.5333333333333</v>
      </c>
      <c r="G464" s="278">
        <v>2608.2166666666667</v>
      </c>
      <c r="H464" s="278">
        <v>2820.4166666666665</v>
      </c>
      <c r="I464" s="278">
        <v>2876.7333333333331</v>
      </c>
      <c r="J464" s="278">
        <v>2926.5166666666664</v>
      </c>
      <c r="K464" s="276">
        <v>2826.95</v>
      </c>
      <c r="L464" s="276">
        <v>2720.85</v>
      </c>
      <c r="M464" s="276">
        <v>9.7379999999999994E-2</v>
      </c>
    </row>
    <row r="465" spans="1:13">
      <c r="A465" s="267">
        <v>455</v>
      </c>
      <c r="B465" s="276" t="s">
        <v>188</v>
      </c>
      <c r="C465" s="276">
        <v>1004.7</v>
      </c>
      <c r="D465" s="278">
        <v>1010.85</v>
      </c>
      <c r="E465" s="278">
        <v>988.35000000000014</v>
      </c>
      <c r="F465" s="278">
        <v>972.00000000000011</v>
      </c>
      <c r="G465" s="278">
        <v>949.50000000000023</v>
      </c>
      <c r="H465" s="278">
        <v>1027.2</v>
      </c>
      <c r="I465" s="278">
        <v>1049.6999999999998</v>
      </c>
      <c r="J465" s="278">
        <v>1066.05</v>
      </c>
      <c r="K465" s="276">
        <v>1033.3499999999999</v>
      </c>
      <c r="L465" s="276">
        <v>994.5</v>
      </c>
      <c r="M465" s="276">
        <v>39.115270000000002</v>
      </c>
    </row>
    <row r="466" spans="1:13">
      <c r="A466" s="267">
        <v>456</v>
      </c>
      <c r="B466" s="244" t="s">
        <v>283</v>
      </c>
      <c r="C466" s="276">
        <v>138.25</v>
      </c>
      <c r="D466" s="278">
        <v>139.16666666666666</v>
      </c>
      <c r="E466" s="278">
        <v>135.43333333333331</v>
      </c>
      <c r="F466" s="278">
        <v>132.61666666666665</v>
      </c>
      <c r="G466" s="278">
        <v>128.8833333333333</v>
      </c>
      <c r="H466" s="278">
        <v>141.98333333333332</v>
      </c>
      <c r="I466" s="278">
        <v>145.71666666666667</v>
      </c>
      <c r="J466" s="278">
        <v>148.53333333333333</v>
      </c>
      <c r="K466" s="276">
        <v>142.9</v>
      </c>
      <c r="L466" s="276">
        <v>136.35</v>
      </c>
      <c r="M466" s="276">
        <v>10.24722</v>
      </c>
    </row>
    <row r="467" spans="1:13">
      <c r="A467" s="267">
        <v>457</v>
      </c>
      <c r="B467" s="244" t="s">
        <v>167</v>
      </c>
      <c r="C467" s="276">
        <v>800.55</v>
      </c>
      <c r="D467" s="278">
        <v>808.36666666666667</v>
      </c>
      <c r="E467" s="278">
        <v>784.73333333333335</v>
      </c>
      <c r="F467" s="278">
        <v>768.91666666666663</v>
      </c>
      <c r="G467" s="278">
        <v>745.2833333333333</v>
      </c>
      <c r="H467" s="278">
        <v>824.18333333333339</v>
      </c>
      <c r="I467" s="278">
        <v>847.81666666666683</v>
      </c>
      <c r="J467" s="278">
        <v>863.63333333333344</v>
      </c>
      <c r="K467" s="276">
        <v>832</v>
      </c>
      <c r="L467" s="276">
        <v>792.55</v>
      </c>
      <c r="M467" s="276">
        <v>7.21835</v>
      </c>
    </row>
    <row r="468" spans="1:13">
      <c r="A468" s="267">
        <v>458</v>
      </c>
      <c r="B468" s="244" t="s">
        <v>546</v>
      </c>
      <c r="C468" s="276">
        <v>966.8</v>
      </c>
      <c r="D468" s="278">
        <v>973.06666666666661</v>
      </c>
      <c r="E468" s="278">
        <v>953.78333333333319</v>
      </c>
      <c r="F468" s="278">
        <v>940.76666666666654</v>
      </c>
      <c r="G468" s="278">
        <v>921.48333333333312</v>
      </c>
      <c r="H468" s="278">
        <v>986.08333333333326</v>
      </c>
      <c r="I468" s="278">
        <v>1005.3666666666666</v>
      </c>
      <c r="J468" s="278">
        <v>1018.3833333333333</v>
      </c>
      <c r="K468" s="276">
        <v>992.35</v>
      </c>
      <c r="L468" s="276">
        <v>960.05</v>
      </c>
      <c r="M468" s="276">
        <v>1.62693</v>
      </c>
    </row>
    <row r="469" spans="1:13">
      <c r="A469" s="267">
        <v>459</v>
      </c>
      <c r="B469" s="244" t="s">
        <v>547</v>
      </c>
      <c r="C469" s="276">
        <v>929.75</v>
      </c>
      <c r="D469" s="278">
        <v>936.25</v>
      </c>
      <c r="E469" s="278">
        <v>919.5</v>
      </c>
      <c r="F469" s="278">
        <v>909.25</v>
      </c>
      <c r="G469" s="278">
        <v>892.5</v>
      </c>
      <c r="H469" s="278">
        <v>946.5</v>
      </c>
      <c r="I469" s="278">
        <v>963.25</v>
      </c>
      <c r="J469" s="278">
        <v>973.5</v>
      </c>
      <c r="K469" s="276">
        <v>953</v>
      </c>
      <c r="L469" s="276">
        <v>926</v>
      </c>
      <c r="M469" s="276">
        <v>0.45963999999999999</v>
      </c>
    </row>
    <row r="470" spans="1:13">
      <c r="A470" s="267">
        <v>460</v>
      </c>
      <c r="B470" s="244" t="s">
        <v>549</v>
      </c>
      <c r="C470" s="276">
        <v>1246.55</v>
      </c>
      <c r="D470" s="278">
        <v>1245.7833333333331</v>
      </c>
      <c r="E470" s="278">
        <v>1228.2166666666662</v>
      </c>
      <c r="F470" s="278">
        <v>1209.8833333333332</v>
      </c>
      <c r="G470" s="278">
        <v>1192.3166666666664</v>
      </c>
      <c r="H470" s="278">
        <v>1264.1166666666661</v>
      </c>
      <c r="I470" s="278">
        <v>1281.6833333333332</v>
      </c>
      <c r="J470" s="278">
        <v>1300.016666666666</v>
      </c>
      <c r="K470" s="276">
        <v>1263.3499999999999</v>
      </c>
      <c r="L470" s="276">
        <v>1227.45</v>
      </c>
      <c r="M470" s="276">
        <v>0.21775</v>
      </c>
    </row>
    <row r="471" spans="1:13">
      <c r="A471" s="267">
        <v>461</v>
      </c>
      <c r="B471" s="244" t="s">
        <v>189</v>
      </c>
      <c r="C471" s="276">
        <v>1517.3</v>
      </c>
      <c r="D471" s="278">
        <v>1526.3999999999999</v>
      </c>
      <c r="E471" s="278">
        <v>1502.9499999999998</v>
      </c>
      <c r="F471" s="278">
        <v>1488.6</v>
      </c>
      <c r="G471" s="278">
        <v>1465.1499999999999</v>
      </c>
      <c r="H471" s="278">
        <v>1540.7499999999998</v>
      </c>
      <c r="I471" s="278">
        <v>1564.2</v>
      </c>
      <c r="J471" s="278">
        <v>1578.5499999999997</v>
      </c>
      <c r="K471" s="276">
        <v>1549.85</v>
      </c>
      <c r="L471" s="276">
        <v>1512.05</v>
      </c>
      <c r="M471" s="276">
        <v>15.580299999999999</v>
      </c>
    </row>
    <row r="472" spans="1:13">
      <c r="A472" s="267">
        <v>462</v>
      </c>
      <c r="B472" s="244" t="s">
        <v>190</v>
      </c>
      <c r="C472" s="276">
        <v>2738.95</v>
      </c>
      <c r="D472" s="278">
        <v>2754.9833333333336</v>
      </c>
      <c r="E472" s="278">
        <v>2710.0666666666671</v>
      </c>
      <c r="F472" s="276">
        <v>2681.1833333333334</v>
      </c>
      <c r="G472" s="278">
        <v>2636.2666666666669</v>
      </c>
      <c r="H472" s="278">
        <v>2783.8666666666672</v>
      </c>
      <c r="I472" s="276">
        <v>2828.7833333333333</v>
      </c>
      <c r="J472" s="278">
        <v>2857.6666666666674</v>
      </c>
      <c r="K472" s="278">
        <v>2799.9</v>
      </c>
      <c r="L472" s="276">
        <v>2726.1</v>
      </c>
      <c r="M472" s="278">
        <v>4.2259099999999998</v>
      </c>
    </row>
    <row r="473" spans="1:13">
      <c r="A473" s="267">
        <v>463</v>
      </c>
      <c r="B473" s="244" t="s">
        <v>191</v>
      </c>
      <c r="C473" s="276">
        <v>327</v>
      </c>
      <c r="D473" s="278">
        <v>330.48333333333335</v>
      </c>
      <c r="E473" s="278">
        <v>322.61666666666667</v>
      </c>
      <c r="F473" s="276">
        <v>318.23333333333335</v>
      </c>
      <c r="G473" s="278">
        <v>310.36666666666667</v>
      </c>
      <c r="H473" s="278">
        <v>334.86666666666667</v>
      </c>
      <c r="I473" s="276">
        <v>342.73333333333335</v>
      </c>
      <c r="J473" s="278">
        <v>347.11666666666667</v>
      </c>
      <c r="K473" s="278">
        <v>338.35</v>
      </c>
      <c r="L473" s="276">
        <v>326.10000000000002</v>
      </c>
      <c r="M473" s="278">
        <v>18.030899999999999</v>
      </c>
    </row>
    <row r="474" spans="1:13">
      <c r="A474" s="267">
        <v>464</v>
      </c>
      <c r="B474" s="244" t="s">
        <v>550</v>
      </c>
      <c r="C474" s="244">
        <v>666.6</v>
      </c>
      <c r="D474" s="288">
        <v>670.71666666666658</v>
      </c>
      <c r="E474" s="288">
        <v>656.43333333333317</v>
      </c>
      <c r="F474" s="288">
        <v>646.26666666666654</v>
      </c>
      <c r="G474" s="288">
        <v>631.98333333333312</v>
      </c>
      <c r="H474" s="288">
        <v>680.88333333333321</v>
      </c>
      <c r="I474" s="288">
        <v>695.16666666666674</v>
      </c>
      <c r="J474" s="288">
        <v>705.33333333333326</v>
      </c>
      <c r="K474" s="288">
        <v>685</v>
      </c>
      <c r="L474" s="288">
        <v>660.55</v>
      </c>
      <c r="M474" s="288">
        <v>8.74465</v>
      </c>
    </row>
    <row r="475" spans="1:13">
      <c r="A475" s="267">
        <v>465</v>
      </c>
      <c r="B475" s="244" t="s">
        <v>551</v>
      </c>
      <c r="C475" s="244">
        <v>14.45</v>
      </c>
      <c r="D475" s="288">
        <v>14.616666666666667</v>
      </c>
      <c r="E475" s="288">
        <v>14.183333333333334</v>
      </c>
      <c r="F475" s="288">
        <v>13.916666666666666</v>
      </c>
      <c r="G475" s="288">
        <v>13.483333333333333</v>
      </c>
      <c r="H475" s="288">
        <v>14.883333333333335</v>
      </c>
      <c r="I475" s="288">
        <v>15.316666666666668</v>
      </c>
      <c r="J475" s="288">
        <v>15.583333333333336</v>
      </c>
      <c r="K475" s="288">
        <v>15.05</v>
      </c>
      <c r="L475" s="288">
        <v>14.35</v>
      </c>
      <c r="M475" s="288">
        <v>262.19000999999997</v>
      </c>
    </row>
    <row r="476" spans="1:13">
      <c r="A476" s="267">
        <v>466</v>
      </c>
      <c r="B476" s="244" t="s">
        <v>552</v>
      </c>
      <c r="C476" s="288">
        <v>830.1</v>
      </c>
      <c r="D476" s="288">
        <v>838.11666666666667</v>
      </c>
      <c r="E476" s="288">
        <v>816.98333333333335</v>
      </c>
      <c r="F476" s="288">
        <v>803.86666666666667</v>
      </c>
      <c r="G476" s="288">
        <v>782.73333333333335</v>
      </c>
      <c r="H476" s="288">
        <v>851.23333333333335</v>
      </c>
      <c r="I476" s="288">
        <v>872.36666666666679</v>
      </c>
      <c r="J476" s="288">
        <v>885.48333333333335</v>
      </c>
      <c r="K476" s="288">
        <v>859.25</v>
      </c>
      <c r="L476" s="288">
        <v>825</v>
      </c>
      <c r="M476" s="288">
        <v>1.0684</v>
      </c>
    </row>
    <row r="477" spans="1:13">
      <c r="A477" s="267">
        <v>467</v>
      </c>
      <c r="B477" s="244" t="s">
        <v>553</v>
      </c>
      <c r="C477" s="288">
        <v>13</v>
      </c>
      <c r="D477" s="288">
        <v>13.049999999999999</v>
      </c>
      <c r="E477" s="288">
        <v>12.849999999999998</v>
      </c>
      <c r="F477" s="288">
        <v>12.7</v>
      </c>
      <c r="G477" s="288">
        <v>12.499999999999998</v>
      </c>
      <c r="H477" s="288">
        <v>13.199999999999998</v>
      </c>
      <c r="I477" s="288">
        <v>13.399999999999997</v>
      </c>
      <c r="J477" s="288">
        <v>13.549999999999997</v>
      </c>
      <c r="K477" s="288">
        <v>13.25</v>
      </c>
      <c r="L477" s="288">
        <v>12.9</v>
      </c>
      <c r="M477" s="288">
        <v>20.454029999999999</v>
      </c>
    </row>
    <row r="478" spans="1:13">
      <c r="A478" s="267">
        <v>468</v>
      </c>
      <c r="B478" s="244" t="s">
        <v>554</v>
      </c>
      <c r="C478" s="288">
        <v>371.95</v>
      </c>
      <c r="D478" s="288">
        <v>375.98333333333335</v>
      </c>
      <c r="E478" s="288">
        <v>365.9666666666667</v>
      </c>
      <c r="F478" s="288">
        <v>359.98333333333335</v>
      </c>
      <c r="G478" s="288">
        <v>349.9666666666667</v>
      </c>
      <c r="H478" s="288">
        <v>381.9666666666667</v>
      </c>
      <c r="I478" s="288">
        <v>391.98333333333335</v>
      </c>
      <c r="J478" s="288">
        <v>397.9666666666667</v>
      </c>
      <c r="K478" s="288">
        <v>386</v>
      </c>
      <c r="L478" s="288">
        <v>370</v>
      </c>
      <c r="M478" s="288">
        <v>1.54491</v>
      </c>
    </row>
    <row r="479" spans="1:13">
      <c r="A479" s="267">
        <v>469</v>
      </c>
      <c r="B479" s="244" t="s">
        <v>197</v>
      </c>
      <c r="C479" s="288">
        <v>584.54999999999995</v>
      </c>
      <c r="D479" s="288">
        <v>584.9666666666667</v>
      </c>
      <c r="E479" s="288">
        <v>575.93333333333339</v>
      </c>
      <c r="F479" s="288">
        <v>567.31666666666672</v>
      </c>
      <c r="G479" s="288">
        <v>558.28333333333342</v>
      </c>
      <c r="H479" s="288">
        <v>593.58333333333337</v>
      </c>
      <c r="I479" s="288">
        <v>602.61666666666667</v>
      </c>
      <c r="J479" s="288">
        <v>611.23333333333335</v>
      </c>
      <c r="K479" s="288">
        <v>594</v>
      </c>
      <c r="L479" s="288">
        <v>576.35</v>
      </c>
      <c r="M479" s="288">
        <v>117.59050999999999</v>
      </c>
    </row>
    <row r="480" spans="1:13">
      <c r="A480" s="267">
        <v>470</v>
      </c>
      <c r="B480" s="244" t="s">
        <v>194</v>
      </c>
      <c r="C480" s="288">
        <v>270.25</v>
      </c>
      <c r="D480" s="288">
        <v>273.5333333333333</v>
      </c>
      <c r="E480" s="288">
        <v>262.01666666666659</v>
      </c>
      <c r="F480" s="288">
        <v>253.7833333333333</v>
      </c>
      <c r="G480" s="288">
        <v>242.26666666666659</v>
      </c>
      <c r="H480" s="288">
        <v>281.76666666666659</v>
      </c>
      <c r="I480" s="288">
        <v>293.28333333333325</v>
      </c>
      <c r="J480" s="288">
        <v>301.51666666666659</v>
      </c>
      <c r="K480" s="288">
        <v>285.05</v>
      </c>
      <c r="L480" s="288">
        <v>265.3</v>
      </c>
      <c r="M480" s="288">
        <v>6.0272199999999998</v>
      </c>
    </row>
    <row r="481" spans="1:13">
      <c r="A481" s="267">
        <v>471</v>
      </c>
      <c r="B481" s="244" t="s">
        <v>3098</v>
      </c>
      <c r="C481" s="288">
        <v>38.700000000000003</v>
      </c>
      <c r="D481" s="288">
        <v>39.050000000000004</v>
      </c>
      <c r="E481" s="288">
        <v>38.050000000000011</v>
      </c>
      <c r="F481" s="288">
        <v>37.400000000000006</v>
      </c>
      <c r="G481" s="288">
        <v>36.400000000000013</v>
      </c>
      <c r="H481" s="288">
        <v>39.70000000000001</v>
      </c>
      <c r="I481" s="288">
        <v>40.699999999999996</v>
      </c>
      <c r="J481" s="288">
        <v>41.350000000000009</v>
      </c>
      <c r="K481" s="288">
        <v>40.049999999999997</v>
      </c>
      <c r="L481" s="288">
        <v>38.4</v>
      </c>
      <c r="M481" s="288">
        <v>20.86225</v>
      </c>
    </row>
    <row r="482" spans="1:13">
      <c r="A482" s="267">
        <v>472</v>
      </c>
      <c r="B482" s="244" t="s">
        <v>195</v>
      </c>
      <c r="C482" s="288">
        <v>5543.45</v>
      </c>
      <c r="D482" s="288">
        <v>5567.2833333333328</v>
      </c>
      <c r="E482" s="288">
        <v>5487.5666666666657</v>
      </c>
      <c r="F482" s="288">
        <v>5431.6833333333325</v>
      </c>
      <c r="G482" s="288">
        <v>5351.9666666666653</v>
      </c>
      <c r="H482" s="288">
        <v>5623.1666666666661</v>
      </c>
      <c r="I482" s="288">
        <v>5702.8833333333332</v>
      </c>
      <c r="J482" s="288">
        <v>5758.7666666666664</v>
      </c>
      <c r="K482" s="288">
        <v>5647</v>
      </c>
      <c r="L482" s="288">
        <v>5511.4</v>
      </c>
      <c r="M482" s="288">
        <v>4.8134600000000001</v>
      </c>
    </row>
    <row r="483" spans="1:13">
      <c r="A483" s="267">
        <v>473</v>
      </c>
      <c r="B483" s="244" t="s">
        <v>196</v>
      </c>
      <c r="C483" s="288">
        <v>31.85</v>
      </c>
      <c r="D483" s="288">
        <v>32.1</v>
      </c>
      <c r="E483" s="288">
        <v>31.450000000000003</v>
      </c>
      <c r="F483" s="288">
        <v>31.05</v>
      </c>
      <c r="G483" s="288">
        <v>30.400000000000002</v>
      </c>
      <c r="H483" s="288">
        <v>32.5</v>
      </c>
      <c r="I483" s="288">
        <v>33.149999999999991</v>
      </c>
      <c r="J483" s="288">
        <v>33.550000000000004</v>
      </c>
      <c r="K483" s="288">
        <v>32.75</v>
      </c>
      <c r="L483" s="288">
        <v>31.7</v>
      </c>
      <c r="M483" s="288">
        <v>51.271949999999997</v>
      </c>
    </row>
    <row r="484" spans="1:13">
      <c r="A484" s="267">
        <v>474</v>
      </c>
      <c r="B484" s="244" t="s">
        <v>193</v>
      </c>
      <c r="C484" s="288">
        <v>1247.3499999999999</v>
      </c>
      <c r="D484" s="288">
        <v>1255.8499999999999</v>
      </c>
      <c r="E484" s="288">
        <v>1228.8999999999999</v>
      </c>
      <c r="F484" s="288">
        <v>1210.45</v>
      </c>
      <c r="G484" s="288">
        <v>1183.5</v>
      </c>
      <c r="H484" s="288">
        <v>1274.2999999999997</v>
      </c>
      <c r="I484" s="288">
        <v>1301.2499999999995</v>
      </c>
      <c r="J484" s="288">
        <v>1319.6999999999996</v>
      </c>
      <c r="K484" s="288">
        <v>1282.8</v>
      </c>
      <c r="L484" s="288">
        <v>1237.4000000000001</v>
      </c>
      <c r="M484" s="288">
        <v>6.5616700000000003</v>
      </c>
    </row>
    <row r="485" spans="1:13">
      <c r="A485" s="267">
        <v>475</v>
      </c>
      <c r="B485" s="244" t="s">
        <v>143</v>
      </c>
      <c r="C485" s="288">
        <v>628.1</v>
      </c>
      <c r="D485" s="288">
        <v>633.83333333333337</v>
      </c>
      <c r="E485" s="288">
        <v>615.16666666666674</v>
      </c>
      <c r="F485" s="288">
        <v>602.23333333333335</v>
      </c>
      <c r="G485" s="288">
        <v>583.56666666666672</v>
      </c>
      <c r="H485" s="288">
        <v>646.76666666666677</v>
      </c>
      <c r="I485" s="288">
        <v>665.43333333333351</v>
      </c>
      <c r="J485" s="288">
        <v>678.36666666666679</v>
      </c>
      <c r="K485" s="288">
        <v>652.5</v>
      </c>
      <c r="L485" s="288">
        <v>620.9</v>
      </c>
      <c r="M485" s="288">
        <v>49.640839999999997</v>
      </c>
    </row>
    <row r="486" spans="1:13">
      <c r="A486" s="267">
        <v>476</v>
      </c>
      <c r="B486" s="244" t="s">
        <v>284</v>
      </c>
      <c r="C486" s="288">
        <v>235.8</v>
      </c>
      <c r="D486" s="288">
        <v>231.98333333333335</v>
      </c>
      <c r="E486" s="288">
        <v>222.81666666666669</v>
      </c>
      <c r="F486" s="288">
        <v>209.83333333333334</v>
      </c>
      <c r="G486" s="288">
        <v>200.66666666666669</v>
      </c>
      <c r="H486" s="288">
        <v>244.9666666666667</v>
      </c>
      <c r="I486" s="288">
        <v>254.13333333333333</v>
      </c>
      <c r="J486" s="288">
        <v>267.11666666666667</v>
      </c>
      <c r="K486" s="288">
        <v>241.15</v>
      </c>
      <c r="L486" s="288">
        <v>219</v>
      </c>
      <c r="M486" s="288">
        <v>56.964379999999998</v>
      </c>
    </row>
    <row r="487" spans="1:13">
      <c r="A487" s="267">
        <v>477</v>
      </c>
      <c r="B487" s="244" t="s">
        <v>555</v>
      </c>
      <c r="C487" s="288">
        <v>2473.9</v>
      </c>
      <c r="D487" s="288">
        <v>2485.7333333333331</v>
      </c>
      <c r="E487" s="288">
        <v>2401.4666666666662</v>
      </c>
      <c r="F487" s="288">
        <v>2329.0333333333333</v>
      </c>
      <c r="G487" s="288">
        <v>2244.7666666666664</v>
      </c>
      <c r="H487" s="288">
        <v>2558.1666666666661</v>
      </c>
      <c r="I487" s="288">
        <v>2642.4333333333334</v>
      </c>
      <c r="J487" s="288">
        <v>2714.8666666666659</v>
      </c>
      <c r="K487" s="288">
        <v>2570</v>
      </c>
      <c r="L487" s="288">
        <v>2413.3000000000002</v>
      </c>
      <c r="M487" s="288">
        <v>0.47775000000000001</v>
      </c>
    </row>
    <row r="488" spans="1:13">
      <c r="A488" s="267">
        <v>478</v>
      </c>
      <c r="B488" s="244" t="s">
        <v>556</v>
      </c>
      <c r="C488" s="288">
        <v>355.1</v>
      </c>
      <c r="D488" s="288">
        <v>357.41666666666669</v>
      </c>
      <c r="E488" s="288">
        <v>349.18333333333339</v>
      </c>
      <c r="F488" s="288">
        <v>343.26666666666671</v>
      </c>
      <c r="G488" s="288">
        <v>335.03333333333342</v>
      </c>
      <c r="H488" s="288">
        <v>363.33333333333337</v>
      </c>
      <c r="I488" s="288">
        <v>371.56666666666661</v>
      </c>
      <c r="J488" s="288">
        <v>377.48333333333335</v>
      </c>
      <c r="K488" s="288">
        <v>365.65</v>
      </c>
      <c r="L488" s="288">
        <v>351.5</v>
      </c>
      <c r="M488" s="288">
        <v>5.6815600000000002</v>
      </c>
    </row>
    <row r="489" spans="1:13">
      <c r="A489" s="267">
        <v>479</v>
      </c>
      <c r="B489" s="244" t="s">
        <v>557</v>
      </c>
      <c r="C489" s="288">
        <v>189.6</v>
      </c>
      <c r="D489" s="288">
        <v>190.29999999999998</v>
      </c>
      <c r="E489" s="288">
        <v>187.29999999999995</v>
      </c>
      <c r="F489" s="288">
        <v>184.99999999999997</v>
      </c>
      <c r="G489" s="288">
        <v>181.99999999999994</v>
      </c>
      <c r="H489" s="288">
        <v>192.59999999999997</v>
      </c>
      <c r="I489" s="288">
        <v>195.60000000000002</v>
      </c>
      <c r="J489" s="288">
        <v>197.89999999999998</v>
      </c>
      <c r="K489" s="288">
        <v>193.3</v>
      </c>
      <c r="L489" s="288">
        <v>188</v>
      </c>
      <c r="M489" s="288">
        <v>1.55243</v>
      </c>
    </row>
    <row r="490" spans="1:13">
      <c r="A490" s="267">
        <v>480</v>
      </c>
      <c r="B490" s="244" t="s">
        <v>558</v>
      </c>
      <c r="C490" s="288">
        <v>3640.8</v>
      </c>
      <c r="D490" s="288">
        <v>3658.5666666666671</v>
      </c>
      <c r="E490" s="288">
        <v>3607.233333333334</v>
      </c>
      <c r="F490" s="288">
        <v>3573.666666666667</v>
      </c>
      <c r="G490" s="288">
        <v>3522.3333333333339</v>
      </c>
      <c r="H490" s="288">
        <v>3692.1333333333341</v>
      </c>
      <c r="I490" s="288">
        <v>3743.4666666666672</v>
      </c>
      <c r="J490" s="288">
        <v>3777.0333333333342</v>
      </c>
      <c r="K490" s="288">
        <v>3709.9</v>
      </c>
      <c r="L490" s="288">
        <v>3625</v>
      </c>
      <c r="M490" s="288">
        <v>0.13536999999999999</v>
      </c>
    </row>
    <row r="491" spans="1:13">
      <c r="A491" s="267">
        <v>481</v>
      </c>
      <c r="B491" s="244" t="s">
        <v>560</v>
      </c>
      <c r="C491" s="288">
        <v>2610.1999999999998</v>
      </c>
      <c r="D491" s="288">
        <v>2654.0666666666666</v>
      </c>
      <c r="E491" s="288">
        <v>2556.1333333333332</v>
      </c>
      <c r="F491" s="288">
        <v>2502.0666666666666</v>
      </c>
      <c r="G491" s="288">
        <v>2404.1333333333332</v>
      </c>
      <c r="H491" s="288">
        <v>2708.1333333333332</v>
      </c>
      <c r="I491" s="288">
        <v>2806.0666666666666</v>
      </c>
      <c r="J491" s="288">
        <v>2860.1333333333332</v>
      </c>
      <c r="K491" s="288">
        <v>2752</v>
      </c>
      <c r="L491" s="288">
        <v>2600</v>
      </c>
      <c r="M491" s="288">
        <v>0.12617999999999999</v>
      </c>
    </row>
    <row r="492" spans="1:13">
      <c r="A492" s="267">
        <v>482</v>
      </c>
      <c r="B492" s="244" t="s">
        <v>561</v>
      </c>
      <c r="C492" s="288">
        <v>61.3</v>
      </c>
      <c r="D492" s="288">
        <v>62.099999999999994</v>
      </c>
      <c r="E492" s="288">
        <v>60.099999999999994</v>
      </c>
      <c r="F492" s="288">
        <v>58.9</v>
      </c>
      <c r="G492" s="288">
        <v>56.9</v>
      </c>
      <c r="H492" s="288">
        <v>63.29999999999999</v>
      </c>
      <c r="I492" s="288">
        <v>65.299999999999983</v>
      </c>
      <c r="J492" s="288">
        <v>66.499999999999986</v>
      </c>
      <c r="K492" s="288">
        <v>64.099999999999994</v>
      </c>
      <c r="L492" s="288">
        <v>60.9</v>
      </c>
      <c r="M492" s="288">
        <v>57.685049999999997</v>
      </c>
    </row>
    <row r="493" spans="1:13">
      <c r="A493" s="267">
        <v>483</v>
      </c>
      <c r="B493" s="244" t="s">
        <v>562</v>
      </c>
      <c r="C493" s="288">
        <v>1062.1500000000001</v>
      </c>
      <c r="D493" s="288">
        <v>1061.7166666666667</v>
      </c>
      <c r="E493" s="288">
        <v>1041.4333333333334</v>
      </c>
      <c r="F493" s="288">
        <v>1020.7166666666667</v>
      </c>
      <c r="G493" s="288">
        <v>1000.4333333333334</v>
      </c>
      <c r="H493" s="288">
        <v>1082.4333333333334</v>
      </c>
      <c r="I493" s="288">
        <v>1102.7166666666667</v>
      </c>
      <c r="J493" s="288">
        <v>1123.4333333333334</v>
      </c>
      <c r="K493" s="288">
        <v>1082</v>
      </c>
      <c r="L493" s="288">
        <v>1041</v>
      </c>
      <c r="M493" s="288">
        <v>1.8089900000000001</v>
      </c>
    </row>
    <row r="494" spans="1:13">
      <c r="A494" s="267">
        <v>484</v>
      </c>
      <c r="B494" s="244" t="s">
        <v>285</v>
      </c>
      <c r="C494" s="288">
        <v>421.45</v>
      </c>
      <c r="D494" s="288">
        <v>424.25</v>
      </c>
      <c r="E494" s="288">
        <v>416.55</v>
      </c>
      <c r="F494" s="288">
        <v>411.65000000000003</v>
      </c>
      <c r="G494" s="288">
        <v>403.95000000000005</v>
      </c>
      <c r="H494" s="288">
        <v>429.15</v>
      </c>
      <c r="I494" s="288">
        <v>436.85</v>
      </c>
      <c r="J494" s="288">
        <v>441.74999999999994</v>
      </c>
      <c r="K494" s="288">
        <v>431.95</v>
      </c>
      <c r="L494" s="288">
        <v>419.35</v>
      </c>
      <c r="M494" s="288">
        <v>1.0517399999999999</v>
      </c>
    </row>
    <row r="495" spans="1:13">
      <c r="A495" s="267">
        <v>485</v>
      </c>
      <c r="B495" s="244" t="s">
        <v>563</v>
      </c>
      <c r="C495" s="288">
        <v>923.65</v>
      </c>
      <c r="D495" s="288">
        <v>922.9</v>
      </c>
      <c r="E495" s="288">
        <v>902.84999999999991</v>
      </c>
      <c r="F495" s="288">
        <v>882.05</v>
      </c>
      <c r="G495" s="288">
        <v>861.99999999999989</v>
      </c>
      <c r="H495" s="288">
        <v>943.69999999999993</v>
      </c>
      <c r="I495" s="288">
        <v>963.74999999999989</v>
      </c>
      <c r="J495" s="288">
        <v>984.55</v>
      </c>
      <c r="K495" s="288">
        <v>942.95</v>
      </c>
      <c r="L495" s="288">
        <v>902.1</v>
      </c>
      <c r="M495" s="288">
        <v>4.7474999999999996</v>
      </c>
    </row>
    <row r="496" spans="1:13">
      <c r="A496" s="267">
        <v>486</v>
      </c>
      <c r="B496" s="244" t="s">
        <v>564</v>
      </c>
      <c r="C496" s="288">
        <v>1564.7</v>
      </c>
      <c r="D496" s="288">
        <v>1572.5666666666666</v>
      </c>
      <c r="E496" s="288">
        <v>1543.1333333333332</v>
      </c>
      <c r="F496" s="288">
        <v>1521.5666666666666</v>
      </c>
      <c r="G496" s="288">
        <v>1492.1333333333332</v>
      </c>
      <c r="H496" s="288">
        <v>1594.1333333333332</v>
      </c>
      <c r="I496" s="288">
        <v>1623.5666666666666</v>
      </c>
      <c r="J496" s="288">
        <v>1645.1333333333332</v>
      </c>
      <c r="K496" s="288">
        <v>1602</v>
      </c>
      <c r="L496" s="288">
        <v>1551</v>
      </c>
      <c r="M496" s="288">
        <v>0.59492</v>
      </c>
    </row>
    <row r="497" spans="1:13">
      <c r="A497" s="267">
        <v>487</v>
      </c>
      <c r="B497" s="244" t="s">
        <v>565</v>
      </c>
      <c r="C497" s="288">
        <v>1255.2</v>
      </c>
      <c r="D497" s="288">
        <v>1262.3666666666668</v>
      </c>
      <c r="E497" s="288">
        <v>1244.8333333333335</v>
      </c>
      <c r="F497" s="288">
        <v>1234.4666666666667</v>
      </c>
      <c r="G497" s="288">
        <v>1216.9333333333334</v>
      </c>
      <c r="H497" s="288">
        <v>1272.7333333333336</v>
      </c>
      <c r="I497" s="288">
        <v>1290.2666666666669</v>
      </c>
      <c r="J497" s="288">
        <v>1300.6333333333337</v>
      </c>
      <c r="K497" s="288">
        <v>1279.9000000000001</v>
      </c>
      <c r="L497" s="288">
        <v>1252</v>
      </c>
      <c r="M497" s="288">
        <v>0.43289</v>
      </c>
    </row>
    <row r="498" spans="1:13">
      <c r="A498" s="267">
        <v>488</v>
      </c>
      <c r="B498" s="244" t="s">
        <v>120</v>
      </c>
      <c r="C498" s="288">
        <v>12.9</v>
      </c>
      <c r="D498" s="288">
        <v>13.116666666666667</v>
      </c>
      <c r="E498" s="288">
        <v>12.583333333333334</v>
      </c>
      <c r="F498" s="288">
        <v>12.266666666666667</v>
      </c>
      <c r="G498" s="288">
        <v>11.733333333333334</v>
      </c>
      <c r="H498" s="288">
        <v>13.433333333333334</v>
      </c>
      <c r="I498" s="288">
        <v>13.966666666666665</v>
      </c>
      <c r="J498" s="288">
        <v>14.283333333333333</v>
      </c>
      <c r="K498" s="288">
        <v>13.65</v>
      </c>
      <c r="L498" s="288">
        <v>12.8</v>
      </c>
      <c r="M498" s="288">
        <v>2754.8908299999998</v>
      </c>
    </row>
    <row r="499" spans="1:13">
      <c r="A499" s="267">
        <v>489</v>
      </c>
      <c r="B499" s="244" t="s">
        <v>199</v>
      </c>
      <c r="C499" s="288">
        <v>955.25</v>
      </c>
      <c r="D499" s="288">
        <v>961.96666666666658</v>
      </c>
      <c r="E499" s="288">
        <v>928.33333333333314</v>
      </c>
      <c r="F499" s="288">
        <v>901.41666666666652</v>
      </c>
      <c r="G499" s="288">
        <v>867.78333333333308</v>
      </c>
      <c r="H499" s="288">
        <v>988.88333333333321</v>
      </c>
      <c r="I499" s="288">
        <v>1022.5166666666667</v>
      </c>
      <c r="J499" s="288">
        <v>1049.4333333333334</v>
      </c>
      <c r="K499" s="288">
        <v>995.6</v>
      </c>
      <c r="L499" s="288">
        <v>935.05</v>
      </c>
      <c r="M499" s="288">
        <v>84.989379999999997</v>
      </c>
    </row>
    <row r="500" spans="1:13">
      <c r="A500" s="267">
        <v>490</v>
      </c>
      <c r="B500" s="244" t="s">
        <v>566</v>
      </c>
      <c r="C500" s="288">
        <v>5450.9</v>
      </c>
      <c r="D500" s="288">
        <v>5476.6333333333323</v>
      </c>
      <c r="E500" s="288">
        <v>5414.3166666666648</v>
      </c>
      <c r="F500" s="288">
        <v>5377.7333333333327</v>
      </c>
      <c r="G500" s="288">
        <v>5315.4166666666652</v>
      </c>
      <c r="H500" s="288">
        <v>5513.2166666666644</v>
      </c>
      <c r="I500" s="288">
        <v>5575.5333333333319</v>
      </c>
      <c r="J500" s="288">
        <v>5612.1166666666641</v>
      </c>
      <c r="K500" s="288">
        <v>5538.95</v>
      </c>
      <c r="L500" s="288">
        <v>5440.05</v>
      </c>
      <c r="M500" s="288">
        <v>4.086E-2</v>
      </c>
    </row>
    <row r="501" spans="1:13">
      <c r="A501" s="267">
        <v>491</v>
      </c>
      <c r="B501" s="244" t="s">
        <v>567</v>
      </c>
      <c r="C501" s="288">
        <v>133.80000000000001</v>
      </c>
      <c r="D501" s="288">
        <v>133.53333333333333</v>
      </c>
      <c r="E501" s="288">
        <v>131.36666666666667</v>
      </c>
      <c r="F501" s="288">
        <v>128.93333333333334</v>
      </c>
      <c r="G501" s="288">
        <v>126.76666666666668</v>
      </c>
      <c r="H501" s="288">
        <v>135.96666666666667</v>
      </c>
      <c r="I501" s="288">
        <v>138.13333333333335</v>
      </c>
      <c r="J501" s="288">
        <v>140.56666666666666</v>
      </c>
      <c r="K501" s="288">
        <v>135.69999999999999</v>
      </c>
      <c r="L501" s="288">
        <v>131.1</v>
      </c>
      <c r="M501" s="288">
        <v>9.22715</v>
      </c>
    </row>
    <row r="502" spans="1:13">
      <c r="A502" s="267">
        <v>492</v>
      </c>
      <c r="B502" s="244" t="s">
        <v>568</v>
      </c>
      <c r="C502" s="288">
        <v>68.75</v>
      </c>
      <c r="D502" s="288">
        <v>68.38333333333334</v>
      </c>
      <c r="E502" s="288">
        <v>66.76666666666668</v>
      </c>
      <c r="F502" s="288">
        <v>64.783333333333346</v>
      </c>
      <c r="G502" s="288">
        <v>63.166666666666686</v>
      </c>
      <c r="H502" s="288">
        <v>70.366666666666674</v>
      </c>
      <c r="I502" s="288">
        <v>71.98333333333332</v>
      </c>
      <c r="J502" s="288">
        <v>73.966666666666669</v>
      </c>
      <c r="K502" s="288">
        <v>70</v>
      </c>
      <c r="L502" s="288">
        <v>66.400000000000006</v>
      </c>
      <c r="M502" s="288">
        <v>13.11308</v>
      </c>
    </row>
    <row r="503" spans="1:13">
      <c r="A503" s="267">
        <v>493</v>
      </c>
      <c r="B503" s="244" t="s">
        <v>2851</v>
      </c>
      <c r="C503" s="288">
        <v>459.85</v>
      </c>
      <c r="D503" s="288">
        <v>461.63333333333338</v>
      </c>
      <c r="E503" s="288">
        <v>444.26666666666677</v>
      </c>
      <c r="F503" s="288">
        <v>428.68333333333339</v>
      </c>
      <c r="G503" s="288">
        <v>411.31666666666678</v>
      </c>
      <c r="H503" s="288">
        <v>477.21666666666675</v>
      </c>
      <c r="I503" s="288">
        <v>494.58333333333343</v>
      </c>
      <c r="J503" s="288">
        <v>510.16666666666674</v>
      </c>
      <c r="K503" s="288">
        <v>479</v>
      </c>
      <c r="L503" s="288">
        <v>446.05</v>
      </c>
      <c r="M503" s="288">
        <v>4.8529600000000004</v>
      </c>
    </row>
    <row r="504" spans="1:13">
      <c r="A504" s="267">
        <v>494</v>
      </c>
      <c r="B504" s="244" t="s">
        <v>569</v>
      </c>
      <c r="C504" s="288">
        <v>2681.45</v>
      </c>
      <c r="D504" s="288">
        <v>2653.8333333333335</v>
      </c>
      <c r="E504" s="288">
        <v>2587.666666666667</v>
      </c>
      <c r="F504" s="288">
        <v>2493.8833333333337</v>
      </c>
      <c r="G504" s="288">
        <v>2427.7166666666672</v>
      </c>
      <c r="H504" s="288">
        <v>2747.6166666666668</v>
      </c>
      <c r="I504" s="288">
        <v>2813.7833333333338</v>
      </c>
      <c r="J504" s="288">
        <v>2907.5666666666666</v>
      </c>
      <c r="K504" s="288">
        <v>2720</v>
      </c>
      <c r="L504" s="288">
        <v>2560.0500000000002</v>
      </c>
      <c r="M504" s="288">
        <v>4.0719799999999999</v>
      </c>
    </row>
    <row r="505" spans="1:13">
      <c r="A505" s="267">
        <v>495</v>
      </c>
      <c r="B505" s="244" t="s">
        <v>200</v>
      </c>
      <c r="C505" s="288">
        <v>445.8</v>
      </c>
      <c r="D505" s="288">
        <v>447.18333333333334</v>
      </c>
      <c r="E505" s="288">
        <v>440.91666666666669</v>
      </c>
      <c r="F505" s="288">
        <v>436.03333333333336</v>
      </c>
      <c r="G505" s="288">
        <v>429.76666666666671</v>
      </c>
      <c r="H505" s="288">
        <v>452.06666666666666</v>
      </c>
      <c r="I505" s="288">
        <v>458.33333333333331</v>
      </c>
      <c r="J505" s="288">
        <v>463.21666666666664</v>
      </c>
      <c r="K505" s="288">
        <v>453.45</v>
      </c>
      <c r="L505" s="288">
        <v>442.3</v>
      </c>
      <c r="M505" s="288">
        <v>159.11376999999999</v>
      </c>
    </row>
    <row r="506" spans="1:13">
      <c r="A506" s="267">
        <v>496</v>
      </c>
      <c r="B506" s="244" t="s">
        <v>570</v>
      </c>
      <c r="C506" s="288">
        <v>517.9</v>
      </c>
      <c r="D506" s="288">
        <v>523.4666666666667</v>
      </c>
      <c r="E506" s="288">
        <v>506.93333333333339</v>
      </c>
      <c r="F506" s="288">
        <v>495.9666666666667</v>
      </c>
      <c r="G506" s="288">
        <v>479.43333333333339</v>
      </c>
      <c r="H506" s="288">
        <v>534.43333333333339</v>
      </c>
      <c r="I506" s="288">
        <v>550.9666666666667</v>
      </c>
      <c r="J506" s="288">
        <v>561.93333333333339</v>
      </c>
      <c r="K506" s="288">
        <v>540</v>
      </c>
      <c r="L506" s="288">
        <v>512.5</v>
      </c>
      <c r="M506" s="288">
        <v>8.0633400000000002</v>
      </c>
    </row>
    <row r="507" spans="1:13">
      <c r="A507" s="267">
        <v>497</v>
      </c>
      <c r="B507" s="244" t="s">
        <v>201</v>
      </c>
      <c r="C507" s="288">
        <v>17.25</v>
      </c>
      <c r="D507" s="288">
        <v>17.399999999999999</v>
      </c>
      <c r="E507" s="288">
        <v>16.999999999999996</v>
      </c>
      <c r="F507" s="288">
        <v>16.749999999999996</v>
      </c>
      <c r="G507" s="288">
        <v>16.349999999999994</v>
      </c>
      <c r="H507" s="288">
        <v>17.649999999999999</v>
      </c>
      <c r="I507" s="288">
        <v>18.050000000000004</v>
      </c>
      <c r="J507" s="288">
        <v>18.3</v>
      </c>
      <c r="K507" s="288">
        <v>17.8</v>
      </c>
      <c r="L507" s="288">
        <v>17.149999999999999</v>
      </c>
      <c r="M507" s="288">
        <v>2294.3684600000001</v>
      </c>
    </row>
    <row r="508" spans="1:13">
      <c r="A508" s="267">
        <v>498</v>
      </c>
      <c r="B508" s="244" t="s">
        <v>202</v>
      </c>
      <c r="C508" s="288">
        <v>225.05</v>
      </c>
      <c r="D508" s="288">
        <v>227.48333333333335</v>
      </c>
      <c r="E508" s="288">
        <v>221.06666666666669</v>
      </c>
      <c r="F508" s="288">
        <v>217.08333333333334</v>
      </c>
      <c r="G508" s="288">
        <v>210.66666666666669</v>
      </c>
      <c r="H508" s="288">
        <v>231.4666666666667</v>
      </c>
      <c r="I508" s="288">
        <v>237.88333333333333</v>
      </c>
      <c r="J508" s="288">
        <v>241.8666666666667</v>
      </c>
      <c r="K508" s="288">
        <v>233.9</v>
      </c>
      <c r="L508" s="288">
        <v>223.5</v>
      </c>
      <c r="M508" s="288">
        <v>108.93385000000001</v>
      </c>
    </row>
    <row r="509" spans="1:13">
      <c r="A509" s="267">
        <v>499</v>
      </c>
      <c r="B509" s="244" t="s">
        <v>571</v>
      </c>
      <c r="C509" s="288">
        <v>237.35</v>
      </c>
      <c r="D509" s="288">
        <v>236.28333333333333</v>
      </c>
      <c r="E509" s="288">
        <v>231.56666666666666</v>
      </c>
      <c r="F509" s="288">
        <v>225.78333333333333</v>
      </c>
      <c r="G509" s="288">
        <v>221.06666666666666</v>
      </c>
      <c r="H509" s="288">
        <v>242.06666666666666</v>
      </c>
      <c r="I509" s="288">
        <v>246.7833333333333</v>
      </c>
      <c r="J509" s="288">
        <v>252.56666666666666</v>
      </c>
      <c r="K509" s="288">
        <v>241</v>
      </c>
      <c r="L509" s="288">
        <v>230.5</v>
      </c>
      <c r="M509" s="288">
        <v>2.7036099999999998</v>
      </c>
    </row>
    <row r="510" spans="1:13">
      <c r="A510" s="267">
        <v>500</v>
      </c>
      <c r="B510" s="244" t="s">
        <v>572</v>
      </c>
      <c r="C510" s="288">
        <v>1963.85</v>
      </c>
      <c r="D510" s="288">
        <v>1973.7333333333333</v>
      </c>
      <c r="E510" s="288">
        <v>1942.1166666666668</v>
      </c>
      <c r="F510" s="288">
        <v>1920.3833333333334</v>
      </c>
      <c r="G510" s="288">
        <v>1888.7666666666669</v>
      </c>
      <c r="H510" s="288">
        <v>1995.4666666666667</v>
      </c>
      <c r="I510" s="288">
        <v>2027.083333333333</v>
      </c>
      <c r="J510" s="288">
        <v>2048.8166666666666</v>
      </c>
      <c r="K510" s="288">
        <v>2005.35</v>
      </c>
      <c r="L510" s="288">
        <v>1952</v>
      </c>
      <c r="M510" s="288">
        <v>0.26014999999999999</v>
      </c>
    </row>
    <row r="511" spans="1:13">
      <c r="A511" s="267">
        <v>501</v>
      </c>
      <c r="B511" s="244" t="s">
        <v>1263</v>
      </c>
      <c r="C511" s="288">
        <v>1003</v>
      </c>
      <c r="D511" s="288">
        <v>1003.3000000000001</v>
      </c>
      <c r="E511" s="288">
        <v>977.60000000000014</v>
      </c>
      <c r="F511" s="288">
        <v>952.2</v>
      </c>
      <c r="G511" s="288">
        <v>926.50000000000011</v>
      </c>
      <c r="H511" s="288">
        <v>1028.7000000000003</v>
      </c>
      <c r="I511" s="288">
        <v>1054.4000000000001</v>
      </c>
      <c r="J511" s="288">
        <v>1079.8000000000002</v>
      </c>
      <c r="K511" s="288">
        <v>1029</v>
      </c>
      <c r="L511" s="288">
        <v>977.9</v>
      </c>
      <c r="M511" s="288">
        <v>0.96462999999999999</v>
      </c>
    </row>
    <row r="513" spans="1:1">
      <c r="A513" s="293"/>
    </row>
    <row r="514" spans="1:1">
      <c r="A514" s="270"/>
    </row>
    <row r="515" spans="1:1">
      <c r="A515" s="293"/>
    </row>
    <row r="516" spans="1:1">
      <c r="A516" s="293"/>
    </row>
    <row r="517" spans="1:1">
      <c r="A517" s="294" t="s">
        <v>288</v>
      </c>
    </row>
    <row r="518" spans="1:1">
      <c r="A518" s="295" t="s">
        <v>203</v>
      </c>
    </row>
    <row r="519" spans="1:1">
      <c r="A519" s="295" t="s">
        <v>204</v>
      </c>
    </row>
    <row r="520" spans="1:1">
      <c r="A520" s="295" t="s">
        <v>205</v>
      </c>
    </row>
    <row r="521" spans="1:1">
      <c r="A521" s="295" t="s">
        <v>206</v>
      </c>
    </row>
    <row r="522" spans="1:1">
      <c r="A522" s="295" t="s">
        <v>207</v>
      </c>
    </row>
    <row r="523" spans="1:1">
      <c r="A523" s="296"/>
    </row>
    <row r="524" spans="1:1">
      <c r="A524" s="16"/>
    </row>
    <row r="525" spans="1:1">
      <c r="A525" s="16"/>
    </row>
    <row r="526" spans="1:1">
      <c r="A526" s="16"/>
    </row>
    <row r="527" spans="1:1">
      <c r="A527" s="16"/>
    </row>
    <row r="528" spans="1:1">
      <c r="A528" s="270" t="s">
        <v>208</v>
      </c>
    </row>
    <row r="529" spans="1:1">
      <c r="A529" s="293" t="s">
        <v>209</v>
      </c>
    </row>
    <row r="530" spans="1:1">
      <c r="A530" s="293" t="s">
        <v>210</v>
      </c>
    </row>
    <row r="531" spans="1:1">
      <c r="A531" s="293" t="s">
        <v>211</v>
      </c>
    </row>
    <row r="532" spans="1:1">
      <c r="A532" s="297" t="s">
        <v>212</v>
      </c>
    </row>
    <row r="533" spans="1:1">
      <c r="A533" s="297" t="s">
        <v>213</v>
      </c>
    </row>
    <row r="534" spans="1:1">
      <c r="A534" s="297" t="s">
        <v>214</v>
      </c>
    </row>
    <row r="535" spans="1:1">
      <c r="A535" s="297" t="s">
        <v>215</v>
      </c>
    </row>
    <row r="536" spans="1:1">
      <c r="A536" s="297" t="s">
        <v>216</v>
      </c>
    </row>
    <row r="537" spans="1:1">
      <c r="A537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3.1406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91"/>
      <c r="B5" s="591"/>
      <c r="C5" s="592"/>
      <c r="D5" s="592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93" t="s">
        <v>574</v>
      </c>
      <c r="C7" s="593"/>
      <c r="D7" s="261">
        <f>Main!B10</f>
        <v>44218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44217</v>
      </c>
      <c r="B10" s="266">
        <v>538351</v>
      </c>
      <c r="C10" s="267" t="s">
        <v>3839</v>
      </c>
      <c r="D10" s="267" t="s">
        <v>3840</v>
      </c>
      <c r="E10" s="267" t="s">
        <v>583</v>
      </c>
      <c r="F10" s="380">
        <v>35482</v>
      </c>
      <c r="G10" s="266">
        <v>15.06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44217</v>
      </c>
      <c r="B11" s="266">
        <v>511463</v>
      </c>
      <c r="C11" s="267" t="s">
        <v>3777</v>
      </c>
      <c r="D11" s="267" t="s">
        <v>3803</v>
      </c>
      <c r="E11" s="267" t="s">
        <v>583</v>
      </c>
      <c r="F11" s="380">
        <v>43817</v>
      </c>
      <c r="G11" s="266">
        <v>13.67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44217</v>
      </c>
      <c r="B12" s="266">
        <v>511463</v>
      </c>
      <c r="C12" s="267" t="s">
        <v>3777</v>
      </c>
      <c r="D12" s="267" t="s">
        <v>3803</v>
      </c>
      <c r="E12" s="267" t="s">
        <v>584</v>
      </c>
      <c r="F12" s="380">
        <v>23492</v>
      </c>
      <c r="G12" s="266">
        <v>13.65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44217</v>
      </c>
      <c r="B13" s="266">
        <v>511463</v>
      </c>
      <c r="C13" s="267" t="s">
        <v>3777</v>
      </c>
      <c r="D13" s="267" t="s">
        <v>3841</v>
      </c>
      <c r="E13" s="267" t="s">
        <v>583</v>
      </c>
      <c r="F13" s="380">
        <v>16000</v>
      </c>
      <c r="G13" s="266">
        <v>13.73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44217</v>
      </c>
      <c r="B14" s="266">
        <v>511463</v>
      </c>
      <c r="C14" s="267" t="s">
        <v>3777</v>
      </c>
      <c r="D14" s="267" t="s">
        <v>3841</v>
      </c>
      <c r="E14" s="267" t="s">
        <v>584</v>
      </c>
      <c r="F14" s="380">
        <v>75500</v>
      </c>
      <c r="G14" s="266">
        <v>13.64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44217</v>
      </c>
      <c r="B15" s="266">
        <v>530187</v>
      </c>
      <c r="C15" s="267" t="s">
        <v>3842</v>
      </c>
      <c r="D15" s="267" t="s">
        <v>3843</v>
      </c>
      <c r="E15" s="267" t="s">
        <v>583</v>
      </c>
      <c r="F15" s="380">
        <v>200000</v>
      </c>
      <c r="G15" s="266">
        <v>1.1599999999999999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44217</v>
      </c>
      <c r="B16" s="266">
        <v>530187</v>
      </c>
      <c r="C16" s="267" t="s">
        <v>3842</v>
      </c>
      <c r="D16" s="267" t="s">
        <v>3844</v>
      </c>
      <c r="E16" s="267" t="s">
        <v>584</v>
      </c>
      <c r="F16" s="380">
        <v>100300</v>
      </c>
      <c r="G16" s="266">
        <v>1.1399999999999999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44217</v>
      </c>
      <c r="B17" s="266">
        <v>539986</v>
      </c>
      <c r="C17" s="267" t="s">
        <v>3845</v>
      </c>
      <c r="D17" s="267" t="s">
        <v>3846</v>
      </c>
      <c r="E17" s="267" t="s">
        <v>584</v>
      </c>
      <c r="F17" s="380">
        <v>128011</v>
      </c>
      <c r="G17" s="266">
        <v>134.79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44217</v>
      </c>
      <c r="B18" s="266">
        <v>526829</v>
      </c>
      <c r="C18" s="267" t="s">
        <v>1159</v>
      </c>
      <c r="D18" s="267" t="s">
        <v>3847</v>
      </c>
      <c r="E18" s="267" t="s">
        <v>583</v>
      </c>
      <c r="F18" s="380">
        <v>1447449</v>
      </c>
      <c r="G18" s="266">
        <v>38.69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44217</v>
      </c>
      <c r="B19" s="266">
        <v>526829</v>
      </c>
      <c r="C19" s="267" t="s">
        <v>1159</v>
      </c>
      <c r="D19" s="267" t="s">
        <v>3847</v>
      </c>
      <c r="E19" s="267" t="s">
        <v>584</v>
      </c>
      <c r="F19" s="380">
        <v>654947</v>
      </c>
      <c r="G19" s="266">
        <v>39.39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44217</v>
      </c>
      <c r="B20" s="266">
        <v>526829</v>
      </c>
      <c r="C20" s="267" t="s">
        <v>1159</v>
      </c>
      <c r="D20" s="267" t="s">
        <v>3848</v>
      </c>
      <c r="E20" s="267" t="s">
        <v>583</v>
      </c>
      <c r="F20" s="380">
        <v>4000000</v>
      </c>
      <c r="G20" s="266">
        <v>38.5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44217</v>
      </c>
      <c r="B21" s="266">
        <v>526829</v>
      </c>
      <c r="C21" s="267" t="s">
        <v>1159</v>
      </c>
      <c r="D21" s="267" t="s">
        <v>3849</v>
      </c>
      <c r="E21" s="267" t="s">
        <v>583</v>
      </c>
      <c r="F21" s="380">
        <v>1529318</v>
      </c>
      <c r="G21" s="266">
        <v>38.6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44217</v>
      </c>
      <c r="B22" s="266">
        <v>526829</v>
      </c>
      <c r="C22" s="267" t="s">
        <v>1159</v>
      </c>
      <c r="D22" s="267" t="s">
        <v>3849</v>
      </c>
      <c r="E22" s="267" t="s">
        <v>584</v>
      </c>
      <c r="F22" s="380">
        <v>472569</v>
      </c>
      <c r="G22" s="266">
        <v>39.17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44217</v>
      </c>
      <c r="B23" s="266">
        <v>540268</v>
      </c>
      <c r="C23" s="267" t="s">
        <v>3804</v>
      </c>
      <c r="D23" s="267" t="s">
        <v>3850</v>
      </c>
      <c r="E23" s="267" t="s">
        <v>584</v>
      </c>
      <c r="F23" s="380">
        <v>137321</v>
      </c>
      <c r="G23" s="266">
        <v>427.39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44217</v>
      </c>
      <c r="B24" s="266">
        <v>540936</v>
      </c>
      <c r="C24" s="267" t="s">
        <v>3851</v>
      </c>
      <c r="D24" s="267" t="s">
        <v>3852</v>
      </c>
      <c r="E24" s="267" t="s">
        <v>584</v>
      </c>
      <c r="F24" s="380">
        <v>50908</v>
      </c>
      <c r="G24" s="266">
        <v>38.75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44217</v>
      </c>
      <c r="B25" s="266">
        <v>538788</v>
      </c>
      <c r="C25" s="267" t="s">
        <v>3853</v>
      </c>
      <c r="D25" s="267" t="s">
        <v>3854</v>
      </c>
      <c r="E25" s="267" t="s">
        <v>583</v>
      </c>
      <c r="F25" s="380">
        <v>35000</v>
      </c>
      <c r="G25" s="266">
        <v>23.6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44217</v>
      </c>
      <c r="B26" s="266">
        <v>538788</v>
      </c>
      <c r="C26" s="267" t="s">
        <v>3853</v>
      </c>
      <c r="D26" s="267" t="s">
        <v>3855</v>
      </c>
      <c r="E26" s="267" t="s">
        <v>583</v>
      </c>
      <c r="F26" s="380">
        <v>40000</v>
      </c>
      <c r="G26" s="266">
        <v>23.6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44217</v>
      </c>
      <c r="B27" s="266">
        <v>538788</v>
      </c>
      <c r="C27" s="267" t="s">
        <v>3853</v>
      </c>
      <c r="D27" s="267" t="s">
        <v>3856</v>
      </c>
      <c r="E27" s="267" t="s">
        <v>584</v>
      </c>
      <c r="F27" s="380">
        <v>96300</v>
      </c>
      <c r="G27" s="266">
        <v>23.6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44217</v>
      </c>
      <c r="B28" s="266">
        <v>542924</v>
      </c>
      <c r="C28" s="267" t="s">
        <v>3778</v>
      </c>
      <c r="D28" s="267" t="s">
        <v>3857</v>
      </c>
      <c r="E28" s="267" t="s">
        <v>584</v>
      </c>
      <c r="F28" s="380">
        <v>51000</v>
      </c>
      <c r="G28" s="266">
        <v>74.010000000000005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44217</v>
      </c>
      <c r="B29" s="266">
        <v>542924</v>
      </c>
      <c r="C29" s="267" t="s">
        <v>3778</v>
      </c>
      <c r="D29" s="267" t="s">
        <v>3809</v>
      </c>
      <c r="E29" s="267" t="s">
        <v>583</v>
      </c>
      <c r="F29" s="380">
        <v>57000</v>
      </c>
      <c r="G29" s="266">
        <v>73.78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44217</v>
      </c>
      <c r="B30" s="266">
        <v>542924</v>
      </c>
      <c r="C30" s="267" t="s">
        <v>3778</v>
      </c>
      <c r="D30" s="267" t="s">
        <v>3809</v>
      </c>
      <c r="E30" s="267" t="s">
        <v>584</v>
      </c>
      <c r="F30" s="380">
        <v>1500</v>
      </c>
      <c r="G30" s="266">
        <v>74.349999999999994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44217</v>
      </c>
      <c r="B31" s="266">
        <v>540937</v>
      </c>
      <c r="C31" s="267" t="s">
        <v>3858</v>
      </c>
      <c r="D31" s="267" t="s">
        <v>3859</v>
      </c>
      <c r="E31" s="267" t="s">
        <v>583</v>
      </c>
      <c r="F31" s="380">
        <v>40800</v>
      </c>
      <c r="G31" s="266">
        <v>73.2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44217</v>
      </c>
      <c r="B32" s="266">
        <v>540937</v>
      </c>
      <c r="C32" s="267" t="s">
        <v>3858</v>
      </c>
      <c r="D32" s="267" t="s">
        <v>3860</v>
      </c>
      <c r="E32" s="267" t="s">
        <v>584</v>
      </c>
      <c r="F32" s="380">
        <v>40800</v>
      </c>
      <c r="G32" s="266">
        <v>73.2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44217</v>
      </c>
      <c r="B33" s="266">
        <v>526622</v>
      </c>
      <c r="C33" s="267" t="s">
        <v>3791</v>
      </c>
      <c r="D33" s="267" t="s">
        <v>3861</v>
      </c>
      <c r="E33" s="267" t="s">
        <v>584</v>
      </c>
      <c r="F33" s="380">
        <v>3824180</v>
      </c>
      <c r="G33" s="266">
        <v>0.22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44217</v>
      </c>
      <c r="B34" s="266">
        <v>540416</v>
      </c>
      <c r="C34" s="267" t="s">
        <v>3805</v>
      </c>
      <c r="D34" s="267" t="s">
        <v>3807</v>
      </c>
      <c r="E34" s="267" t="s">
        <v>584</v>
      </c>
      <c r="F34" s="380">
        <v>56000</v>
      </c>
      <c r="G34" s="266">
        <v>65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44217</v>
      </c>
      <c r="B35" s="266">
        <v>540416</v>
      </c>
      <c r="C35" s="267" t="s">
        <v>3805</v>
      </c>
      <c r="D35" s="267" t="s">
        <v>3862</v>
      </c>
      <c r="E35" s="267" t="s">
        <v>583</v>
      </c>
      <c r="F35" s="380">
        <v>44800</v>
      </c>
      <c r="G35" s="266">
        <v>65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44217</v>
      </c>
      <c r="B36" s="266">
        <v>540416</v>
      </c>
      <c r="C36" s="267" t="s">
        <v>3805</v>
      </c>
      <c r="D36" s="267" t="s">
        <v>3808</v>
      </c>
      <c r="E36" s="267" t="s">
        <v>583</v>
      </c>
      <c r="F36" s="380">
        <v>52800</v>
      </c>
      <c r="G36" s="266">
        <v>65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44217</v>
      </c>
      <c r="B37" s="266">
        <v>532911</v>
      </c>
      <c r="C37" s="267" t="s">
        <v>3810</v>
      </c>
      <c r="D37" s="267" t="s">
        <v>3811</v>
      </c>
      <c r="E37" s="267" t="s">
        <v>584</v>
      </c>
      <c r="F37" s="380">
        <v>100000</v>
      </c>
      <c r="G37" s="266">
        <v>12.16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44217</v>
      </c>
      <c r="B38" s="266">
        <v>540404</v>
      </c>
      <c r="C38" s="267" t="s">
        <v>3812</v>
      </c>
      <c r="D38" s="267" t="s">
        <v>3813</v>
      </c>
      <c r="E38" s="267" t="s">
        <v>583</v>
      </c>
      <c r="F38" s="380">
        <v>59000</v>
      </c>
      <c r="G38" s="266">
        <v>120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44217</v>
      </c>
      <c r="B39" s="266">
        <v>540404</v>
      </c>
      <c r="C39" s="267" t="s">
        <v>3812</v>
      </c>
      <c r="D39" s="267" t="s">
        <v>3863</v>
      </c>
      <c r="E39" s="267" t="s">
        <v>584</v>
      </c>
      <c r="F39" s="380">
        <v>20000</v>
      </c>
      <c r="G39" s="266">
        <v>120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44217</v>
      </c>
      <c r="B40" s="266">
        <v>540159</v>
      </c>
      <c r="C40" s="267" t="s">
        <v>3864</v>
      </c>
      <c r="D40" s="267" t="s">
        <v>3865</v>
      </c>
      <c r="E40" s="267" t="s">
        <v>584</v>
      </c>
      <c r="F40" s="380">
        <v>76702</v>
      </c>
      <c r="G40" s="266">
        <v>36.42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44217</v>
      </c>
      <c r="B41" s="266">
        <v>531952</v>
      </c>
      <c r="C41" s="267" t="s">
        <v>3866</v>
      </c>
      <c r="D41" s="267" t="s">
        <v>3867</v>
      </c>
      <c r="E41" s="267" t="s">
        <v>583</v>
      </c>
      <c r="F41" s="380">
        <v>51016</v>
      </c>
      <c r="G41" s="266">
        <v>58.83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44217</v>
      </c>
      <c r="B42" s="266">
        <v>515043</v>
      </c>
      <c r="C42" s="267" t="s">
        <v>3868</v>
      </c>
      <c r="D42" s="267" t="s">
        <v>3869</v>
      </c>
      <c r="E42" s="267" t="s">
        <v>583</v>
      </c>
      <c r="F42" s="380">
        <v>500000</v>
      </c>
      <c r="G42" s="266">
        <v>72.180000000000007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44217</v>
      </c>
      <c r="B43" s="266">
        <v>538920</v>
      </c>
      <c r="C43" s="267" t="s">
        <v>3870</v>
      </c>
      <c r="D43" s="267" t="s">
        <v>3871</v>
      </c>
      <c r="E43" s="267" t="s">
        <v>583</v>
      </c>
      <c r="F43" s="380">
        <v>48660</v>
      </c>
      <c r="G43" s="266">
        <v>12.33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44217</v>
      </c>
      <c r="B44" s="266">
        <v>538920</v>
      </c>
      <c r="C44" s="267" t="s">
        <v>3870</v>
      </c>
      <c r="D44" s="267" t="s">
        <v>3872</v>
      </c>
      <c r="E44" s="267" t="s">
        <v>584</v>
      </c>
      <c r="F44" s="380">
        <v>118954</v>
      </c>
      <c r="G44" s="266">
        <v>12.33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44217</v>
      </c>
      <c r="B45" s="266">
        <v>538920</v>
      </c>
      <c r="C45" s="267" t="s">
        <v>3870</v>
      </c>
      <c r="D45" s="267" t="s">
        <v>3873</v>
      </c>
      <c r="E45" s="267" t="s">
        <v>583</v>
      </c>
      <c r="F45" s="380">
        <v>16000</v>
      </c>
      <c r="G45" s="266">
        <v>12.33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44217</v>
      </c>
      <c r="B46" s="266">
        <v>538920</v>
      </c>
      <c r="C46" s="267" t="s">
        <v>3870</v>
      </c>
      <c r="D46" s="267" t="s">
        <v>3874</v>
      </c>
      <c r="E46" s="267" t="s">
        <v>583</v>
      </c>
      <c r="F46" s="380">
        <v>32500</v>
      </c>
      <c r="G46" s="266">
        <v>12.33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44217</v>
      </c>
      <c r="B47" s="266">
        <v>538920</v>
      </c>
      <c r="C47" s="267" t="s">
        <v>3870</v>
      </c>
      <c r="D47" s="267" t="s">
        <v>3875</v>
      </c>
      <c r="E47" s="267" t="s">
        <v>583</v>
      </c>
      <c r="F47" s="380">
        <v>36000</v>
      </c>
      <c r="G47" s="266">
        <v>12.33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44217</v>
      </c>
      <c r="B48" s="266">
        <v>538920</v>
      </c>
      <c r="C48" s="267" t="s">
        <v>3870</v>
      </c>
      <c r="D48" s="267" t="s">
        <v>3876</v>
      </c>
      <c r="E48" s="267" t="s">
        <v>584</v>
      </c>
      <c r="F48" s="380">
        <v>250000</v>
      </c>
      <c r="G48" s="266">
        <v>12.33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44217</v>
      </c>
      <c r="B49" s="266">
        <v>538920</v>
      </c>
      <c r="C49" s="267" t="s">
        <v>3870</v>
      </c>
      <c r="D49" s="267" t="s">
        <v>3877</v>
      </c>
      <c r="E49" s="267" t="s">
        <v>583</v>
      </c>
      <c r="F49" s="380">
        <v>40000</v>
      </c>
      <c r="G49" s="266">
        <v>12.33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44217</v>
      </c>
      <c r="B50" s="266">
        <v>539026</v>
      </c>
      <c r="C50" s="267" t="s">
        <v>3779</v>
      </c>
      <c r="D50" s="267" t="s">
        <v>3792</v>
      </c>
      <c r="E50" s="267" t="s">
        <v>583</v>
      </c>
      <c r="F50" s="380">
        <v>48000</v>
      </c>
      <c r="G50" s="266">
        <v>25.85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44217</v>
      </c>
      <c r="B51" s="266">
        <v>539026</v>
      </c>
      <c r="C51" s="267" t="s">
        <v>3779</v>
      </c>
      <c r="D51" s="267" t="s">
        <v>3878</v>
      </c>
      <c r="E51" s="267" t="s">
        <v>584</v>
      </c>
      <c r="F51" s="380">
        <v>36000</v>
      </c>
      <c r="G51" s="266">
        <v>25.91</v>
      </c>
      <c r="H51" s="344" t="s">
        <v>314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44217</v>
      </c>
      <c r="B52" s="266">
        <v>510245</v>
      </c>
      <c r="C52" s="267" t="s">
        <v>3879</v>
      </c>
      <c r="D52" s="267" t="s">
        <v>3849</v>
      </c>
      <c r="E52" s="267" t="s">
        <v>583</v>
      </c>
      <c r="F52" s="380">
        <v>629835</v>
      </c>
      <c r="G52" s="266">
        <v>13.95</v>
      </c>
      <c r="H52" s="344" t="s">
        <v>314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44217</v>
      </c>
      <c r="B53" s="266">
        <v>510245</v>
      </c>
      <c r="C53" s="267" t="s">
        <v>3879</v>
      </c>
      <c r="D53" s="267" t="s">
        <v>3849</v>
      </c>
      <c r="E53" s="267" t="s">
        <v>584</v>
      </c>
      <c r="F53" s="380">
        <v>18</v>
      </c>
      <c r="G53" s="266">
        <v>14.67</v>
      </c>
      <c r="H53" s="344" t="s">
        <v>314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44217</v>
      </c>
      <c r="B54" s="266">
        <v>539402</v>
      </c>
      <c r="C54" s="267" t="s">
        <v>3880</v>
      </c>
      <c r="D54" s="267" t="s">
        <v>3881</v>
      </c>
      <c r="E54" s="267" t="s">
        <v>583</v>
      </c>
      <c r="F54" s="380">
        <v>44800</v>
      </c>
      <c r="G54" s="266">
        <v>23.34</v>
      </c>
      <c r="H54" s="344" t="s">
        <v>314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44217</v>
      </c>
      <c r="B55" s="266">
        <v>539402</v>
      </c>
      <c r="C55" s="267" t="s">
        <v>3880</v>
      </c>
      <c r="D55" s="267" t="s">
        <v>3806</v>
      </c>
      <c r="E55" s="267" t="s">
        <v>583</v>
      </c>
      <c r="F55" s="380">
        <v>12800</v>
      </c>
      <c r="G55" s="266">
        <v>22.75</v>
      </c>
      <c r="H55" s="344" t="s">
        <v>314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44217</v>
      </c>
      <c r="B56" s="266">
        <v>539402</v>
      </c>
      <c r="C56" s="267" t="s">
        <v>3880</v>
      </c>
      <c r="D56" s="267" t="s">
        <v>3806</v>
      </c>
      <c r="E56" s="267" t="s">
        <v>584</v>
      </c>
      <c r="F56" s="380">
        <v>38400</v>
      </c>
      <c r="G56" s="266">
        <v>23.23</v>
      </c>
      <c r="H56" s="344" t="s">
        <v>314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44217</v>
      </c>
      <c r="B57" s="266" t="s">
        <v>48</v>
      </c>
      <c r="C57" s="267" t="s">
        <v>3882</v>
      </c>
      <c r="D57" s="267" t="s">
        <v>3883</v>
      </c>
      <c r="E57" s="267" t="s">
        <v>583</v>
      </c>
      <c r="F57" s="380">
        <v>3426344</v>
      </c>
      <c r="G57" s="266">
        <v>215.27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44217</v>
      </c>
      <c r="B58" s="266" t="s">
        <v>3231</v>
      </c>
      <c r="C58" s="267" t="s">
        <v>3884</v>
      </c>
      <c r="D58" s="267" t="s">
        <v>3849</v>
      </c>
      <c r="E58" s="267" t="s">
        <v>583</v>
      </c>
      <c r="F58" s="380">
        <v>86403</v>
      </c>
      <c r="G58" s="266">
        <v>120.66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44217</v>
      </c>
      <c r="B59" s="266" t="s">
        <v>585</v>
      </c>
      <c r="C59" s="267" t="s">
        <v>3885</v>
      </c>
      <c r="D59" s="267" t="s">
        <v>3886</v>
      </c>
      <c r="E59" s="267" t="s">
        <v>583</v>
      </c>
      <c r="F59" s="380">
        <v>45587</v>
      </c>
      <c r="G59" s="266">
        <v>45.31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44217</v>
      </c>
      <c r="B60" s="266" t="s">
        <v>426</v>
      </c>
      <c r="C60" s="267" t="s">
        <v>3814</v>
      </c>
      <c r="D60" s="267" t="s">
        <v>3887</v>
      </c>
      <c r="E60" s="267" t="s">
        <v>583</v>
      </c>
      <c r="F60" s="380">
        <v>1471494</v>
      </c>
      <c r="G60" s="266">
        <v>118.34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44217</v>
      </c>
      <c r="B61" s="266" t="s">
        <v>426</v>
      </c>
      <c r="C61" s="267" t="s">
        <v>3814</v>
      </c>
      <c r="D61" s="267" t="s">
        <v>3815</v>
      </c>
      <c r="E61" s="267" t="s">
        <v>583</v>
      </c>
      <c r="F61" s="380">
        <v>3382673</v>
      </c>
      <c r="G61" s="266">
        <v>119.47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44217</v>
      </c>
      <c r="B62" s="266" t="s">
        <v>426</v>
      </c>
      <c r="C62" s="267" t="s">
        <v>3814</v>
      </c>
      <c r="D62" s="267" t="s">
        <v>3888</v>
      </c>
      <c r="E62" s="267" t="s">
        <v>583</v>
      </c>
      <c r="F62" s="380">
        <v>1733314</v>
      </c>
      <c r="G62" s="266">
        <v>117.85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44217</v>
      </c>
      <c r="B63" s="266" t="s">
        <v>426</v>
      </c>
      <c r="C63" s="267" t="s">
        <v>3814</v>
      </c>
      <c r="D63" s="267" t="s">
        <v>3889</v>
      </c>
      <c r="E63" s="267" t="s">
        <v>583</v>
      </c>
      <c r="F63" s="380">
        <v>1489473</v>
      </c>
      <c r="G63" s="266">
        <v>118.82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44217</v>
      </c>
      <c r="B64" s="266" t="s">
        <v>3890</v>
      </c>
      <c r="C64" s="267" t="s">
        <v>3891</v>
      </c>
      <c r="D64" s="267" t="s">
        <v>3733</v>
      </c>
      <c r="E64" s="267" t="s">
        <v>583</v>
      </c>
      <c r="F64" s="380">
        <v>227874</v>
      </c>
      <c r="G64" s="266">
        <v>30.34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44217</v>
      </c>
      <c r="B65" s="266" t="s">
        <v>3526</v>
      </c>
      <c r="C65" s="267" t="s">
        <v>3892</v>
      </c>
      <c r="D65" s="267" t="s">
        <v>3893</v>
      </c>
      <c r="E65" s="267" t="s">
        <v>583</v>
      </c>
      <c r="F65" s="380">
        <v>6338</v>
      </c>
      <c r="G65" s="266">
        <v>43.34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44217</v>
      </c>
      <c r="B66" s="266" t="s">
        <v>3526</v>
      </c>
      <c r="C66" s="267" t="s">
        <v>3892</v>
      </c>
      <c r="D66" s="267" t="s">
        <v>3894</v>
      </c>
      <c r="E66" s="267" t="s">
        <v>583</v>
      </c>
      <c r="F66" s="380">
        <v>230000</v>
      </c>
      <c r="G66" s="266">
        <v>43.54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44217</v>
      </c>
      <c r="B67" s="266" t="s">
        <v>2126</v>
      </c>
      <c r="C67" s="267" t="s">
        <v>3895</v>
      </c>
      <c r="D67" s="267" t="s">
        <v>3896</v>
      </c>
      <c r="E67" s="267" t="s">
        <v>583</v>
      </c>
      <c r="F67" s="380">
        <v>287539</v>
      </c>
      <c r="G67" s="266">
        <v>17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44217</v>
      </c>
      <c r="B68" s="266" t="s">
        <v>2207</v>
      </c>
      <c r="C68" s="267" t="s">
        <v>3816</v>
      </c>
      <c r="D68" s="267" t="s">
        <v>3795</v>
      </c>
      <c r="E68" s="267" t="s">
        <v>583</v>
      </c>
      <c r="F68" s="380">
        <v>180868</v>
      </c>
      <c r="G68" s="266">
        <v>67.459999999999994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44217</v>
      </c>
      <c r="B69" s="266" t="s">
        <v>3341</v>
      </c>
      <c r="C69" s="267" t="s">
        <v>3897</v>
      </c>
      <c r="D69" s="267" t="s">
        <v>3849</v>
      </c>
      <c r="E69" s="267" t="s">
        <v>583</v>
      </c>
      <c r="F69" s="380">
        <v>1050006</v>
      </c>
      <c r="G69" s="266">
        <v>4.7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44217</v>
      </c>
      <c r="B70" s="266" t="s">
        <v>2350</v>
      </c>
      <c r="C70" s="267" t="s">
        <v>3898</v>
      </c>
      <c r="D70" s="267" t="s">
        <v>3899</v>
      </c>
      <c r="E70" s="267" t="s">
        <v>583</v>
      </c>
      <c r="F70" s="380">
        <v>119711</v>
      </c>
      <c r="G70" s="266">
        <v>169.5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44217</v>
      </c>
      <c r="B71" s="266" t="s">
        <v>586</v>
      </c>
      <c r="C71" s="267" t="s">
        <v>3900</v>
      </c>
      <c r="D71" s="267" t="s">
        <v>3901</v>
      </c>
      <c r="E71" s="267" t="s">
        <v>583</v>
      </c>
      <c r="F71" s="380">
        <v>66686</v>
      </c>
      <c r="G71" s="266">
        <v>18.190000000000001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44217</v>
      </c>
      <c r="B72" s="266" t="s">
        <v>586</v>
      </c>
      <c r="C72" s="267" t="s">
        <v>3900</v>
      </c>
      <c r="D72" s="267" t="s">
        <v>3902</v>
      </c>
      <c r="E72" s="267" t="s">
        <v>583</v>
      </c>
      <c r="F72" s="380">
        <v>95186</v>
      </c>
      <c r="G72" s="266">
        <v>17.8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44217</v>
      </c>
      <c r="B73" s="266" t="s">
        <v>2490</v>
      </c>
      <c r="C73" s="267" t="s">
        <v>3903</v>
      </c>
      <c r="D73" s="267" t="s">
        <v>3904</v>
      </c>
      <c r="E73" s="267" t="s">
        <v>583</v>
      </c>
      <c r="F73" s="380">
        <v>80224</v>
      </c>
      <c r="G73" s="266">
        <v>507.76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44217</v>
      </c>
      <c r="B74" s="266" t="s">
        <v>2490</v>
      </c>
      <c r="C74" s="267" t="s">
        <v>3903</v>
      </c>
      <c r="D74" s="267" t="s">
        <v>3905</v>
      </c>
      <c r="E74" s="267" t="s">
        <v>583</v>
      </c>
      <c r="F74" s="380">
        <v>100000</v>
      </c>
      <c r="G74" s="266">
        <v>514.29999999999995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44217</v>
      </c>
      <c r="B75" s="266" t="s">
        <v>183</v>
      </c>
      <c r="C75" s="267" t="s">
        <v>3817</v>
      </c>
      <c r="D75" s="267" t="s">
        <v>3818</v>
      </c>
      <c r="E75" s="267" t="s">
        <v>583</v>
      </c>
      <c r="F75" s="380">
        <v>25616399</v>
      </c>
      <c r="G75" s="266">
        <v>291.19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44217</v>
      </c>
      <c r="B76" s="266" t="s">
        <v>184</v>
      </c>
      <c r="C76" s="267" t="s">
        <v>3906</v>
      </c>
      <c r="D76" s="267" t="s">
        <v>3907</v>
      </c>
      <c r="E76" s="267" t="s">
        <v>583</v>
      </c>
      <c r="F76" s="380">
        <v>2676709</v>
      </c>
      <c r="G76" s="266">
        <v>110.88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44217</v>
      </c>
      <c r="B77" s="266" t="s">
        <v>3793</v>
      </c>
      <c r="C77" s="267" t="s">
        <v>3794</v>
      </c>
      <c r="D77" s="267" t="s">
        <v>3819</v>
      </c>
      <c r="E77" s="267" t="s">
        <v>583</v>
      </c>
      <c r="F77" s="380">
        <v>78122</v>
      </c>
      <c r="G77" s="266">
        <v>42.94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44217</v>
      </c>
      <c r="B78" s="266" t="s">
        <v>3793</v>
      </c>
      <c r="C78" s="267" t="s">
        <v>3794</v>
      </c>
      <c r="D78" s="267" t="s">
        <v>3795</v>
      </c>
      <c r="E78" s="267" t="s">
        <v>583</v>
      </c>
      <c r="F78" s="380">
        <v>55704</v>
      </c>
      <c r="G78" s="266">
        <v>36.18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44217</v>
      </c>
      <c r="B79" s="266" t="s">
        <v>2923</v>
      </c>
      <c r="C79" s="267" t="s">
        <v>3820</v>
      </c>
      <c r="D79" s="267" t="s">
        <v>3908</v>
      </c>
      <c r="E79" s="267" t="s">
        <v>583</v>
      </c>
      <c r="F79" s="380">
        <v>104592</v>
      </c>
      <c r="G79" s="266">
        <v>238.17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44217</v>
      </c>
      <c r="B80" s="266" t="s">
        <v>2791</v>
      </c>
      <c r="C80" s="267" t="s">
        <v>3748</v>
      </c>
      <c r="D80" s="267" t="s">
        <v>3908</v>
      </c>
      <c r="E80" s="267" t="s">
        <v>583</v>
      </c>
      <c r="F80" s="380">
        <v>3644327</v>
      </c>
      <c r="G80" s="266">
        <v>3.65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44217</v>
      </c>
      <c r="B81" s="266" t="s">
        <v>2793</v>
      </c>
      <c r="C81" s="267" t="s">
        <v>3909</v>
      </c>
      <c r="D81" s="267" t="s">
        <v>3908</v>
      </c>
      <c r="E81" s="267" t="s">
        <v>583</v>
      </c>
      <c r="F81" s="380">
        <v>4387764</v>
      </c>
      <c r="G81" s="266">
        <v>4.67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44217</v>
      </c>
      <c r="B82" s="266" t="s">
        <v>2793</v>
      </c>
      <c r="C82" s="267" t="s">
        <v>3909</v>
      </c>
      <c r="D82" s="267" t="s">
        <v>3910</v>
      </c>
      <c r="E82" s="267" t="s">
        <v>583</v>
      </c>
      <c r="F82" s="380">
        <v>5409000</v>
      </c>
      <c r="G82" s="266">
        <v>4.51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44217</v>
      </c>
      <c r="B83" s="266" t="s">
        <v>3911</v>
      </c>
      <c r="C83" s="267" t="s">
        <v>3912</v>
      </c>
      <c r="D83" s="267" t="s">
        <v>3913</v>
      </c>
      <c r="E83" s="267" t="s">
        <v>583</v>
      </c>
      <c r="F83" s="380">
        <v>102000</v>
      </c>
      <c r="G83" s="266">
        <v>96.7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44217</v>
      </c>
      <c r="B84" s="266" t="s">
        <v>48</v>
      </c>
      <c r="C84" s="267" t="s">
        <v>3882</v>
      </c>
      <c r="D84" s="267" t="s">
        <v>3883</v>
      </c>
      <c r="E84" s="267" t="s">
        <v>584</v>
      </c>
      <c r="F84" s="380">
        <v>3547026</v>
      </c>
      <c r="G84" s="266">
        <v>215.75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44217</v>
      </c>
      <c r="B85" s="266" t="s">
        <v>3231</v>
      </c>
      <c r="C85" s="267" t="s">
        <v>3884</v>
      </c>
      <c r="D85" s="267" t="s">
        <v>3849</v>
      </c>
      <c r="E85" s="267" t="s">
        <v>584</v>
      </c>
      <c r="F85" s="380">
        <v>25016</v>
      </c>
      <c r="G85" s="266">
        <v>124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44217</v>
      </c>
      <c r="B86" s="266" t="s">
        <v>3015</v>
      </c>
      <c r="C86" s="267" t="s">
        <v>3914</v>
      </c>
      <c r="D86" s="267" t="s">
        <v>3915</v>
      </c>
      <c r="E86" s="267" t="s">
        <v>584</v>
      </c>
      <c r="F86" s="380">
        <v>78366</v>
      </c>
      <c r="G86" s="266">
        <v>9.0299999999999994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44217</v>
      </c>
      <c r="B87" s="266" t="s">
        <v>3239</v>
      </c>
      <c r="C87" s="267" t="s">
        <v>3916</v>
      </c>
      <c r="D87" s="267" t="s">
        <v>3917</v>
      </c>
      <c r="E87" s="267" t="s">
        <v>584</v>
      </c>
      <c r="F87" s="380">
        <v>60200</v>
      </c>
      <c r="G87" s="266">
        <v>108.28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44217</v>
      </c>
      <c r="B88" s="266" t="s">
        <v>585</v>
      </c>
      <c r="C88" s="267" t="s">
        <v>3885</v>
      </c>
      <c r="D88" s="267" t="s">
        <v>3886</v>
      </c>
      <c r="E88" s="267" t="s">
        <v>584</v>
      </c>
      <c r="F88" s="380">
        <v>93873</v>
      </c>
      <c r="G88" s="266">
        <v>46.04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44217</v>
      </c>
      <c r="B89" s="266" t="s">
        <v>426</v>
      </c>
      <c r="C89" s="267" t="s">
        <v>3814</v>
      </c>
      <c r="D89" s="267" t="s">
        <v>3887</v>
      </c>
      <c r="E89" s="267" t="s">
        <v>584</v>
      </c>
      <c r="F89" s="380">
        <v>1481672</v>
      </c>
      <c r="G89" s="266">
        <v>118.44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44217</v>
      </c>
      <c r="B90" s="266" t="s">
        <v>426</v>
      </c>
      <c r="C90" s="267" t="s">
        <v>3814</v>
      </c>
      <c r="D90" s="267" t="s">
        <v>3815</v>
      </c>
      <c r="E90" s="267" t="s">
        <v>584</v>
      </c>
      <c r="F90" s="380">
        <v>3382673</v>
      </c>
      <c r="G90" s="266">
        <v>119.63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44217</v>
      </c>
      <c r="B91" s="266" t="s">
        <v>426</v>
      </c>
      <c r="C91" s="267" t="s">
        <v>3814</v>
      </c>
      <c r="D91" s="267" t="s">
        <v>3888</v>
      </c>
      <c r="E91" s="267" t="s">
        <v>584</v>
      </c>
      <c r="F91" s="380">
        <v>1733314</v>
      </c>
      <c r="G91" s="266">
        <v>117.93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44217</v>
      </c>
      <c r="B92" s="266" t="s">
        <v>426</v>
      </c>
      <c r="C92" s="267" t="s">
        <v>3814</v>
      </c>
      <c r="D92" s="267" t="s">
        <v>3889</v>
      </c>
      <c r="E92" s="267" t="s">
        <v>584</v>
      </c>
      <c r="F92" s="380">
        <v>1489473</v>
      </c>
      <c r="G92" s="266">
        <v>118.87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44217</v>
      </c>
      <c r="B93" s="266" t="s">
        <v>3890</v>
      </c>
      <c r="C93" s="267" t="s">
        <v>3891</v>
      </c>
      <c r="D93" s="267" t="s">
        <v>3733</v>
      </c>
      <c r="E93" s="267" t="s">
        <v>584</v>
      </c>
      <c r="F93" s="380">
        <v>267034</v>
      </c>
      <c r="G93" s="266">
        <v>30.58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A94" s="243">
        <v>44217</v>
      </c>
      <c r="B94" s="266" t="s">
        <v>3526</v>
      </c>
      <c r="C94" s="267" t="s">
        <v>3892</v>
      </c>
      <c r="D94" s="267" t="s">
        <v>3893</v>
      </c>
      <c r="E94" s="267" t="s">
        <v>584</v>
      </c>
      <c r="F94" s="380">
        <v>157860</v>
      </c>
      <c r="G94" s="266">
        <v>43.54</v>
      </c>
      <c r="H94" s="344" t="s">
        <v>2952</v>
      </c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A95" s="243">
        <v>44217</v>
      </c>
      <c r="B95" s="266" t="s">
        <v>2126</v>
      </c>
      <c r="C95" s="267" t="s">
        <v>3895</v>
      </c>
      <c r="D95" s="267" t="s">
        <v>3918</v>
      </c>
      <c r="E95" s="267" t="s">
        <v>584</v>
      </c>
      <c r="F95" s="380">
        <v>171000</v>
      </c>
      <c r="G95" s="266">
        <v>17</v>
      </c>
      <c r="H95" s="344" t="s">
        <v>2952</v>
      </c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A96" s="243">
        <v>44217</v>
      </c>
      <c r="B96" s="266" t="s">
        <v>2207</v>
      </c>
      <c r="C96" s="267" t="s">
        <v>3816</v>
      </c>
      <c r="D96" s="267" t="s">
        <v>3795</v>
      </c>
      <c r="E96" s="267" t="s">
        <v>584</v>
      </c>
      <c r="F96" s="380">
        <v>180868</v>
      </c>
      <c r="G96" s="266">
        <v>68.290000000000006</v>
      </c>
      <c r="H96" s="344" t="s">
        <v>2952</v>
      </c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1:35">
      <c r="A97" s="243">
        <v>44217</v>
      </c>
      <c r="B97" s="266" t="s">
        <v>3341</v>
      </c>
      <c r="C97" s="267" t="s">
        <v>3897</v>
      </c>
      <c r="D97" s="267" t="s">
        <v>3919</v>
      </c>
      <c r="E97" s="267" t="s">
        <v>584</v>
      </c>
      <c r="F97" s="380">
        <v>1366761</v>
      </c>
      <c r="G97" s="266">
        <v>4.7300000000000004</v>
      </c>
      <c r="H97" s="344" t="s">
        <v>2952</v>
      </c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1:35">
      <c r="A98" s="243">
        <v>44217</v>
      </c>
      <c r="B98" s="266" t="s">
        <v>3341</v>
      </c>
      <c r="C98" s="267" t="s">
        <v>3897</v>
      </c>
      <c r="D98" s="267" t="s">
        <v>3919</v>
      </c>
      <c r="E98" s="267" t="s">
        <v>584</v>
      </c>
      <c r="F98" s="380">
        <v>1211749</v>
      </c>
      <c r="G98" s="266">
        <v>4.78</v>
      </c>
      <c r="H98" s="344" t="s">
        <v>2952</v>
      </c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1:35">
      <c r="A99" s="243">
        <v>44217</v>
      </c>
      <c r="B99" s="266" t="s">
        <v>3341</v>
      </c>
      <c r="C99" s="267" t="s">
        <v>3897</v>
      </c>
      <c r="D99" s="267" t="s">
        <v>3849</v>
      </c>
      <c r="E99" s="267" t="s">
        <v>584</v>
      </c>
      <c r="F99" s="380">
        <v>315191</v>
      </c>
      <c r="G99" s="266">
        <v>4.7</v>
      </c>
      <c r="H99" s="344" t="s">
        <v>2952</v>
      </c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1:35">
      <c r="A100" s="243">
        <v>44217</v>
      </c>
      <c r="B100" s="266" t="s">
        <v>2350</v>
      </c>
      <c r="C100" s="267" t="s">
        <v>3898</v>
      </c>
      <c r="D100" s="267" t="s">
        <v>3920</v>
      </c>
      <c r="E100" s="267" t="s">
        <v>584</v>
      </c>
      <c r="F100" s="380">
        <v>119711</v>
      </c>
      <c r="G100" s="266">
        <v>169.5</v>
      </c>
      <c r="H100" s="344" t="s">
        <v>2952</v>
      </c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1:35">
      <c r="A101" s="243">
        <v>44217</v>
      </c>
      <c r="B101" s="266" t="s">
        <v>586</v>
      </c>
      <c r="C101" s="267" t="s">
        <v>3900</v>
      </c>
      <c r="D101" s="267" t="s">
        <v>3902</v>
      </c>
      <c r="E101" s="267" t="s">
        <v>584</v>
      </c>
      <c r="F101" s="380">
        <v>10603</v>
      </c>
      <c r="G101" s="266">
        <v>17.95</v>
      </c>
      <c r="H101" s="344" t="s">
        <v>2952</v>
      </c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1:35">
      <c r="A102" s="243">
        <v>44217</v>
      </c>
      <c r="B102" s="266" t="s">
        <v>586</v>
      </c>
      <c r="C102" s="267" t="s">
        <v>3900</v>
      </c>
      <c r="D102" s="267" t="s">
        <v>3901</v>
      </c>
      <c r="E102" s="267" t="s">
        <v>584</v>
      </c>
      <c r="F102" s="380">
        <v>56386</v>
      </c>
      <c r="G102" s="266">
        <v>17.87</v>
      </c>
      <c r="H102" s="344" t="s">
        <v>2952</v>
      </c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1:35">
      <c r="A103" s="243">
        <v>44217</v>
      </c>
      <c r="B103" s="266" t="s">
        <v>2490</v>
      </c>
      <c r="C103" s="267" t="s">
        <v>3903</v>
      </c>
      <c r="D103" s="267" t="s">
        <v>3904</v>
      </c>
      <c r="E103" s="267" t="s">
        <v>584</v>
      </c>
      <c r="F103" s="380">
        <v>113652</v>
      </c>
      <c r="G103" s="266">
        <v>514.23</v>
      </c>
      <c r="H103" s="344" t="s">
        <v>2952</v>
      </c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1:35">
      <c r="A104" s="243">
        <v>44217</v>
      </c>
      <c r="B104" s="266" t="s">
        <v>183</v>
      </c>
      <c r="C104" s="267" t="s">
        <v>3817</v>
      </c>
      <c r="D104" s="267" t="s">
        <v>3818</v>
      </c>
      <c r="E104" s="267" t="s">
        <v>584</v>
      </c>
      <c r="F104" s="380">
        <v>25616399</v>
      </c>
      <c r="G104" s="266">
        <v>291.3</v>
      </c>
      <c r="H104" s="344" t="s">
        <v>2952</v>
      </c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1:35">
      <c r="A105" s="243">
        <v>44217</v>
      </c>
      <c r="B105" s="266" t="s">
        <v>184</v>
      </c>
      <c r="C105" s="267" t="s">
        <v>3906</v>
      </c>
      <c r="D105" s="267" t="s">
        <v>3907</v>
      </c>
      <c r="E105" s="267" t="s">
        <v>584</v>
      </c>
      <c r="F105" s="380">
        <v>2676709</v>
      </c>
      <c r="G105" s="266">
        <v>110.93</v>
      </c>
      <c r="H105" s="344" t="s">
        <v>2952</v>
      </c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1:35">
      <c r="A106" s="243">
        <v>44217</v>
      </c>
      <c r="B106" s="266" t="s">
        <v>3793</v>
      </c>
      <c r="C106" s="267" t="s">
        <v>3794</v>
      </c>
      <c r="D106" s="267" t="s">
        <v>3795</v>
      </c>
      <c r="E106" s="267" t="s">
        <v>584</v>
      </c>
      <c r="F106" s="380">
        <v>112059</v>
      </c>
      <c r="G106" s="266">
        <v>40.33</v>
      </c>
      <c r="H106" s="344" t="s">
        <v>2952</v>
      </c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1:35">
      <c r="A107" s="243">
        <v>44217</v>
      </c>
      <c r="B107" s="266" t="s">
        <v>3793</v>
      </c>
      <c r="C107" s="267" t="s">
        <v>3794</v>
      </c>
      <c r="D107" s="267" t="s">
        <v>3819</v>
      </c>
      <c r="E107" s="267" t="s">
        <v>584</v>
      </c>
      <c r="F107" s="380">
        <v>131667</v>
      </c>
      <c r="G107" s="266">
        <v>44.01</v>
      </c>
      <c r="H107" s="344" t="s">
        <v>2952</v>
      </c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1:35">
      <c r="A108" s="243">
        <v>44217</v>
      </c>
      <c r="B108" s="266" t="s">
        <v>2923</v>
      </c>
      <c r="C108" s="267" t="s">
        <v>3820</v>
      </c>
      <c r="D108" s="267" t="s">
        <v>3908</v>
      </c>
      <c r="E108" s="267" t="s">
        <v>584</v>
      </c>
      <c r="F108" s="380">
        <v>22807</v>
      </c>
      <c r="G108" s="266">
        <v>237.16</v>
      </c>
      <c r="H108" s="344" t="s">
        <v>2952</v>
      </c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1:35">
      <c r="A109" s="243">
        <v>44217</v>
      </c>
      <c r="B109" s="266" t="s">
        <v>2791</v>
      </c>
      <c r="C109" s="267" t="s">
        <v>3748</v>
      </c>
      <c r="D109" s="267" t="s">
        <v>3908</v>
      </c>
      <c r="E109" s="267" t="s">
        <v>584</v>
      </c>
      <c r="F109" s="380">
        <v>1930158</v>
      </c>
      <c r="G109" s="266">
        <v>3.55</v>
      </c>
      <c r="H109" s="344" t="s">
        <v>2952</v>
      </c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1:35">
      <c r="A110" s="243">
        <v>44217</v>
      </c>
      <c r="B110" s="266" t="s">
        <v>2791</v>
      </c>
      <c r="C110" s="267" t="s">
        <v>3748</v>
      </c>
      <c r="D110" s="267" t="s">
        <v>3896</v>
      </c>
      <c r="E110" s="267" t="s">
        <v>584</v>
      </c>
      <c r="F110" s="380">
        <v>2988000</v>
      </c>
      <c r="G110" s="266">
        <v>3.65</v>
      </c>
      <c r="H110" s="344" t="s">
        <v>2952</v>
      </c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1:35">
      <c r="A111" s="243">
        <v>44217</v>
      </c>
      <c r="B111" s="266" t="s">
        <v>2793</v>
      </c>
      <c r="C111" s="267" t="s">
        <v>3909</v>
      </c>
      <c r="D111" s="267" t="s">
        <v>3910</v>
      </c>
      <c r="E111" s="267" t="s">
        <v>584</v>
      </c>
      <c r="F111" s="380">
        <v>5193000</v>
      </c>
      <c r="G111" s="266">
        <v>4.53</v>
      </c>
      <c r="H111" s="344" t="s">
        <v>2952</v>
      </c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1:35">
      <c r="A112" s="243">
        <v>44217</v>
      </c>
      <c r="B112" s="266" t="s">
        <v>2793</v>
      </c>
      <c r="C112" s="267" t="s">
        <v>3909</v>
      </c>
      <c r="D112" s="267" t="s">
        <v>3908</v>
      </c>
      <c r="E112" s="267" t="s">
        <v>584</v>
      </c>
      <c r="F112" s="380">
        <v>3887764</v>
      </c>
      <c r="G112" s="266">
        <v>4.53</v>
      </c>
      <c r="H112" s="344" t="s">
        <v>2952</v>
      </c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1:35">
      <c r="A113" s="243">
        <v>44217</v>
      </c>
      <c r="B113" s="266" t="s">
        <v>3911</v>
      </c>
      <c r="C113" s="267" t="s">
        <v>3912</v>
      </c>
      <c r="D113" s="267" t="s">
        <v>3921</v>
      </c>
      <c r="E113" s="267" t="s">
        <v>584</v>
      </c>
      <c r="F113" s="380">
        <v>102000</v>
      </c>
      <c r="G113" s="266">
        <v>96.7</v>
      </c>
      <c r="H113" s="344" t="s">
        <v>2952</v>
      </c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1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1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1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1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1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1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1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1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1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1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1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1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1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1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1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344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344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7"/>
  <sheetViews>
    <sheetView zoomScale="83" zoomScaleNormal="70" workbookViewId="0">
      <selection activeCell="K1" sqref="K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3665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44218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90">
        <v>1</v>
      </c>
      <c r="B10" s="491">
        <v>44175</v>
      </c>
      <c r="C10" s="492"/>
      <c r="D10" s="493" t="s">
        <v>2931</v>
      </c>
      <c r="E10" s="494" t="s">
        <v>600</v>
      </c>
      <c r="F10" s="503">
        <v>1427.5</v>
      </c>
      <c r="G10" s="495">
        <v>1330</v>
      </c>
      <c r="H10" s="503">
        <v>1500</v>
      </c>
      <c r="I10" s="496" t="s">
        <v>3639</v>
      </c>
      <c r="J10" s="497" t="s">
        <v>3640</v>
      </c>
      <c r="K10" s="497">
        <f t="shared" ref="K10:K11" si="0">H10-F10</f>
        <v>72.5</v>
      </c>
      <c r="L10" s="498">
        <f>(F10*-0.07)/100</f>
        <v>-0.99925000000000008</v>
      </c>
      <c r="M10" s="499">
        <f t="shared" ref="M10:M11" si="1">(K10+L10)/F10</f>
        <v>5.008809106830122E-2</v>
      </c>
      <c r="N10" s="500" t="s">
        <v>599</v>
      </c>
      <c r="O10" s="501">
        <v>44175</v>
      </c>
      <c r="P10" s="405"/>
      <c r="Q10" s="64"/>
      <c r="R10" s="340" t="s">
        <v>602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535">
        <v>2</v>
      </c>
      <c r="B11" s="536">
        <v>44175</v>
      </c>
      <c r="C11" s="537"/>
      <c r="D11" s="538" t="s">
        <v>128</v>
      </c>
      <c r="E11" s="539" t="s">
        <v>600</v>
      </c>
      <c r="F11" s="474">
        <v>210</v>
      </c>
      <c r="G11" s="540">
        <v>197</v>
      </c>
      <c r="H11" s="474">
        <v>218.5</v>
      </c>
      <c r="I11" s="541" t="s">
        <v>3641</v>
      </c>
      <c r="J11" s="519" t="s">
        <v>3761</v>
      </c>
      <c r="K11" s="519">
        <f t="shared" si="0"/>
        <v>8.5</v>
      </c>
      <c r="L11" s="467">
        <f t="shared" ref="L11" si="2">(F11*-0.8)/100</f>
        <v>-1.68</v>
      </c>
      <c r="M11" s="468">
        <f t="shared" si="1"/>
        <v>3.2476190476190478E-2</v>
      </c>
      <c r="N11" s="476" t="s">
        <v>599</v>
      </c>
      <c r="O11" s="469">
        <v>44211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35">
        <v>3</v>
      </c>
      <c r="B12" s="536">
        <v>44188</v>
      </c>
      <c r="C12" s="537"/>
      <c r="D12" s="538" t="s">
        <v>191</v>
      </c>
      <c r="E12" s="539" t="s">
        <v>600</v>
      </c>
      <c r="F12" s="474">
        <v>316</v>
      </c>
      <c r="G12" s="540">
        <v>295</v>
      </c>
      <c r="H12" s="474">
        <v>334.5</v>
      </c>
      <c r="I12" s="541" t="s">
        <v>3647</v>
      </c>
      <c r="J12" s="519" t="s">
        <v>3699</v>
      </c>
      <c r="K12" s="519">
        <f t="shared" ref="K12" si="3">H12-F12</f>
        <v>18.5</v>
      </c>
      <c r="L12" s="467">
        <f t="shared" ref="L12" si="4">(F12*-0.8)/100</f>
        <v>-2.528</v>
      </c>
      <c r="M12" s="468">
        <f t="shared" ref="M12" si="5">(K12+L12)/F12</f>
        <v>5.0544303797468354E-2</v>
      </c>
      <c r="N12" s="476" t="s">
        <v>599</v>
      </c>
      <c r="O12" s="469">
        <v>44203</v>
      </c>
      <c r="P12" s="405"/>
      <c r="Q12" s="64"/>
      <c r="R12" s="340" t="s">
        <v>3186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40" customFormat="1" ht="14.25">
      <c r="A13" s="535">
        <v>4</v>
      </c>
      <c r="B13" s="536">
        <v>44188</v>
      </c>
      <c r="C13" s="537"/>
      <c r="D13" s="538" t="s">
        <v>86</v>
      </c>
      <c r="E13" s="539" t="s">
        <v>600</v>
      </c>
      <c r="F13" s="474">
        <v>387</v>
      </c>
      <c r="G13" s="540">
        <v>360</v>
      </c>
      <c r="H13" s="474">
        <v>411</v>
      </c>
      <c r="I13" s="541" t="s">
        <v>3648</v>
      </c>
      <c r="J13" s="519" t="s">
        <v>3676</v>
      </c>
      <c r="K13" s="519">
        <f t="shared" ref="K13" si="6">H13-F13</f>
        <v>24</v>
      </c>
      <c r="L13" s="467">
        <f t="shared" ref="L13" si="7">(F13*-0.8)/100</f>
        <v>-3.0960000000000001</v>
      </c>
      <c r="M13" s="468">
        <f t="shared" ref="M13" si="8">(K13+L13)/F13</f>
        <v>5.4015503875968991E-2</v>
      </c>
      <c r="N13" s="476" t="s">
        <v>599</v>
      </c>
      <c r="O13" s="469">
        <v>43834</v>
      </c>
      <c r="P13" s="504"/>
      <c r="Q13" s="7"/>
      <c r="R13" s="505" t="s">
        <v>3186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40" customFormat="1" ht="14.25">
      <c r="A14" s="535">
        <v>5</v>
      </c>
      <c r="B14" s="536">
        <v>44189</v>
      </c>
      <c r="C14" s="537"/>
      <c r="D14" s="538" t="s">
        <v>272</v>
      </c>
      <c r="E14" s="539" t="s">
        <v>600</v>
      </c>
      <c r="F14" s="474">
        <v>3215</v>
      </c>
      <c r="G14" s="540">
        <v>2990</v>
      </c>
      <c r="H14" s="474">
        <v>3405</v>
      </c>
      <c r="I14" s="541" t="s">
        <v>3650</v>
      </c>
      <c r="J14" s="519" t="s">
        <v>3677</v>
      </c>
      <c r="K14" s="519">
        <f t="shared" ref="K14:K16" si="9">H14-F14</f>
        <v>190</v>
      </c>
      <c r="L14" s="467">
        <f t="shared" ref="L14:L16" si="10">(F14*-0.8)/100</f>
        <v>-25.72</v>
      </c>
      <c r="M14" s="468">
        <f t="shared" ref="M14:M16" si="11">(K14+L14)/F14</f>
        <v>5.109797822706065E-2</v>
      </c>
      <c r="N14" s="476" t="s">
        <v>599</v>
      </c>
      <c r="O14" s="469">
        <v>43835</v>
      </c>
      <c r="P14" s="504"/>
      <c r="Q14" s="7"/>
      <c r="R14" s="505" t="s">
        <v>602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s="40" customFormat="1" ht="14.25">
      <c r="A15" s="535">
        <v>6</v>
      </c>
      <c r="B15" s="536">
        <v>44200</v>
      </c>
      <c r="C15" s="537"/>
      <c r="D15" s="538" t="s">
        <v>252</v>
      </c>
      <c r="E15" s="539" t="s">
        <v>600</v>
      </c>
      <c r="F15" s="474">
        <v>3010</v>
      </c>
      <c r="G15" s="540">
        <v>2770</v>
      </c>
      <c r="H15" s="474">
        <v>3195</v>
      </c>
      <c r="I15" s="541">
        <v>3500</v>
      </c>
      <c r="J15" s="519" t="s">
        <v>3706</v>
      </c>
      <c r="K15" s="519">
        <f t="shared" si="9"/>
        <v>185</v>
      </c>
      <c r="L15" s="467">
        <f t="shared" si="10"/>
        <v>-24.08</v>
      </c>
      <c r="M15" s="468">
        <f t="shared" si="11"/>
        <v>5.3461794019933562E-2</v>
      </c>
      <c r="N15" s="476" t="s">
        <v>599</v>
      </c>
      <c r="O15" s="469">
        <v>43841</v>
      </c>
      <c r="P15" s="504"/>
      <c r="Q15" s="7"/>
      <c r="R15" s="505" t="s">
        <v>3186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s="40" customFormat="1" ht="14.25">
      <c r="A16" s="490">
        <v>7</v>
      </c>
      <c r="B16" s="491">
        <v>44201</v>
      </c>
      <c r="C16" s="492"/>
      <c r="D16" s="493" t="s">
        <v>75</v>
      </c>
      <c r="E16" s="494" t="s">
        <v>600</v>
      </c>
      <c r="F16" s="503">
        <v>3540</v>
      </c>
      <c r="G16" s="495">
        <v>3295</v>
      </c>
      <c r="H16" s="503">
        <v>3682.5</v>
      </c>
      <c r="I16" s="496" t="s">
        <v>3679</v>
      </c>
      <c r="J16" s="497" t="s">
        <v>3750</v>
      </c>
      <c r="K16" s="497">
        <f t="shared" si="9"/>
        <v>142.5</v>
      </c>
      <c r="L16" s="498">
        <f t="shared" si="10"/>
        <v>-28.32</v>
      </c>
      <c r="M16" s="499">
        <f t="shared" si="11"/>
        <v>3.2254237288135597E-2</v>
      </c>
      <c r="N16" s="500" t="s">
        <v>599</v>
      </c>
      <c r="O16" s="502">
        <v>43844</v>
      </c>
      <c r="P16" s="504"/>
      <c r="Q16" s="7"/>
      <c r="R16" s="505" t="s">
        <v>602</v>
      </c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38" s="40" customFormat="1" ht="14.25">
      <c r="A17" s="382">
        <v>8</v>
      </c>
      <c r="B17" s="397">
        <v>44207</v>
      </c>
      <c r="C17" s="398"/>
      <c r="D17" s="409" t="s">
        <v>800</v>
      </c>
      <c r="E17" s="402" t="s">
        <v>600</v>
      </c>
      <c r="F17" s="402" t="s">
        <v>3712</v>
      </c>
      <c r="G17" s="407">
        <v>680</v>
      </c>
      <c r="H17" s="402"/>
      <c r="I17" s="399">
        <v>800</v>
      </c>
      <c r="J17" s="404" t="s">
        <v>601</v>
      </c>
      <c r="K17" s="404"/>
      <c r="L17" s="413"/>
      <c r="M17" s="375"/>
      <c r="N17" s="385"/>
      <c r="O17" s="381"/>
      <c r="P17" s="504"/>
      <c r="Q17" s="7"/>
      <c r="R17" s="505" t="s">
        <v>3186</v>
      </c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38" s="40" customFormat="1" ht="14.25">
      <c r="A18" s="382">
        <v>9</v>
      </c>
      <c r="B18" s="397">
        <v>44208</v>
      </c>
      <c r="C18" s="398"/>
      <c r="D18" s="409" t="s">
        <v>370</v>
      </c>
      <c r="E18" s="402" t="s">
        <v>600</v>
      </c>
      <c r="F18" s="402" t="s">
        <v>3720</v>
      </c>
      <c r="G18" s="407">
        <v>159</v>
      </c>
      <c r="H18" s="402"/>
      <c r="I18" s="399" t="s">
        <v>3721</v>
      </c>
      <c r="J18" s="404" t="s">
        <v>601</v>
      </c>
      <c r="K18" s="404"/>
      <c r="L18" s="413"/>
      <c r="M18" s="375"/>
      <c r="N18" s="385"/>
      <c r="O18" s="381"/>
      <c r="P18" s="504"/>
      <c r="Q18" s="7"/>
      <c r="R18" s="505" t="s">
        <v>602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38" s="40" customFormat="1" ht="14.25">
      <c r="A19" s="382">
        <v>10</v>
      </c>
      <c r="B19" s="397">
        <v>44208</v>
      </c>
      <c r="C19" s="398"/>
      <c r="D19" s="409" t="s">
        <v>273</v>
      </c>
      <c r="E19" s="402" t="s">
        <v>600</v>
      </c>
      <c r="F19" s="402" t="s">
        <v>3726</v>
      </c>
      <c r="G19" s="407">
        <v>2135</v>
      </c>
      <c r="H19" s="402"/>
      <c r="I19" s="399" t="s">
        <v>3727</v>
      </c>
      <c r="J19" s="404" t="s">
        <v>601</v>
      </c>
      <c r="K19" s="404"/>
      <c r="L19" s="413"/>
      <c r="M19" s="375"/>
      <c r="N19" s="385"/>
      <c r="O19" s="381"/>
      <c r="P19" s="504"/>
      <c r="Q19" s="7"/>
      <c r="R19" s="505" t="s">
        <v>602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38" s="5" customFormat="1" ht="14.25">
      <c r="A20" s="382"/>
      <c r="B20" s="397"/>
      <c r="C20" s="398"/>
      <c r="D20" s="409"/>
      <c r="E20" s="402"/>
      <c r="F20" s="402"/>
      <c r="G20" s="407"/>
      <c r="H20" s="402"/>
      <c r="I20" s="399"/>
      <c r="J20" s="404"/>
      <c r="K20" s="404"/>
      <c r="L20" s="413"/>
      <c r="M20" s="375"/>
      <c r="N20" s="385"/>
      <c r="O20" s="381"/>
      <c r="P20" s="405"/>
      <c r="Q20" s="64"/>
      <c r="R20" s="340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58"/>
      <c r="B21" s="459"/>
      <c r="C21" s="460"/>
      <c r="D21" s="461"/>
      <c r="E21" s="462"/>
      <c r="F21" s="462"/>
      <c r="G21" s="425"/>
      <c r="H21" s="462"/>
      <c r="I21" s="463"/>
      <c r="J21" s="426"/>
      <c r="K21" s="426"/>
      <c r="L21" s="464"/>
      <c r="M21" s="79"/>
      <c r="N21" s="465"/>
      <c r="O21" s="466"/>
      <c r="P21" s="405"/>
      <c r="Q21" s="64"/>
      <c r="R21" s="340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58"/>
      <c r="B22" s="459"/>
      <c r="C22" s="460"/>
      <c r="D22" s="461"/>
      <c r="E22" s="462"/>
      <c r="F22" s="462"/>
      <c r="G22" s="425"/>
      <c r="H22" s="462"/>
      <c r="I22" s="463"/>
      <c r="J22" s="426"/>
      <c r="K22" s="426"/>
      <c r="L22" s="464"/>
      <c r="M22" s="79"/>
      <c r="N22" s="465"/>
      <c r="O22" s="466"/>
      <c r="P22" s="405"/>
      <c r="Q22" s="64"/>
      <c r="R22" s="340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2" customHeight="1">
      <c r="A23" s="23" t="s">
        <v>603</v>
      </c>
      <c r="B23" s="24"/>
      <c r="C23" s="25"/>
      <c r="D23" s="26"/>
      <c r="E23" s="27"/>
      <c r="F23" s="28"/>
      <c r="G23" s="28"/>
      <c r="H23" s="28"/>
      <c r="I23" s="28"/>
      <c r="J23" s="65"/>
      <c r="K23" s="28"/>
      <c r="L23" s="414"/>
      <c r="M23" s="38"/>
      <c r="N23" s="65"/>
      <c r="O23" s="66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9" t="s">
        <v>604</v>
      </c>
      <c r="B24" s="23"/>
      <c r="C24" s="23"/>
      <c r="D24" s="23"/>
      <c r="F24" s="30" t="s">
        <v>605</v>
      </c>
      <c r="G24" s="17"/>
      <c r="H24" s="31"/>
      <c r="I24" s="36"/>
      <c r="J24" s="67"/>
      <c r="K24" s="68"/>
      <c r="L24" s="415"/>
      <c r="M24" s="69"/>
      <c r="N24" s="16"/>
      <c r="O24" s="70"/>
      <c r="P24" s="8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5" customFormat="1" ht="12" customHeight="1">
      <c r="A25" s="23" t="s">
        <v>606</v>
      </c>
      <c r="B25" s="23"/>
      <c r="C25" s="23"/>
      <c r="D25" s="23"/>
      <c r="E25" s="32"/>
      <c r="F25" s="30" t="s">
        <v>607</v>
      </c>
      <c r="G25" s="17"/>
      <c r="H25" s="31"/>
      <c r="I25" s="36"/>
      <c r="J25" s="67"/>
      <c r="K25" s="68"/>
      <c r="L25" s="415"/>
      <c r="M25" s="69"/>
      <c r="N25" s="16"/>
      <c r="O25" s="70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3"/>
      <c r="B26" s="23"/>
      <c r="C26" s="23"/>
      <c r="D26" s="23"/>
      <c r="E26" s="32"/>
      <c r="F26" s="17"/>
      <c r="G26" s="17"/>
      <c r="H26" s="31"/>
      <c r="I26" s="36"/>
      <c r="J26" s="71"/>
      <c r="K26" s="68"/>
      <c r="L26" s="415"/>
      <c r="M26" s="17"/>
      <c r="N26" s="72"/>
      <c r="O26" s="5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ht="15">
      <c r="A27" s="11"/>
      <c r="B27" s="33" t="s">
        <v>608</v>
      </c>
      <c r="C27" s="33"/>
      <c r="D27" s="33"/>
      <c r="E27" s="33"/>
      <c r="F27" s="34"/>
      <c r="G27" s="32"/>
      <c r="H27" s="32"/>
      <c r="I27" s="73"/>
      <c r="J27" s="74"/>
      <c r="K27" s="75"/>
      <c r="L27" s="416"/>
      <c r="M27" s="12"/>
      <c r="N27" s="11"/>
      <c r="O27" s="53"/>
      <c r="P27" s="7"/>
      <c r="R27" s="82"/>
      <c r="S27" s="16"/>
      <c r="T27" s="16"/>
      <c r="U27" s="16"/>
      <c r="V27" s="16"/>
      <c r="W27" s="16"/>
      <c r="X27" s="16"/>
      <c r="Y27" s="16"/>
      <c r="Z27" s="16"/>
    </row>
    <row r="28" spans="1:38" s="6" customFormat="1" ht="38.25">
      <c r="A28" s="20" t="s">
        <v>16</v>
      </c>
      <c r="B28" s="21" t="s">
        <v>575</v>
      </c>
      <c r="C28" s="21"/>
      <c r="D28" s="22" t="s">
        <v>588</v>
      </c>
      <c r="E28" s="21" t="s">
        <v>589</v>
      </c>
      <c r="F28" s="21" t="s">
        <v>590</v>
      </c>
      <c r="G28" s="21" t="s">
        <v>609</v>
      </c>
      <c r="H28" s="21" t="s">
        <v>592</v>
      </c>
      <c r="I28" s="21" t="s">
        <v>593</v>
      </c>
      <c r="J28" s="21" t="s">
        <v>594</v>
      </c>
      <c r="K28" s="62" t="s">
        <v>610</v>
      </c>
      <c r="L28" s="417" t="s">
        <v>3630</v>
      </c>
      <c r="M28" s="63" t="s">
        <v>3629</v>
      </c>
      <c r="N28" s="21" t="s">
        <v>597</v>
      </c>
      <c r="O28" s="78" t="s">
        <v>598</v>
      </c>
      <c r="P28" s="7"/>
      <c r="Q28" s="40"/>
      <c r="R28" s="38"/>
      <c r="S28" s="38"/>
      <c r="T28" s="38"/>
    </row>
    <row r="29" spans="1:38" s="393" customFormat="1" ht="15" customHeight="1">
      <c r="A29" s="470">
        <v>1</v>
      </c>
      <c r="B29" s="471">
        <v>44186</v>
      </c>
      <c r="C29" s="472"/>
      <c r="D29" s="473" t="s">
        <v>331</v>
      </c>
      <c r="E29" s="474" t="s">
        <v>600</v>
      </c>
      <c r="F29" s="474">
        <v>1898</v>
      </c>
      <c r="G29" s="475">
        <v>1845</v>
      </c>
      <c r="H29" s="475">
        <v>1950</v>
      </c>
      <c r="I29" s="474">
        <v>2000</v>
      </c>
      <c r="J29" s="519" t="s">
        <v>3660</v>
      </c>
      <c r="K29" s="519">
        <f t="shared" ref="K29" si="12">H29-F29</f>
        <v>52</v>
      </c>
      <c r="L29" s="467">
        <f t="shared" ref="L29:L38" si="13">(F29*-0.7)/100</f>
        <v>-13.286</v>
      </c>
      <c r="M29" s="468">
        <f t="shared" ref="M29" si="14">(K29+L29)/F29</f>
        <v>2.0397260273972602E-2</v>
      </c>
      <c r="N29" s="476" t="s">
        <v>599</v>
      </c>
      <c r="O29" s="469">
        <v>43831</v>
      </c>
      <c r="P29" s="7"/>
      <c r="Q29" s="7"/>
      <c r="R29" s="343" t="s">
        <v>602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393" customFormat="1" ht="15" customHeight="1">
      <c r="A30" s="470">
        <v>2</v>
      </c>
      <c r="B30" s="471">
        <v>44189</v>
      </c>
      <c r="C30" s="472"/>
      <c r="D30" s="473" t="s">
        <v>141</v>
      </c>
      <c r="E30" s="474" t="s">
        <v>600</v>
      </c>
      <c r="F30" s="474">
        <v>401</v>
      </c>
      <c r="G30" s="475">
        <v>388</v>
      </c>
      <c r="H30" s="475">
        <v>412.5</v>
      </c>
      <c r="I30" s="474" t="s">
        <v>3649</v>
      </c>
      <c r="J30" s="519" t="s">
        <v>3666</v>
      </c>
      <c r="K30" s="519">
        <f t="shared" ref="K30" si="15">H30-F30</f>
        <v>11.5</v>
      </c>
      <c r="L30" s="467">
        <f t="shared" si="13"/>
        <v>-2.8069999999999999</v>
      </c>
      <c r="M30" s="468">
        <f t="shared" ref="M30" si="16">(K30+L30)/F30</f>
        <v>2.1678304239401494E-2</v>
      </c>
      <c r="N30" s="476" t="s">
        <v>599</v>
      </c>
      <c r="O30" s="469">
        <v>43834</v>
      </c>
      <c r="P30" s="7"/>
      <c r="Q30" s="7"/>
      <c r="R30" s="343" t="s">
        <v>602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393" customFormat="1" ht="15" customHeight="1">
      <c r="A31" s="470">
        <v>3</v>
      </c>
      <c r="B31" s="471">
        <v>44193</v>
      </c>
      <c r="C31" s="472"/>
      <c r="D31" s="473" t="s">
        <v>496</v>
      </c>
      <c r="E31" s="474" t="s">
        <v>600</v>
      </c>
      <c r="F31" s="474">
        <v>451</v>
      </c>
      <c r="G31" s="475">
        <v>437</v>
      </c>
      <c r="H31" s="475">
        <v>463.5</v>
      </c>
      <c r="I31" s="474" t="s">
        <v>3651</v>
      </c>
      <c r="J31" s="519" t="s">
        <v>3685</v>
      </c>
      <c r="K31" s="519">
        <f t="shared" ref="K31" si="17">H31-F31</f>
        <v>12.5</v>
      </c>
      <c r="L31" s="467">
        <f t="shared" si="13"/>
        <v>-3.157</v>
      </c>
      <c r="M31" s="468">
        <f t="shared" ref="M31" si="18">(K31+L31)/F31</f>
        <v>2.0716186252771617E-2</v>
      </c>
      <c r="N31" s="476" t="s">
        <v>599</v>
      </c>
      <c r="O31" s="469">
        <v>43834</v>
      </c>
      <c r="P31" s="7"/>
      <c r="Q31" s="7"/>
      <c r="R31" s="343" t="s">
        <v>602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70">
        <v>4</v>
      </c>
      <c r="B32" s="471">
        <v>44193</v>
      </c>
      <c r="C32" s="472"/>
      <c r="D32" s="473" t="s">
        <v>76</v>
      </c>
      <c r="E32" s="474" t="s">
        <v>600</v>
      </c>
      <c r="F32" s="474">
        <v>485</v>
      </c>
      <c r="G32" s="475">
        <v>477</v>
      </c>
      <c r="H32" s="475">
        <v>495.5</v>
      </c>
      <c r="I32" s="474">
        <v>505</v>
      </c>
      <c r="J32" s="519" t="s">
        <v>3711</v>
      </c>
      <c r="K32" s="519">
        <f t="shared" ref="K32" si="19">H32-F32</f>
        <v>10.5</v>
      </c>
      <c r="L32" s="467">
        <f t="shared" si="13"/>
        <v>-3.395</v>
      </c>
      <c r="M32" s="468">
        <f t="shared" ref="M32" si="20">(K32+L32)/F32</f>
        <v>1.4649484536082474E-2</v>
      </c>
      <c r="N32" s="476" t="s">
        <v>599</v>
      </c>
      <c r="O32" s="469">
        <v>43842</v>
      </c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27" s="393" customFormat="1" ht="15" customHeight="1">
      <c r="A33" s="470">
        <v>5</v>
      </c>
      <c r="B33" s="471">
        <v>44194</v>
      </c>
      <c r="C33" s="472"/>
      <c r="D33" s="473" t="s">
        <v>83</v>
      </c>
      <c r="E33" s="474" t="s">
        <v>600</v>
      </c>
      <c r="F33" s="474">
        <v>822.5</v>
      </c>
      <c r="G33" s="475">
        <v>799</v>
      </c>
      <c r="H33" s="475">
        <v>845</v>
      </c>
      <c r="I33" s="474" t="s">
        <v>3654</v>
      </c>
      <c r="J33" s="519" t="s">
        <v>3701</v>
      </c>
      <c r="K33" s="519">
        <f t="shared" ref="K33" si="21">H33-F33</f>
        <v>22.5</v>
      </c>
      <c r="L33" s="467">
        <f t="shared" si="13"/>
        <v>-5.7575000000000003</v>
      </c>
      <c r="M33" s="468">
        <f t="shared" ref="M33" si="22">(K33+L33)/F33</f>
        <v>2.0355623100303952E-2</v>
      </c>
      <c r="N33" s="476" t="s">
        <v>599</v>
      </c>
      <c r="O33" s="469">
        <v>43838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27" s="393" customFormat="1" ht="15" customHeight="1">
      <c r="A34" s="470">
        <v>6</v>
      </c>
      <c r="B34" s="471">
        <v>44194</v>
      </c>
      <c r="C34" s="472"/>
      <c r="D34" s="473" t="s">
        <v>802</v>
      </c>
      <c r="E34" s="474" t="s">
        <v>600</v>
      </c>
      <c r="F34" s="474">
        <v>1232.5</v>
      </c>
      <c r="G34" s="475">
        <v>1195</v>
      </c>
      <c r="H34" s="475">
        <v>1272.5</v>
      </c>
      <c r="I34" s="474">
        <v>1290</v>
      </c>
      <c r="J34" s="519" t="s">
        <v>636</v>
      </c>
      <c r="K34" s="519">
        <f t="shared" ref="K34" si="23">H34-F34</f>
        <v>40</v>
      </c>
      <c r="L34" s="467">
        <f t="shared" si="13"/>
        <v>-8.6274999999999995</v>
      </c>
      <c r="M34" s="468">
        <f t="shared" ref="M34" si="24">(K34+L34)/F34</f>
        <v>2.5454361054766735E-2</v>
      </c>
      <c r="N34" s="476" t="s">
        <v>599</v>
      </c>
      <c r="O34" s="469">
        <v>43831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7" s="393" customFormat="1" ht="15" customHeight="1">
      <c r="A35" s="470">
        <v>7</v>
      </c>
      <c r="B35" s="471">
        <v>44195</v>
      </c>
      <c r="C35" s="472"/>
      <c r="D35" s="473" t="s">
        <v>236</v>
      </c>
      <c r="E35" s="474" t="s">
        <v>600</v>
      </c>
      <c r="F35" s="474">
        <v>804.5</v>
      </c>
      <c r="G35" s="475">
        <v>788</v>
      </c>
      <c r="H35" s="475">
        <v>825</v>
      </c>
      <c r="I35" s="474">
        <v>840</v>
      </c>
      <c r="J35" s="519" t="s">
        <v>3646</v>
      </c>
      <c r="K35" s="519">
        <f t="shared" ref="K35:K36" si="25">H35-F35</f>
        <v>20.5</v>
      </c>
      <c r="L35" s="467">
        <f t="shared" si="13"/>
        <v>-5.6315</v>
      </c>
      <c r="M35" s="468">
        <f t="shared" ref="M35:M36" si="26">(K35+L35)/F35</f>
        <v>1.8481665630826601E-2</v>
      </c>
      <c r="N35" s="476" t="s">
        <v>599</v>
      </c>
      <c r="O35" s="469">
        <v>43831</v>
      </c>
      <c r="P35" s="7"/>
      <c r="Q35" s="7"/>
      <c r="R35" s="343" t="s">
        <v>602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7" s="393" customFormat="1" ht="15" customHeight="1">
      <c r="A36" s="470">
        <v>8</v>
      </c>
      <c r="B36" s="471">
        <v>44197</v>
      </c>
      <c r="C36" s="472"/>
      <c r="D36" s="473" t="s">
        <v>1220</v>
      </c>
      <c r="E36" s="474" t="s">
        <v>600</v>
      </c>
      <c r="F36" s="474">
        <v>792</v>
      </c>
      <c r="G36" s="475">
        <v>768</v>
      </c>
      <c r="H36" s="475">
        <v>811.5</v>
      </c>
      <c r="I36" s="474" t="s">
        <v>3663</v>
      </c>
      <c r="J36" s="519" t="s">
        <v>3690</v>
      </c>
      <c r="K36" s="519">
        <f t="shared" si="25"/>
        <v>19.5</v>
      </c>
      <c r="L36" s="467">
        <f t="shared" si="13"/>
        <v>-5.5439999999999996</v>
      </c>
      <c r="M36" s="468">
        <f t="shared" si="26"/>
        <v>1.7621212121212121E-2</v>
      </c>
      <c r="N36" s="476" t="s">
        <v>599</v>
      </c>
      <c r="O36" s="469">
        <v>43836</v>
      </c>
      <c r="P36" s="7"/>
      <c r="Q36" s="7"/>
      <c r="R36" s="343" t="s">
        <v>3186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7" s="393" customFormat="1" ht="15" customHeight="1">
      <c r="A37" s="470">
        <v>9</v>
      </c>
      <c r="B37" s="471">
        <v>44197</v>
      </c>
      <c r="C37" s="472"/>
      <c r="D37" s="473" t="s">
        <v>527</v>
      </c>
      <c r="E37" s="474" t="s">
        <v>600</v>
      </c>
      <c r="F37" s="474">
        <v>196</v>
      </c>
      <c r="G37" s="475">
        <v>190</v>
      </c>
      <c r="H37" s="475">
        <v>203</v>
      </c>
      <c r="I37" s="474">
        <v>205</v>
      </c>
      <c r="J37" s="519" t="s">
        <v>3667</v>
      </c>
      <c r="K37" s="519">
        <f t="shared" ref="K37:K38" si="27">H37-F37</f>
        <v>7</v>
      </c>
      <c r="L37" s="467">
        <f t="shared" si="13"/>
        <v>-1.3719999999999999</v>
      </c>
      <c r="M37" s="468">
        <f t="shared" ref="M37:M38" si="28">(K37+L37)/F37</f>
        <v>2.8714285714285716E-2</v>
      </c>
      <c r="N37" s="476" t="s">
        <v>599</v>
      </c>
      <c r="O37" s="469">
        <v>43834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7" s="393" customFormat="1" ht="15" customHeight="1">
      <c r="A38" s="552">
        <v>10</v>
      </c>
      <c r="B38" s="553">
        <v>44200</v>
      </c>
      <c r="C38" s="554"/>
      <c r="D38" s="555" t="s">
        <v>299</v>
      </c>
      <c r="E38" s="527" t="s">
        <v>600</v>
      </c>
      <c r="F38" s="527">
        <v>330</v>
      </c>
      <c r="G38" s="556">
        <v>320</v>
      </c>
      <c r="H38" s="556">
        <v>319</v>
      </c>
      <c r="I38" s="527">
        <v>345</v>
      </c>
      <c r="J38" s="529" t="s">
        <v>3796</v>
      </c>
      <c r="K38" s="529">
        <f t="shared" si="27"/>
        <v>-11</v>
      </c>
      <c r="L38" s="530">
        <f t="shared" si="13"/>
        <v>-2.3099999999999996</v>
      </c>
      <c r="M38" s="557">
        <f t="shared" si="28"/>
        <v>-4.0333333333333332E-2</v>
      </c>
      <c r="N38" s="532" t="s">
        <v>663</v>
      </c>
      <c r="O38" s="533">
        <v>43845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7" s="393" customFormat="1" ht="15" customHeight="1">
      <c r="A39" s="470">
        <v>11</v>
      </c>
      <c r="B39" s="471">
        <v>44204</v>
      </c>
      <c r="C39" s="472"/>
      <c r="D39" s="473" t="s">
        <v>143</v>
      </c>
      <c r="E39" s="474" t="s">
        <v>600</v>
      </c>
      <c r="F39" s="474">
        <v>614.5</v>
      </c>
      <c r="G39" s="475">
        <v>595</v>
      </c>
      <c r="H39" s="475">
        <v>628</v>
      </c>
      <c r="I39" s="474">
        <v>650</v>
      </c>
      <c r="J39" s="519" t="s">
        <v>3673</v>
      </c>
      <c r="K39" s="519">
        <f t="shared" ref="K39:K40" si="29">H39-F39</f>
        <v>13.5</v>
      </c>
      <c r="L39" s="467">
        <f>(F39*-0.07)/100</f>
        <v>-0.43015000000000003</v>
      </c>
      <c r="M39" s="468">
        <f t="shared" ref="M39:M40" si="30">(K39+L39)/F39</f>
        <v>2.1269080553295364E-2</v>
      </c>
      <c r="N39" s="476" t="s">
        <v>599</v>
      </c>
      <c r="O39" s="534">
        <v>43838</v>
      </c>
      <c r="P39" s="7"/>
      <c r="Q39" s="7"/>
      <c r="R39" s="343" t="s">
        <v>602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7" s="393" customFormat="1" ht="15" customHeight="1">
      <c r="A40" s="470">
        <v>12</v>
      </c>
      <c r="B40" s="471">
        <v>44204</v>
      </c>
      <c r="C40" s="472"/>
      <c r="D40" s="473" t="s">
        <v>411</v>
      </c>
      <c r="E40" s="474" t="s">
        <v>600</v>
      </c>
      <c r="F40" s="474">
        <v>128.25</v>
      </c>
      <c r="G40" s="475">
        <v>124</v>
      </c>
      <c r="H40" s="475">
        <v>131.5</v>
      </c>
      <c r="I40" s="474" t="s">
        <v>3705</v>
      </c>
      <c r="J40" s="519" t="s">
        <v>3737</v>
      </c>
      <c r="K40" s="519">
        <f t="shared" si="29"/>
        <v>3.25</v>
      </c>
      <c r="L40" s="467">
        <f t="shared" ref="L40" si="31">(F40*-0.7)/100</f>
        <v>-0.89774999999999994</v>
      </c>
      <c r="M40" s="468">
        <f t="shared" si="30"/>
        <v>1.8341130604288502E-2</v>
      </c>
      <c r="N40" s="476" t="s">
        <v>599</v>
      </c>
      <c r="O40" s="469">
        <v>43843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7" s="393" customFormat="1" ht="15" customHeight="1">
      <c r="A41" s="470">
        <v>13</v>
      </c>
      <c r="B41" s="471">
        <v>44207</v>
      </c>
      <c r="C41" s="472"/>
      <c r="D41" s="473" t="s">
        <v>179</v>
      </c>
      <c r="E41" s="474" t="s">
        <v>600</v>
      </c>
      <c r="F41" s="474">
        <v>524.5</v>
      </c>
      <c r="G41" s="475">
        <v>509</v>
      </c>
      <c r="H41" s="475">
        <v>539</v>
      </c>
      <c r="I41" s="474" t="s">
        <v>3707</v>
      </c>
      <c r="J41" s="519" t="s">
        <v>3736</v>
      </c>
      <c r="K41" s="519">
        <f t="shared" ref="K41:K42" si="32">H41-F41</f>
        <v>14.5</v>
      </c>
      <c r="L41" s="467">
        <f t="shared" ref="L41:L42" si="33">(F41*-0.7)/100</f>
        <v>-3.6715</v>
      </c>
      <c r="M41" s="468">
        <f t="shared" ref="M41:M42" si="34">(K41+L41)/F41</f>
        <v>2.0645376549094374E-2</v>
      </c>
      <c r="N41" s="476" t="s">
        <v>599</v>
      </c>
      <c r="O41" s="469">
        <v>43843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7" s="393" customFormat="1" ht="15" customHeight="1">
      <c r="A42" s="470">
        <v>14</v>
      </c>
      <c r="B42" s="471">
        <v>44207</v>
      </c>
      <c r="C42" s="472"/>
      <c r="D42" s="473" t="s">
        <v>110</v>
      </c>
      <c r="E42" s="474" t="s">
        <v>600</v>
      </c>
      <c r="F42" s="474">
        <v>1445</v>
      </c>
      <c r="G42" s="475">
        <v>1395</v>
      </c>
      <c r="H42" s="475">
        <v>1497.5</v>
      </c>
      <c r="I42" s="474" t="s">
        <v>3713</v>
      </c>
      <c r="J42" s="519" t="s">
        <v>3772</v>
      </c>
      <c r="K42" s="519">
        <f t="shared" si="32"/>
        <v>52.5</v>
      </c>
      <c r="L42" s="467">
        <f t="shared" si="33"/>
        <v>-10.114999999999998</v>
      </c>
      <c r="M42" s="468">
        <f t="shared" si="34"/>
        <v>2.933217993079585E-2</v>
      </c>
      <c r="N42" s="476" t="s">
        <v>599</v>
      </c>
      <c r="O42" s="469">
        <v>43848</v>
      </c>
      <c r="P42" s="7"/>
      <c r="Q42" s="7"/>
      <c r="R42" s="343" t="s">
        <v>602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7" s="393" customFormat="1" ht="15" customHeight="1">
      <c r="A43" s="470">
        <v>15</v>
      </c>
      <c r="B43" s="471">
        <v>44208</v>
      </c>
      <c r="C43" s="472"/>
      <c r="D43" s="473" t="s">
        <v>300</v>
      </c>
      <c r="E43" s="474" t="s">
        <v>600</v>
      </c>
      <c r="F43" s="474">
        <v>261</v>
      </c>
      <c r="G43" s="475">
        <v>252</v>
      </c>
      <c r="H43" s="475">
        <v>267</v>
      </c>
      <c r="I43" s="474">
        <v>280</v>
      </c>
      <c r="J43" s="519" t="s">
        <v>3708</v>
      </c>
      <c r="K43" s="519">
        <f t="shared" ref="K43:K44" si="35">H43-F43</f>
        <v>6</v>
      </c>
      <c r="L43" s="467">
        <f>(F43*-0.07)/100</f>
        <v>-0.18270000000000003</v>
      </c>
      <c r="M43" s="468">
        <f t="shared" ref="M43:M44" si="36">(K43+L43)/F43</f>
        <v>2.2288505747126437E-2</v>
      </c>
      <c r="N43" s="476" t="s">
        <v>599</v>
      </c>
      <c r="O43" s="534">
        <v>43842</v>
      </c>
      <c r="P43" s="7"/>
      <c r="Q43" s="7"/>
      <c r="R43" s="343" t="s">
        <v>602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7" s="393" customFormat="1" ht="15" customHeight="1">
      <c r="A44" s="552">
        <v>16</v>
      </c>
      <c r="B44" s="553">
        <v>44208</v>
      </c>
      <c r="C44" s="554"/>
      <c r="D44" s="555" t="s">
        <v>565</v>
      </c>
      <c r="E44" s="527" t="s">
        <v>600</v>
      </c>
      <c r="F44" s="527">
        <v>1305</v>
      </c>
      <c r="G44" s="556">
        <v>1270</v>
      </c>
      <c r="H44" s="556">
        <v>1270</v>
      </c>
      <c r="I44" s="527" t="s">
        <v>3719</v>
      </c>
      <c r="J44" s="529" t="s">
        <v>3751</v>
      </c>
      <c r="K44" s="529">
        <f t="shared" si="35"/>
        <v>-35</v>
      </c>
      <c r="L44" s="530">
        <f t="shared" ref="L44" si="37">(F44*-0.7)/100</f>
        <v>-9.134999999999998</v>
      </c>
      <c r="M44" s="557">
        <f t="shared" si="36"/>
        <v>-3.3819923371647506E-2</v>
      </c>
      <c r="N44" s="532" t="s">
        <v>663</v>
      </c>
      <c r="O44" s="533">
        <v>43844</v>
      </c>
      <c r="P44" s="7"/>
      <c r="Q44" s="7"/>
      <c r="R44" s="343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393" customFormat="1" ht="15" customHeight="1">
      <c r="A45" s="419">
        <v>17</v>
      </c>
      <c r="B45" s="443">
        <v>44208</v>
      </c>
      <c r="C45" s="446"/>
      <c r="D45" s="411" t="s">
        <v>331</v>
      </c>
      <c r="E45" s="412" t="s">
        <v>600</v>
      </c>
      <c r="F45" s="412" t="s">
        <v>3724</v>
      </c>
      <c r="G45" s="447">
        <v>1870</v>
      </c>
      <c r="H45" s="447"/>
      <c r="I45" s="412" t="s">
        <v>3725</v>
      </c>
      <c r="J45" s="516" t="s">
        <v>601</v>
      </c>
      <c r="K45" s="516"/>
      <c r="L45" s="431"/>
      <c r="M45" s="427"/>
      <c r="N45" s="432"/>
      <c r="O45" s="418"/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393" customFormat="1" ht="15" customHeight="1">
      <c r="A46" s="470">
        <v>18</v>
      </c>
      <c r="B46" s="471">
        <v>44208</v>
      </c>
      <c r="C46" s="472"/>
      <c r="D46" s="473" t="s">
        <v>300</v>
      </c>
      <c r="E46" s="474" t="s">
        <v>600</v>
      </c>
      <c r="F46" s="474">
        <v>261</v>
      </c>
      <c r="G46" s="475">
        <v>252</v>
      </c>
      <c r="H46" s="475">
        <v>269</v>
      </c>
      <c r="I46" s="474">
        <v>280</v>
      </c>
      <c r="J46" s="519" t="s">
        <v>3664</v>
      </c>
      <c r="K46" s="519">
        <f t="shared" ref="K46" si="38">H46-F46</f>
        <v>8</v>
      </c>
      <c r="L46" s="467">
        <f t="shared" ref="L46" si="39">(F46*-0.7)/100</f>
        <v>-1.827</v>
      </c>
      <c r="M46" s="468">
        <f t="shared" ref="M46" si="40">(K46+L46)/F46</f>
        <v>2.3651340996168582E-2</v>
      </c>
      <c r="N46" s="476" t="s">
        <v>599</v>
      </c>
      <c r="O46" s="469">
        <v>43843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393" customFormat="1" ht="15" customHeight="1">
      <c r="A47" s="470">
        <v>19</v>
      </c>
      <c r="B47" s="471">
        <v>44208</v>
      </c>
      <c r="C47" s="472"/>
      <c r="D47" s="473" t="s">
        <v>276</v>
      </c>
      <c r="E47" s="474" t="s">
        <v>600</v>
      </c>
      <c r="F47" s="474">
        <v>300</v>
      </c>
      <c r="G47" s="475">
        <v>290</v>
      </c>
      <c r="H47" s="475">
        <v>305</v>
      </c>
      <c r="I47" s="474">
        <v>320</v>
      </c>
      <c r="J47" s="519" t="s">
        <v>3728</v>
      </c>
      <c r="K47" s="519">
        <f t="shared" ref="K47:K49" si="41">H47-F47</f>
        <v>5</v>
      </c>
      <c r="L47" s="467">
        <f>(F47*-0.07)/100</f>
        <v>-0.21000000000000005</v>
      </c>
      <c r="M47" s="468">
        <f t="shared" ref="M47:M49" si="42">(K47+L47)/F47</f>
        <v>1.5966666666666667E-2</v>
      </c>
      <c r="N47" s="476" t="s">
        <v>599</v>
      </c>
      <c r="O47" s="534">
        <v>43842</v>
      </c>
      <c r="P47" s="7"/>
      <c r="Q47" s="7"/>
      <c r="R47" s="343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7" s="393" customFormat="1" ht="15" customHeight="1">
      <c r="A48" s="552">
        <v>20</v>
      </c>
      <c r="B48" s="553">
        <v>44208</v>
      </c>
      <c r="C48" s="554"/>
      <c r="D48" s="555" t="s">
        <v>276</v>
      </c>
      <c r="E48" s="527" t="s">
        <v>600</v>
      </c>
      <c r="F48" s="527">
        <v>297.5</v>
      </c>
      <c r="G48" s="556">
        <v>287</v>
      </c>
      <c r="H48" s="556">
        <v>287</v>
      </c>
      <c r="I48" s="527">
        <v>318</v>
      </c>
      <c r="J48" s="529" t="s">
        <v>3687</v>
      </c>
      <c r="K48" s="529">
        <f t="shared" si="41"/>
        <v>-10.5</v>
      </c>
      <c r="L48" s="530">
        <f t="shared" ref="L48:L49" si="43">(F48*-0.7)/100</f>
        <v>-2.0825</v>
      </c>
      <c r="M48" s="557">
        <f t="shared" si="42"/>
        <v>-4.2294117647058822E-2</v>
      </c>
      <c r="N48" s="532" t="s">
        <v>663</v>
      </c>
      <c r="O48" s="533">
        <v>43848</v>
      </c>
      <c r="P48" s="7"/>
      <c r="Q48" s="7"/>
      <c r="R48" s="343" t="s">
        <v>3186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393" customFormat="1" ht="15" customHeight="1">
      <c r="A49" s="552">
        <v>21</v>
      </c>
      <c r="B49" s="553">
        <v>44209</v>
      </c>
      <c r="C49" s="554"/>
      <c r="D49" s="555" t="s">
        <v>1220</v>
      </c>
      <c r="E49" s="527" t="s">
        <v>600</v>
      </c>
      <c r="F49" s="527">
        <v>796</v>
      </c>
      <c r="G49" s="556">
        <v>768</v>
      </c>
      <c r="H49" s="556">
        <v>768</v>
      </c>
      <c r="I49" s="527">
        <v>840</v>
      </c>
      <c r="J49" s="529" t="s">
        <v>3838</v>
      </c>
      <c r="K49" s="529">
        <f t="shared" si="41"/>
        <v>-28</v>
      </c>
      <c r="L49" s="530">
        <f t="shared" si="43"/>
        <v>-5.5719999999999992</v>
      </c>
      <c r="M49" s="557">
        <f t="shared" si="42"/>
        <v>-4.217587939698493E-2</v>
      </c>
      <c r="N49" s="532" t="s">
        <v>663</v>
      </c>
      <c r="O49" s="533">
        <v>43851</v>
      </c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393" customFormat="1" ht="15" customHeight="1">
      <c r="A50" s="552">
        <v>22</v>
      </c>
      <c r="B50" s="553">
        <v>44209</v>
      </c>
      <c r="C50" s="554"/>
      <c r="D50" s="555" t="s">
        <v>448</v>
      </c>
      <c r="E50" s="527" t="s">
        <v>600</v>
      </c>
      <c r="F50" s="527">
        <v>551</v>
      </c>
      <c r="G50" s="556">
        <v>537</v>
      </c>
      <c r="H50" s="556">
        <v>535</v>
      </c>
      <c r="I50" s="527" t="s">
        <v>3739</v>
      </c>
      <c r="J50" s="529" t="s">
        <v>3771</v>
      </c>
      <c r="K50" s="529">
        <f t="shared" ref="K50" si="44">H50-F50</f>
        <v>-16</v>
      </c>
      <c r="L50" s="530">
        <f t="shared" ref="L50" si="45">(F50*-0.7)/100</f>
        <v>-3.8569999999999998</v>
      </c>
      <c r="M50" s="557">
        <f t="shared" ref="M50" si="46">(K50+L50)/F50</f>
        <v>-3.6038112522686024E-2</v>
      </c>
      <c r="N50" s="532" t="s">
        <v>663</v>
      </c>
      <c r="O50" s="533">
        <v>43848</v>
      </c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34" s="393" customFormat="1" ht="15" customHeight="1">
      <c r="A51" s="552">
        <v>23</v>
      </c>
      <c r="B51" s="553">
        <v>44210</v>
      </c>
      <c r="C51" s="554"/>
      <c r="D51" s="555" t="s">
        <v>77</v>
      </c>
      <c r="E51" s="527" t="s">
        <v>600</v>
      </c>
      <c r="F51" s="527">
        <v>144.5</v>
      </c>
      <c r="G51" s="556">
        <v>140</v>
      </c>
      <c r="H51" s="556">
        <v>140</v>
      </c>
      <c r="I51" s="527">
        <v>155</v>
      </c>
      <c r="J51" s="529" t="s">
        <v>3770</v>
      </c>
      <c r="K51" s="529">
        <f t="shared" ref="K51:K52" si="47">H51-F51</f>
        <v>-4.5</v>
      </c>
      <c r="L51" s="530">
        <f t="shared" ref="L51:L52" si="48">(F51*-0.7)/100</f>
        <v>-1.0114999999999998</v>
      </c>
      <c r="M51" s="557">
        <f t="shared" ref="M51:M52" si="49">(K51+L51)/F51</f>
        <v>-3.8141868512110724E-2</v>
      </c>
      <c r="N51" s="532" t="s">
        <v>663</v>
      </c>
      <c r="O51" s="533">
        <v>43845</v>
      </c>
      <c r="P51" s="7"/>
      <c r="Q51" s="7"/>
      <c r="R51" s="343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34" s="393" customFormat="1" ht="15" customHeight="1">
      <c r="A52" s="573">
        <v>24</v>
      </c>
      <c r="B52" s="574">
        <v>44214</v>
      </c>
      <c r="C52" s="575"/>
      <c r="D52" s="576" t="s">
        <v>252</v>
      </c>
      <c r="E52" s="563" t="s">
        <v>600</v>
      </c>
      <c r="F52" s="563">
        <v>3205</v>
      </c>
      <c r="G52" s="577">
        <v>3100</v>
      </c>
      <c r="H52" s="577">
        <v>3235</v>
      </c>
      <c r="I52" s="563">
        <v>3400</v>
      </c>
      <c r="J52" s="567" t="s">
        <v>3802</v>
      </c>
      <c r="K52" s="567">
        <f t="shared" si="47"/>
        <v>30</v>
      </c>
      <c r="L52" s="568">
        <f t="shared" si="48"/>
        <v>-22.434999999999999</v>
      </c>
      <c r="M52" s="578">
        <f t="shared" si="49"/>
        <v>2.3603744149765997E-3</v>
      </c>
      <c r="N52" s="579" t="s">
        <v>708</v>
      </c>
      <c r="O52" s="571">
        <v>44216</v>
      </c>
      <c r="P52" s="7"/>
      <c r="Q52" s="7"/>
      <c r="R52" s="343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34" s="393" customFormat="1" ht="15" customHeight="1">
      <c r="A53" s="470">
        <v>25</v>
      </c>
      <c r="B53" s="471">
        <v>44214</v>
      </c>
      <c r="C53" s="472"/>
      <c r="D53" s="473" t="s">
        <v>3776</v>
      </c>
      <c r="E53" s="474" t="s">
        <v>600</v>
      </c>
      <c r="F53" s="474">
        <v>2561</v>
      </c>
      <c r="G53" s="475">
        <v>2478</v>
      </c>
      <c r="H53" s="475">
        <v>2627.5</v>
      </c>
      <c r="I53" s="474">
        <v>2700</v>
      </c>
      <c r="J53" s="519" t="s">
        <v>3787</v>
      </c>
      <c r="K53" s="519">
        <f t="shared" ref="K53" si="50">H53-F53</f>
        <v>66.5</v>
      </c>
      <c r="L53" s="467">
        <f t="shared" ref="L53" si="51">(F53*-0.7)/100</f>
        <v>-17.927</v>
      </c>
      <c r="M53" s="468">
        <f t="shared" ref="M53" si="52">(K53+L53)/F53</f>
        <v>1.8966419367434595E-2</v>
      </c>
      <c r="N53" s="476" t="s">
        <v>599</v>
      </c>
      <c r="O53" s="469">
        <v>43849</v>
      </c>
      <c r="P53" s="7"/>
      <c r="Q53" s="7"/>
      <c r="R53" s="343" t="s">
        <v>602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34" s="393" customFormat="1" ht="15" customHeight="1">
      <c r="A54" s="470">
        <v>26</v>
      </c>
      <c r="B54" s="471">
        <v>44214</v>
      </c>
      <c r="C54" s="472"/>
      <c r="D54" s="473" t="s">
        <v>170</v>
      </c>
      <c r="E54" s="474" t="s">
        <v>600</v>
      </c>
      <c r="F54" s="474">
        <v>1985</v>
      </c>
      <c r="G54" s="475">
        <v>1935</v>
      </c>
      <c r="H54" s="475">
        <v>2039</v>
      </c>
      <c r="I54" s="474">
        <v>2100</v>
      </c>
      <c r="J54" s="519" t="s">
        <v>3801</v>
      </c>
      <c r="K54" s="519">
        <f t="shared" ref="K54" si="53">H54-F54</f>
        <v>54</v>
      </c>
      <c r="L54" s="467">
        <f t="shared" ref="L54" si="54">(F54*-0.7)/100</f>
        <v>-13.895</v>
      </c>
      <c r="M54" s="468">
        <f t="shared" ref="M54" si="55">(K54+L54)/F54</f>
        <v>2.0204030226700254E-2</v>
      </c>
      <c r="N54" s="476" t="s">
        <v>599</v>
      </c>
      <c r="O54" s="469">
        <v>44216</v>
      </c>
      <c r="P54" s="7"/>
      <c r="Q54" s="7"/>
      <c r="R54" s="343" t="s">
        <v>602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34" s="393" customFormat="1" ht="15" customHeight="1">
      <c r="A55" s="419">
        <v>27</v>
      </c>
      <c r="B55" s="443">
        <v>44216</v>
      </c>
      <c r="C55" s="446"/>
      <c r="D55" s="411" t="s">
        <v>3798</v>
      </c>
      <c r="E55" s="412" t="s">
        <v>600</v>
      </c>
      <c r="F55" s="412" t="s">
        <v>3799</v>
      </c>
      <c r="G55" s="447">
        <v>1265</v>
      </c>
      <c r="H55" s="447"/>
      <c r="I55" s="412" t="s">
        <v>3800</v>
      </c>
      <c r="J55" s="516" t="s">
        <v>601</v>
      </c>
      <c r="K55" s="516"/>
      <c r="L55" s="431"/>
      <c r="M55" s="427"/>
      <c r="N55" s="432"/>
      <c r="O55" s="418"/>
      <c r="P55" s="7"/>
      <c r="Q55" s="7"/>
      <c r="R55" s="343" t="s">
        <v>602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34" s="393" customFormat="1" ht="15" customHeight="1">
      <c r="A56" s="419">
        <v>28</v>
      </c>
      <c r="B56" s="443">
        <v>44217</v>
      </c>
      <c r="C56" s="446"/>
      <c r="D56" s="411" t="s">
        <v>91</v>
      </c>
      <c r="E56" s="412" t="s">
        <v>600</v>
      </c>
      <c r="F56" s="412" t="s">
        <v>3822</v>
      </c>
      <c r="G56" s="447">
        <v>3530</v>
      </c>
      <c r="H56" s="447"/>
      <c r="I56" s="412" t="s">
        <v>3823</v>
      </c>
      <c r="J56" s="516" t="s">
        <v>601</v>
      </c>
      <c r="K56" s="516"/>
      <c r="L56" s="431"/>
      <c r="M56" s="427"/>
      <c r="N56" s="432"/>
      <c r="O56" s="418"/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34" s="393" customFormat="1" ht="15" customHeight="1">
      <c r="A57" s="419"/>
      <c r="B57" s="443"/>
      <c r="C57" s="446"/>
      <c r="D57" s="411"/>
      <c r="E57" s="412"/>
      <c r="F57" s="412"/>
      <c r="G57" s="447"/>
      <c r="H57" s="447"/>
      <c r="I57" s="412"/>
      <c r="J57" s="516"/>
      <c r="K57" s="516"/>
      <c r="L57" s="431"/>
      <c r="M57" s="427"/>
      <c r="N57" s="432"/>
      <c r="O57" s="418"/>
      <c r="P57" s="7"/>
      <c r="Q57" s="7"/>
      <c r="R57" s="343"/>
      <c r="S57" s="40"/>
      <c r="T57" s="40"/>
      <c r="U57" s="40"/>
      <c r="V57" s="40"/>
      <c r="W57" s="40"/>
      <c r="X57" s="40"/>
      <c r="Y57" s="40"/>
      <c r="Z57" s="40"/>
      <c r="AA57" s="40"/>
    </row>
    <row r="58" spans="1:34" s="393" customFormat="1" ht="15" customHeight="1">
      <c r="A58" s="419"/>
      <c r="B58" s="443"/>
      <c r="C58" s="446"/>
      <c r="D58" s="410"/>
      <c r="E58" s="412"/>
      <c r="F58" s="412"/>
      <c r="G58" s="447"/>
      <c r="H58" s="447"/>
      <c r="I58" s="412"/>
      <c r="J58" s="376"/>
      <c r="K58" s="376"/>
      <c r="L58" s="429"/>
      <c r="M58" s="427"/>
      <c r="N58" s="404"/>
      <c r="O58" s="418"/>
      <c r="P58" s="7"/>
      <c r="Q58" s="7"/>
      <c r="R58" s="343"/>
      <c r="S58" s="40"/>
      <c r="T58" s="40"/>
      <c r="U58" s="40"/>
      <c r="V58" s="40"/>
      <c r="W58" s="40"/>
      <c r="X58" s="40"/>
      <c r="Y58" s="40"/>
      <c r="Z58" s="40"/>
      <c r="AA58" s="40"/>
    </row>
    <row r="59" spans="1:34" ht="44.25" customHeight="1">
      <c r="A59" s="23" t="s">
        <v>603</v>
      </c>
      <c r="B59" s="39"/>
      <c r="C59" s="39"/>
      <c r="D59" s="40"/>
      <c r="E59" s="36"/>
      <c r="F59" s="36"/>
      <c r="G59" s="35"/>
      <c r="H59" s="35" t="s">
        <v>3632</v>
      </c>
      <c r="I59" s="36"/>
      <c r="J59" s="17"/>
      <c r="K59" s="79"/>
      <c r="L59" s="80"/>
      <c r="M59" s="79"/>
      <c r="N59" s="81"/>
      <c r="O59" s="79"/>
      <c r="P59" s="7"/>
      <c r="Q59" s="435"/>
      <c r="R59" s="448"/>
      <c r="S59" s="435"/>
      <c r="T59" s="435"/>
      <c r="U59" s="435"/>
      <c r="V59" s="435"/>
      <c r="W59" s="435"/>
      <c r="X59" s="435"/>
      <c r="Y59" s="435"/>
      <c r="Z59" s="40"/>
      <c r="AA59" s="40"/>
      <c r="AB59" s="40"/>
    </row>
    <row r="60" spans="1:34" s="6" customFormat="1">
      <c r="A60" s="29" t="s">
        <v>604</v>
      </c>
      <c r="B60" s="23"/>
      <c r="C60" s="23"/>
      <c r="D60" s="23"/>
      <c r="E60" s="5"/>
      <c r="F60" s="30" t="s">
        <v>605</v>
      </c>
      <c r="G60" s="41"/>
      <c r="H60" s="42"/>
      <c r="I60" s="82"/>
      <c r="J60" s="17"/>
      <c r="K60" s="83"/>
      <c r="L60" s="84"/>
      <c r="M60" s="85"/>
      <c r="N60" s="86"/>
      <c r="O60" s="87"/>
      <c r="P60" s="5"/>
      <c r="Q60" s="4"/>
      <c r="R60" s="12"/>
      <c r="Z60" s="9"/>
      <c r="AA60" s="9"/>
      <c r="AB60" s="9"/>
      <c r="AC60" s="9"/>
      <c r="AD60" s="9"/>
      <c r="AE60" s="9"/>
      <c r="AF60" s="9"/>
      <c r="AG60" s="9"/>
      <c r="AH60" s="9"/>
    </row>
    <row r="61" spans="1:34" s="9" customFormat="1" ht="14.25" customHeight="1">
      <c r="A61" s="29"/>
      <c r="B61" s="23"/>
      <c r="C61" s="23"/>
      <c r="D61" s="23"/>
      <c r="E61" s="32"/>
      <c r="F61" s="30" t="s">
        <v>607</v>
      </c>
      <c r="G61" s="41"/>
      <c r="H61" s="42"/>
      <c r="I61" s="82"/>
      <c r="J61" s="17"/>
      <c r="K61" s="83"/>
      <c r="L61" s="84"/>
      <c r="M61" s="85"/>
      <c r="N61" s="86"/>
      <c r="O61" s="87"/>
      <c r="P61" s="5"/>
      <c r="Q61" s="4"/>
      <c r="R61" s="12"/>
      <c r="S61" s="6"/>
      <c r="Y61" s="6"/>
      <c r="Z61" s="6"/>
    </row>
    <row r="62" spans="1:34" s="9" customFormat="1" ht="14.25" customHeight="1">
      <c r="A62" s="23"/>
      <c r="B62" s="23"/>
      <c r="C62" s="23"/>
      <c r="D62" s="23"/>
      <c r="E62" s="32"/>
      <c r="F62" s="17"/>
      <c r="G62" s="17"/>
      <c r="H62" s="31"/>
      <c r="I62" s="36"/>
      <c r="J62" s="71"/>
      <c r="K62" s="68"/>
      <c r="L62" s="69"/>
      <c r="M62" s="17"/>
      <c r="N62" s="72"/>
      <c r="O62" s="57"/>
      <c r="P62" s="8"/>
      <c r="Q62" s="4"/>
      <c r="R62" s="12"/>
      <c r="S62" s="6"/>
      <c r="Y62" s="6"/>
      <c r="Z62" s="6"/>
    </row>
    <row r="63" spans="1:34" s="9" customFormat="1" ht="15">
      <c r="A63" s="43" t="s">
        <v>614</v>
      </c>
      <c r="B63" s="43"/>
      <c r="C63" s="43"/>
      <c r="D63" s="43"/>
      <c r="E63" s="32"/>
      <c r="F63" s="17"/>
      <c r="G63" s="12"/>
      <c r="H63" s="17"/>
      <c r="I63" s="12"/>
      <c r="J63" s="88"/>
      <c r="K63" s="12"/>
      <c r="L63" s="12"/>
      <c r="M63" s="12"/>
      <c r="N63" s="12"/>
      <c r="O63" s="89"/>
      <c r="P63"/>
      <c r="Q63" s="4"/>
      <c r="R63" s="12"/>
      <c r="S63" s="6"/>
      <c r="Y63" s="6"/>
      <c r="Z63" s="6"/>
    </row>
    <row r="64" spans="1:34" s="9" customFormat="1" ht="38.25">
      <c r="A64" s="21" t="s">
        <v>16</v>
      </c>
      <c r="B64" s="21" t="s">
        <v>575</v>
      </c>
      <c r="C64" s="21"/>
      <c r="D64" s="22" t="s">
        <v>588</v>
      </c>
      <c r="E64" s="21" t="s">
        <v>589</v>
      </c>
      <c r="F64" s="21" t="s">
        <v>590</v>
      </c>
      <c r="G64" s="21" t="s">
        <v>609</v>
      </c>
      <c r="H64" s="21" t="s">
        <v>592</v>
      </c>
      <c r="I64" s="21" t="s">
        <v>593</v>
      </c>
      <c r="J64" s="20" t="s">
        <v>594</v>
      </c>
      <c r="K64" s="77" t="s">
        <v>615</v>
      </c>
      <c r="L64" s="63" t="s">
        <v>3630</v>
      </c>
      <c r="M64" s="77" t="s">
        <v>611</v>
      </c>
      <c r="N64" s="21" t="s">
        <v>612</v>
      </c>
      <c r="O64" s="20" t="s">
        <v>597</v>
      </c>
      <c r="P64" s="90" t="s">
        <v>598</v>
      </c>
      <c r="Q64" s="4"/>
      <c r="R64" s="17"/>
      <c r="S64" s="6"/>
      <c r="Y64" s="6"/>
      <c r="Z64" s="6"/>
    </row>
    <row r="65" spans="1:26" s="393" customFormat="1" ht="13.9" customHeight="1">
      <c r="A65" s="520">
        <v>1</v>
      </c>
      <c r="B65" s="517">
        <v>44196</v>
      </c>
      <c r="C65" s="481"/>
      <c r="D65" s="479" t="s">
        <v>3655</v>
      </c>
      <c r="E65" s="480" t="s">
        <v>600</v>
      </c>
      <c r="F65" s="474">
        <v>739</v>
      </c>
      <c r="G65" s="521">
        <v>725</v>
      </c>
      <c r="H65" s="474">
        <v>747</v>
      </c>
      <c r="I65" s="518" t="s">
        <v>3656</v>
      </c>
      <c r="J65" s="477" t="s">
        <v>3664</v>
      </c>
      <c r="K65" s="519">
        <f t="shared" ref="K65" si="56">H65-F65</f>
        <v>8</v>
      </c>
      <c r="L65" s="467">
        <f t="shared" ref="L65" si="57">(H65*N65)*0.035%</f>
        <v>261.45000000000005</v>
      </c>
      <c r="M65" s="482">
        <f t="shared" ref="M65" si="58">(K65*N65)-L65</f>
        <v>7738.55</v>
      </c>
      <c r="N65" s="477">
        <v>1000</v>
      </c>
      <c r="O65" s="478" t="s">
        <v>599</v>
      </c>
      <c r="P65" s="469">
        <v>43831</v>
      </c>
      <c r="Q65" s="387"/>
      <c r="R65" s="343" t="s">
        <v>3186</v>
      </c>
      <c r="S65" s="40"/>
      <c r="Y65" s="40"/>
      <c r="Z65" s="40"/>
    </row>
    <row r="66" spans="1:26" s="393" customFormat="1" ht="13.9" customHeight="1">
      <c r="A66" s="520">
        <v>2</v>
      </c>
      <c r="B66" s="517">
        <v>44196</v>
      </c>
      <c r="C66" s="481"/>
      <c r="D66" s="479" t="s">
        <v>3657</v>
      </c>
      <c r="E66" s="480" t="s">
        <v>600</v>
      </c>
      <c r="F66" s="474">
        <v>597.5</v>
      </c>
      <c r="G66" s="521">
        <v>588</v>
      </c>
      <c r="H66" s="474">
        <v>607.5</v>
      </c>
      <c r="I66" s="518" t="s">
        <v>3658</v>
      </c>
      <c r="J66" s="477" t="s">
        <v>3642</v>
      </c>
      <c r="K66" s="519">
        <f t="shared" ref="K66" si="59">H66-F66</f>
        <v>10</v>
      </c>
      <c r="L66" s="467">
        <f t="shared" ref="L66" si="60">(H66*N66)*0.035%</f>
        <v>287.04375000000005</v>
      </c>
      <c r="M66" s="482">
        <f t="shared" ref="M66" si="61">(K66*N66)-L66</f>
        <v>13212.956249999999</v>
      </c>
      <c r="N66" s="477">
        <v>1350</v>
      </c>
      <c r="O66" s="478" t="s">
        <v>599</v>
      </c>
      <c r="P66" s="469">
        <v>43831</v>
      </c>
      <c r="Q66" s="387"/>
      <c r="R66" s="343" t="s">
        <v>602</v>
      </c>
      <c r="S66" s="40"/>
      <c r="Y66" s="40"/>
      <c r="Z66" s="40"/>
    </row>
    <row r="67" spans="1:26" s="393" customFormat="1" ht="13.9" customHeight="1">
      <c r="A67" s="520">
        <v>3</v>
      </c>
      <c r="B67" s="517">
        <v>44196</v>
      </c>
      <c r="C67" s="481"/>
      <c r="D67" s="479" t="s">
        <v>3659</v>
      </c>
      <c r="E67" s="480" t="s">
        <v>600</v>
      </c>
      <c r="F67" s="474">
        <v>981</v>
      </c>
      <c r="G67" s="521">
        <v>966</v>
      </c>
      <c r="H67" s="474">
        <v>992</v>
      </c>
      <c r="I67" s="518">
        <v>1010</v>
      </c>
      <c r="J67" s="477" t="s">
        <v>3643</v>
      </c>
      <c r="K67" s="519">
        <f t="shared" ref="K67" si="62">H67-F67</f>
        <v>11</v>
      </c>
      <c r="L67" s="467">
        <f t="shared" ref="L67" si="63">(H67*N67)*0.035%</f>
        <v>295.12000000000006</v>
      </c>
      <c r="M67" s="482">
        <f t="shared" ref="M67" si="64">(K67*N67)-L67</f>
        <v>9054.8799999999992</v>
      </c>
      <c r="N67" s="477">
        <v>850</v>
      </c>
      <c r="O67" s="478" t="s">
        <v>599</v>
      </c>
      <c r="P67" s="469">
        <v>43831</v>
      </c>
      <c r="Q67" s="387"/>
      <c r="R67" s="343" t="s">
        <v>3186</v>
      </c>
      <c r="S67" s="40"/>
      <c r="Y67" s="40"/>
      <c r="Z67" s="40"/>
    </row>
    <row r="68" spans="1:26" s="393" customFormat="1" ht="13.9" customHeight="1">
      <c r="A68" s="522">
        <v>4</v>
      </c>
      <c r="B68" s="523">
        <v>44197</v>
      </c>
      <c r="C68" s="524"/>
      <c r="D68" s="525" t="s">
        <v>3653</v>
      </c>
      <c r="E68" s="526" t="s">
        <v>3627</v>
      </c>
      <c r="F68" s="527">
        <v>14035</v>
      </c>
      <c r="G68" s="527">
        <v>14160</v>
      </c>
      <c r="H68" s="527">
        <v>14160</v>
      </c>
      <c r="I68" s="528">
        <v>13800</v>
      </c>
      <c r="J68" s="528" t="s">
        <v>3669</v>
      </c>
      <c r="K68" s="529">
        <f>F68-H68</f>
        <v>-125</v>
      </c>
      <c r="L68" s="530">
        <f t="shared" ref="L68" si="65">(H68*N68)*0.035%</f>
        <v>371.70000000000005</v>
      </c>
      <c r="M68" s="531">
        <f t="shared" ref="M68" si="66">(K68*N68)-L68</f>
        <v>-9746.7000000000007</v>
      </c>
      <c r="N68" s="528">
        <v>75</v>
      </c>
      <c r="O68" s="532" t="s">
        <v>663</v>
      </c>
      <c r="P68" s="533">
        <v>43834</v>
      </c>
      <c r="Q68" s="387"/>
      <c r="R68" s="343" t="s">
        <v>602</v>
      </c>
      <c r="S68" s="40"/>
      <c r="Y68" s="40"/>
      <c r="Z68" s="40"/>
    </row>
    <row r="69" spans="1:26" s="393" customFormat="1" ht="13.9" customHeight="1">
      <c r="A69" s="520">
        <v>5</v>
      </c>
      <c r="B69" s="517">
        <v>44197</v>
      </c>
      <c r="C69" s="481"/>
      <c r="D69" s="479" t="s">
        <v>3652</v>
      </c>
      <c r="E69" s="480" t="s">
        <v>600</v>
      </c>
      <c r="F69" s="474">
        <v>575</v>
      </c>
      <c r="G69" s="521">
        <v>564</v>
      </c>
      <c r="H69" s="474">
        <v>584.5</v>
      </c>
      <c r="I69" s="518">
        <v>595</v>
      </c>
      <c r="J69" s="477" t="s">
        <v>3638</v>
      </c>
      <c r="K69" s="519">
        <f t="shared" ref="K69" si="67">H69-F69</f>
        <v>9.5</v>
      </c>
      <c r="L69" s="467">
        <f t="shared" ref="L69" si="68">(H69*N69)*0.035%</f>
        <v>245.49000000000004</v>
      </c>
      <c r="M69" s="482">
        <f t="shared" ref="M69" si="69">(K69*N69)-L69</f>
        <v>11154.51</v>
      </c>
      <c r="N69" s="477">
        <v>1200</v>
      </c>
      <c r="O69" s="478" t="s">
        <v>599</v>
      </c>
      <c r="P69" s="534">
        <v>43831</v>
      </c>
      <c r="Q69" s="387"/>
      <c r="R69" s="343" t="s">
        <v>3186</v>
      </c>
      <c r="S69" s="40"/>
      <c r="Y69" s="40"/>
      <c r="Z69" s="40"/>
    </row>
    <row r="70" spans="1:26" s="393" customFormat="1" ht="13.9" customHeight="1">
      <c r="A70" s="520">
        <v>6</v>
      </c>
      <c r="B70" s="517">
        <v>44197</v>
      </c>
      <c r="C70" s="481"/>
      <c r="D70" s="479" t="s">
        <v>3661</v>
      </c>
      <c r="E70" s="480" t="s">
        <v>600</v>
      </c>
      <c r="F70" s="474">
        <v>2397.5</v>
      </c>
      <c r="G70" s="521">
        <v>2345</v>
      </c>
      <c r="H70" s="474">
        <v>2423.5</v>
      </c>
      <c r="I70" s="518" t="s">
        <v>3662</v>
      </c>
      <c r="J70" s="477" t="s">
        <v>3668</v>
      </c>
      <c r="K70" s="519">
        <f t="shared" ref="K70:K72" si="70">H70-F70</f>
        <v>26</v>
      </c>
      <c r="L70" s="467">
        <f t="shared" ref="L70:L71" si="71">(H70*N70)*0.035%</f>
        <v>254.46750000000003</v>
      </c>
      <c r="M70" s="482">
        <f t="shared" ref="M70:M71" si="72">(K70*N70)-L70</f>
        <v>7545.5325000000003</v>
      </c>
      <c r="N70" s="477">
        <v>300</v>
      </c>
      <c r="O70" s="478" t="s">
        <v>599</v>
      </c>
      <c r="P70" s="469">
        <v>43834</v>
      </c>
      <c r="Q70" s="387"/>
      <c r="R70" s="343" t="s">
        <v>602</v>
      </c>
      <c r="S70" s="40"/>
      <c r="Y70" s="40"/>
      <c r="Z70" s="40"/>
    </row>
    <row r="71" spans="1:26" s="393" customFormat="1" ht="13.9" customHeight="1">
      <c r="A71" s="520">
        <v>7</v>
      </c>
      <c r="B71" s="517">
        <v>44200</v>
      </c>
      <c r="C71" s="481"/>
      <c r="D71" s="479" t="s">
        <v>3670</v>
      </c>
      <c r="E71" s="480" t="s">
        <v>600</v>
      </c>
      <c r="F71" s="474">
        <v>466.5</v>
      </c>
      <c r="G71" s="521">
        <v>460</v>
      </c>
      <c r="H71" s="474">
        <v>470.5</v>
      </c>
      <c r="I71" s="518">
        <v>480</v>
      </c>
      <c r="J71" s="477" t="s">
        <v>3674</v>
      </c>
      <c r="K71" s="519">
        <f t="shared" ref="K71" si="73">H71-F71</f>
        <v>4</v>
      </c>
      <c r="L71" s="467">
        <f t="shared" si="71"/>
        <v>362.28500000000003</v>
      </c>
      <c r="M71" s="482">
        <f t="shared" si="72"/>
        <v>8437.7150000000001</v>
      </c>
      <c r="N71" s="477">
        <v>2200</v>
      </c>
      <c r="O71" s="478" t="s">
        <v>599</v>
      </c>
      <c r="P71" s="534">
        <v>43834</v>
      </c>
      <c r="Q71" s="387"/>
      <c r="R71" s="343" t="s">
        <v>3186</v>
      </c>
      <c r="S71" s="40"/>
      <c r="Y71" s="40"/>
      <c r="Z71" s="40"/>
    </row>
    <row r="72" spans="1:26" s="393" customFormat="1" ht="13.9" customHeight="1">
      <c r="A72" s="520">
        <v>8</v>
      </c>
      <c r="B72" s="517">
        <v>44200</v>
      </c>
      <c r="C72" s="481"/>
      <c r="D72" s="479" t="s">
        <v>3671</v>
      </c>
      <c r="E72" s="480" t="s">
        <v>600</v>
      </c>
      <c r="F72" s="474">
        <v>593.5</v>
      </c>
      <c r="G72" s="521">
        <v>583</v>
      </c>
      <c r="H72" s="474">
        <v>601.5</v>
      </c>
      <c r="I72" s="518">
        <v>615</v>
      </c>
      <c r="J72" s="477" t="s">
        <v>3664</v>
      </c>
      <c r="K72" s="519">
        <f t="shared" si="70"/>
        <v>8</v>
      </c>
      <c r="L72" s="467">
        <f t="shared" ref="L72" si="74">(H72*N72)*0.035%</f>
        <v>252.63000000000002</v>
      </c>
      <c r="M72" s="482">
        <f t="shared" ref="M72" si="75">(K72*N72)-L72</f>
        <v>9347.3700000000008</v>
      </c>
      <c r="N72" s="477">
        <v>1200</v>
      </c>
      <c r="O72" s="478" t="s">
        <v>599</v>
      </c>
      <c r="P72" s="534">
        <v>43834</v>
      </c>
      <c r="Q72" s="387"/>
      <c r="R72" s="343" t="s">
        <v>3186</v>
      </c>
      <c r="S72" s="40"/>
      <c r="Y72" s="40"/>
      <c r="Z72" s="40"/>
    </row>
    <row r="73" spans="1:26" s="393" customFormat="1" ht="13.9" customHeight="1">
      <c r="A73" s="520">
        <v>9</v>
      </c>
      <c r="B73" s="517">
        <v>44200</v>
      </c>
      <c r="C73" s="481"/>
      <c r="D73" s="479" t="s">
        <v>3672</v>
      </c>
      <c r="E73" s="480" t="s">
        <v>600</v>
      </c>
      <c r="F73" s="474">
        <v>904</v>
      </c>
      <c r="G73" s="521">
        <v>885</v>
      </c>
      <c r="H73" s="474">
        <v>917.5</v>
      </c>
      <c r="I73" s="518">
        <v>930</v>
      </c>
      <c r="J73" s="477" t="s">
        <v>3673</v>
      </c>
      <c r="K73" s="519">
        <f t="shared" ref="K73:K74" si="76">H73-F73</f>
        <v>13.5</v>
      </c>
      <c r="L73" s="467">
        <f t="shared" ref="L73:L74" si="77">(H73*N73)*0.035%</f>
        <v>240.84375000000003</v>
      </c>
      <c r="M73" s="482">
        <f t="shared" ref="M73:M74" si="78">(K73*N73)-L73</f>
        <v>9884.15625</v>
      </c>
      <c r="N73" s="477">
        <v>750</v>
      </c>
      <c r="O73" s="478" t="s">
        <v>599</v>
      </c>
      <c r="P73" s="534">
        <v>43834</v>
      </c>
      <c r="Q73" s="387"/>
      <c r="R73" s="343" t="s">
        <v>3186</v>
      </c>
      <c r="S73" s="40"/>
      <c r="Y73" s="40"/>
      <c r="Z73" s="40"/>
    </row>
    <row r="74" spans="1:26" s="393" customFormat="1" ht="13.9" customHeight="1">
      <c r="A74" s="522">
        <v>10</v>
      </c>
      <c r="B74" s="523">
        <v>44200</v>
      </c>
      <c r="C74" s="524"/>
      <c r="D74" s="525" t="s">
        <v>3675</v>
      </c>
      <c r="E74" s="526" t="s">
        <v>600</v>
      </c>
      <c r="F74" s="527">
        <v>544.5</v>
      </c>
      <c r="G74" s="527">
        <v>534</v>
      </c>
      <c r="H74" s="527">
        <v>534</v>
      </c>
      <c r="I74" s="528">
        <v>565</v>
      </c>
      <c r="J74" s="528" t="s">
        <v>3687</v>
      </c>
      <c r="K74" s="529">
        <f t="shared" si="76"/>
        <v>-10.5</v>
      </c>
      <c r="L74" s="530">
        <f t="shared" si="77"/>
        <v>224.28000000000003</v>
      </c>
      <c r="M74" s="531">
        <f t="shared" si="78"/>
        <v>-12824.28</v>
      </c>
      <c r="N74" s="528">
        <v>1200</v>
      </c>
      <c r="O74" s="532" t="s">
        <v>663</v>
      </c>
      <c r="P74" s="533">
        <v>43836</v>
      </c>
      <c r="Q74" s="387"/>
      <c r="R74" s="343" t="s">
        <v>602</v>
      </c>
      <c r="S74" s="40"/>
      <c r="Y74" s="40"/>
      <c r="Z74" s="40"/>
    </row>
    <row r="75" spans="1:26" s="393" customFormat="1" ht="13.9" customHeight="1">
      <c r="A75" s="522">
        <v>11</v>
      </c>
      <c r="B75" s="523">
        <v>44201</v>
      </c>
      <c r="C75" s="524"/>
      <c r="D75" s="525" t="s">
        <v>3653</v>
      </c>
      <c r="E75" s="526" t="s">
        <v>3627</v>
      </c>
      <c r="F75" s="527">
        <v>14115</v>
      </c>
      <c r="G75" s="527">
        <v>14220</v>
      </c>
      <c r="H75" s="527">
        <v>14195</v>
      </c>
      <c r="I75" s="528">
        <v>13800</v>
      </c>
      <c r="J75" s="528" t="s">
        <v>3678</v>
      </c>
      <c r="K75" s="529">
        <f>F75-H75</f>
        <v>-80</v>
      </c>
      <c r="L75" s="530">
        <f t="shared" ref="L75:L77" si="79">(H75*N75)*0.035%</f>
        <v>372.61875000000003</v>
      </c>
      <c r="M75" s="531">
        <f t="shared" ref="M75:M77" si="80">(K75*N75)-L75</f>
        <v>-6372.6187499999996</v>
      </c>
      <c r="N75" s="528">
        <v>75</v>
      </c>
      <c r="O75" s="532" t="s">
        <v>663</v>
      </c>
      <c r="P75" s="542">
        <v>43835</v>
      </c>
      <c r="Q75" s="387"/>
      <c r="R75" s="343" t="s">
        <v>602</v>
      </c>
      <c r="S75" s="40"/>
      <c r="Y75" s="40"/>
      <c r="Z75" s="40"/>
    </row>
    <row r="76" spans="1:26" s="393" customFormat="1" ht="13.9" customHeight="1">
      <c r="A76" s="520">
        <v>12</v>
      </c>
      <c r="B76" s="517">
        <v>44201</v>
      </c>
      <c r="C76" s="481"/>
      <c r="D76" s="479" t="s">
        <v>3670</v>
      </c>
      <c r="E76" s="480" t="s">
        <v>600</v>
      </c>
      <c r="F76" s="474">
        <v>464.5</v>
      </c>
      <c r="G76" s="521">
        <v>458</v>
      </c>
      <c r="H76" s="474">
        <v>468.5</v>
      </c>
      <c r="I76" s="518">
        <v>480</v>
      </c>
      <c r="J76" s="477" t="s">
        <v>3674</v>
      </c>
      <c r="K76" s="519">
        <f t="shared" ref="K76:K77" si="81">H76-F76</f>
        <v>4</v>
      </c>
      <c r="L76" s="467">
        <f t="shared" si="79"/>
        <v>360.74500000000006</v>
      </c>
      <c r="M76" s="482">
        <f t="shared" si="80"/>
        <v>8439.2549999999992</v>
      </c>
      <c r="N76" s="477">
        <v>2200</v>
      </c>
      <c r="O76" s="478" t="s">
        <v>599</v>
      </c>
      <c r="P76" s="534">
        <v>43835</v>
      </c>
      <c r="Q76" s="387"/>
      <c r="R76" s="343" t="s">
        <v>3186</v>
      </c>
      <c r="S76" s="40"/>
      <c r="Y76" s="40"/>
      <c r="Z76" s="40"/>
    </row>
    <row r="77" spans="1:26" s="393" customFormat="1" ht="13.9" customHeight="1">
      <c r="A77" s="520">
        <v>13</v>
      </c>
      <c r="B77" s="517">
        <v>44201</v>
      </c>
      <c r="C77" s="481"/>
      <c r="D77" s="479" t="s">
        <v>3672</v>
      </c>
      <c r="E77" s="480" t="s">
        <v>600</v>
      </c>
      <c r="F77" s="474">
        <v>906</v>
      </c>
      <c r="G77" s="521">
        <v>888</v>
      </c>
      <c r="H77" s="474">
        <v>916</v>
      </c>
      <c r="I77" s="518" t="s">
        <v>3680</v>
      </c>
      <c r="J77" s="477" t="s">
        <v>3642</v>
      </c>
      <c r="K77" s="519">
        <f t="shared" si="81"/>
        <v>10</v>
      </c>
      <c r="L77" s="467">
        <f t="shared" si="79"/>
        <v>240.45000000000005</v>
      </c>
      <c r="M77" s="482">
        <f t="shared" si="80"/>
        <v>7259.55</v>
      </c>
      <c r="N77" s="477">
        <v>750</v>
      </c>
      <c r="O77" s="478" t="s">
        <v>599</v>
      </c>
      <c r="P77" s="469">
        <v>43836</v>
      </c>
      <c r="Q77" s="387"/>
      <c r="R77" s="343" t="s">
        <v>3186</v>
      </c>
      <c r="S77" s="40"/>
      <c r="Y77" s="40"/>
      <c r="Z77" s="40"/>
    </row>
    <row r="78" spans="1:26" s="393" customFormat="1" ht="13.9" customHeight="1">
      <c r="A78" s="520">
        <v>14</v>
      </c>
      <c r="B78" s="517">
        <v>44201</v>
      </c>
      <c r="C78" s="481"/>
      <c r="D78" s="479" t="s">
        <v>3681</v>
      </c>
      <c r="E78" s="480" t="s">
        <v>600</v>
      </c>
      <c r="F78" s="474">
        <v>508.5</v>
      </c>
      <c r="G78" s="521">
        <v>500</v>
      </c>
      <c r="H78" s="474">
        <v>515.5</v>
      </c>
      <c r="I78" s="518">
        <v>525</v>
      </c>
      <c r="J78" s="477" t="s">
        <v>3667</v>
      </c>
      <c r="K78" s="519">
        <f t="shared" ref="K78:K79" si="82">H78-F78</f>
        <v>7</v>
      </c>
      <c r="L78" s="467">
        <f t="shared" ref="L78:L79" si="83">(H78*N78)*0.035%</f>
        <v>270.63750000000005</v>
      </c>
      <c r="M78" s="482">
        <f t="shared" ref="M78:M79" si="84">(K78*N78)-L78</f>
        <v>10229.362499999999</v>
      </c>
      <c r="N78" s="477">
        <v>1500</v>
      </c>
      <c r="O78" s="478" t="s">
        <v>599</v>
      </c>
      <c r="P78" s="469">
        <v>43836</v>
      </c>
      <c r="Q78" s="387"/>
      <c r="R78" s="343" t="s">
        <v>602</v>
      </c>
      <c r="S78" s="40"/>
      <c r="Y78" s="40"/>
      <c r="Z78" s="40"/>
    </row>
    <row r="79" spans="1:26" s="393" customFormat="1" ht="13.9" customHeight="1">
      <c r="A79" s="522">
        <v>15</v>
      </c>
      <c r="B79" s="523">
        <v>44202</v>
      </c>
      <c r="C79" s="524"/>
      <c r="D79" s="525" t="s">
        <v>3655</v>
      </c>
      <c r="E79" s="526" t="s">
        <v>600</v>
      </c>
      <c r="F79" s="527">
        <v>753.5</v>
      </c>
      <c r="G79" s="527">
        <v>743</v>
      </c>
      <c r="H79" s="527">
        <v>741</v>
      </c>
      <c r="I79" s="528">
        <v>773</v>
      </c>
      <c r="J79" s="528" t="s">
        <v>3693</v>
      </c>
      <c r="K79" s="529">
        <f t="shared" si="82"/>
        <v>-12.5</v>
      </c>
      <c r="L79" s="530">
        <f t="shared" si="83"/>
        <v>259.35000000000002</v>
      </c>
      <c r="M79" s="531">
        <f t="shared" si="84"/>
        <v>-12759.35</v>
      </c>
      <c r="N79" s="528">
        <v>1000</v>
      </c>
      <c r="O79" s="532" t="s">
        <v>663</v>
      </c>
      <c r="P79" s="533">
        <v>43837</v>
      </c>
      <c r="Q79" s="387"/>
      <c r="R79" s="343" t="s">
        <v>3186</v>
      </c>
      <c r="S79" s="40"/>
      <c r="Y79" s="40"/>
      <c r="Z79" s="40"/>
    </row>
    <row r="80" spans="1:26" s="393" customFormat="1" ht="13.9" customHeight="1">
      <c r="A80" s="522">
        <v>16</v>
      </c>
      <c r="B80" s="523">
        <v>44202</v>
      </c>
      <c r="C80" s="524"/>
      <c r="D80" s="525" t="s">
        <v>3670</v>
      </c>
      <c r="E80" s="526" t="s">
        <v>600</v>
      </c>
      <c r="F80" s="527">
        <v>462.5</v>
      </c>
      <c r="G80" s="527">
        <v>456</v>
      </c>
      <c r="H80" s="527">
        <v>456</v>
      </c>
      <c r="I80" s="528">
        <v>475</v>
      </c>
      <c r="J80" s="528" t="s">
        <v>3688</v>
      </c>
      <c r="K80" s="529">
        <f t="shared" ref="K80:K81" si="85">H80-F80</f>
        <v>-6.5</v>
      </c>
      <c r="L80" s="530">
        <f t="shared" ref="L80:L82" si="86">(H80*N80)*0.035%</f>
        <v>351.12000000000006</v>
      </c>
      <c r="M80" s="531">
        <f t="shared" ref="M80:M82" si="87">(K80*N80)-L80</f>
        <v>-14651.12</v>
      </c>
      <c r="N80" s="528">
        <v>2200</v>
      </c>
      <c r="O80" s="532" t="s">
        <v>663</v>
      </c>
      <c r="P80" s="542">
        <v>43836</v>
      </c>
      <c r="Q80" s="387"/>
      <c r="R80" s="343" t="s">
        <v>3186</v>
      </c>
      <c r="S80" s="40"/>
      <c r="Y80" s="40"/>
      <c r="Z80" s="40"/>
    </row>
    <row r="81" spans="1:26" s="393" customFormat="1" ht="13.9" customHeight="1">
      <c r="A81" s="520">
        <v>17</v>
      </c>
      <c r="B81" s="517">
        <v>44202</v>
      </c>
      <c r="C81" s="481"/>
      <c r="D81" s="479" t="s">
        <v>3689</v>
      </c>
      <c r="E81" s="480" t="s">
        <v>600</v>
      </c>
      <c r="F81" s="474">
        <v>1600.5</v>
      </c>
      <c r="G81" s="521">
        <v>1583</v>
      </c>
      <c r="H81" s="474">
        <v>1613.5</v>
      </c>
      <c r="I81" s="518">
        <v>1640</v>
      </c>
      <c r="J81" s="477" t="s">
        <v>3694</v>
      </c>
      <c r="K81" s="519">
        <f t="shared" si="85"/>
        <v>13</v>
      </c>
      <c r="L81" s="467">
        <f t="shared" si="86"/>
        <v>395.30750000000006</v>
      </c>
      <c r="M81" s="482">
        <f t="shared" si="87"/>
        <v>8704.6924999999992</v>
      </c>
      <c r="N81" s="477">
        <v>700</v>
      </c>
      <c r="O81" s="478" t="s">
        <v>599</v>
      </c>
      <c r="P81" s="469">
        <v>43837</v>
      </c>
      <c r="Q81" s="387"/>
      <c r="R81" s="343" t="s">
        <v>3186</v>
      </c>
      <c r="S81" s="40"/>
      <c r="Y81" s="40"/>
      <c r="Z81" s="40"/>
    </row>
    <row r="82" spans="1:26" s="393" customFormat="1" ht="13.9" customHeight="1">
      <c r="A82" s="520">
        <v>18</v>
      </c>
      <c r="B82" s="517">
        <v>44203</v>
      </c>
      <c r="C82" s="481"/>
      <c r="D82" s="479" t="s">
        <v>3717</v>
      </c>
      <c r="E82" s="480" t="s">
        <v>3627</v>
      </c>
      <c r="F82" s="474">
        <v>14255</v>
      </c>
      <c r="G82" s="521">
        <v>14370</v>
      </c>
      <c r="H82" s="474">
        <v>14195</v>
      </c>
      <c r="I82" s="518">
        <v>14000</v>
      </c>
      <c r="J82" s="477" t="s">
        <v>3147</v>
      </c>
      <c r="K82" s="519">
        <f>F82-H82</f>
        <v>60</v>
      </c>
      <c r="L82" s="467">
        <f t="shared" si="86"/>
        <v>372.61875000000003</v>
      </c>
      <c r="M82" s="482">
        <f t="shared" si="87"/>
        <v>4127.3812500000004</v>
      </c>
      <c r="N82" s="477">
        <v>75</v>
      </c>
      <c r="O82" s="478" t="s">
        <v>599</v>
      </c>
      <c r="P82" s="534">
        <v>43837</v>
      </c>
      <c r="Q82" s="387"/>
      <c r="R82" s="343" t="s">
        <v>602</v>
      </c>
      <c r="S82" s="40"/>
      <c r="Y82" s="40"/>
      <c r="Z82" s="40"/>
    </row>
    <row r="83" spans="1:26" s="393" customFormat="1" ht="13.9" customHeight="1">
      <c r="A83" s="520">
        <v>19</v>
      </c>
      <c r="B83" s="517">
        <v>44203</v>
      </c>
      <c r="C83" s="481"/>
      <c r="D83" s="479" t="s">
        <v>3661</v>
      </c>
      <c r="E83" s="480" t="s">
        <v>600</v>
      </c>
      <c r="F83" s="474">
        <v>2381</v>
      </c>
      <c r="G83" s="521">
        <v>2345</v>
      </c>
      <c r="H83" s="474">
        <v>2404.5</v>
      </c>
      <c r="I83" s="518">
        <v>2450</v>
      </c>
      <c r="J83" s="477" t="s">
        <v>3704</v>
      </c>
      <c r="K83" s="519">
        <f t="shared" ref="K83" si="88">H83-F83</f>
        <v>23.5</v>
      </c>
      <c r="L83" s="467">
        <f t="shared" ref="L83" si="89">(H83*N83)*0.035%</f>
        <v>252.47250000000003</v>
      </c>
      <c r="M83" s="482">
        <f t="shared" ref="M83" si="90">(K83*N83)-L83</f>
        <v>6797.5275000000001</v>
      </c>
      <c r="N83" s="477">
        <v>300</v>
      </c>
      <c r="O83" s="478" t="s">
        <v>599</v>
      </c>
      <c r="P83" s="469">
        <v>43837</v>
      </c>
      <c r="Q83" s="387"/>
      <c r="R83" s="343" t="s">
        <v>602</v>
      </c>
      <c r="S83" s="40"/>
      <c r="Y83" s="40"/>
      <c r="Z83" s="40"/>
    </row>
    <row r="84" spans="1:26" s="393" customFormat="1" ht="13.9" customHeight="1">
      <c r="A84" s="520">
        <v>20</v>
      </c>
      <c r="B84" s="517">
        <v>44204</v>
      </c>
      <c r="C84" s="481"/>
      <c r="D84" s="479" t="s">
        <v>3702</v>
      </c>
      <c r="E84" s="480" t="s">
        <v>600</v>
      </c>
      <c r="F84" s="474">
        <v>506.5</v>
      </c>
      <c r="G84" s="521">
        <v>497</v>
      </c>
      <c r="H84" s="474">
        <v>512</v>
      </c>
      <c r="I84" s="518">
        <v>525</v>
      </c>
      <c r="J84" s="477" t="s">
        <v>3703</v>
      </c>
      <c r="K84" s="519">
        <f t="shared" ref="K84" si="91">H84-F84</f>
        <v>5.5</v>
      </c>
      <c r="L84" s="467">
        <f t="shared" ref="L84:L86" si="92">(H84*N84)*0.035%</f>
        <v>268.8</v>
      </c>
      <c r="M84" s="482">
        <f t="shared" ref="M84:M86" si="93">(K84*N84)-L84</f>
        <v>7981.2</v>
      </c>
      <c r="N84" s="477">
        <v>1500</v>
      </c>
      <c r="O84" s="478" t="s">
        <v>599</v>
      </c>
      <c r="P84" s="534">
        <v>43838</v>
      </c>
      <c r="Q84" s="387"/>
      <c r="R84" s="343" t="s">
        <v>3186</v>
      </c>
      <c r="S84" s="40"/>
      <c r="Y84" s="40"/>
      <c r="Z84" s="40"/>
    </row>
    <row r="85" spans="1:26" s="393" customFormat="1" ht="13.9" customHeight="1">
      <c r="A85" s="522">
        <v>21</v>
      </c>
      <c r="B85" s="523">
        <v>44204</v>
      </c>
      <c r="C85" s="524"/>
      <c r="D85" s="525" t="s">
        <v>3653</v>
      </c>
      <c r="E85" s="526" t="s">
        <v>3627</v>
      </c>
      <c r="F85" s="527">
        <v>14315</v>
      </c>
      <c r="G85" s="527">
        <v>14410</v>
      </c>
      <c r="H85" s="527">
        <v>14425</v>
      </c>
      <c r="I85" s="528">
        <v>14050</v>
      </c>
      <c r="J85" s="528" t="s">
        <v>3716</v>
      </c>
      <c r="K85" s="529">
        <f>F85-H85</f>
        <v>-110</v>
      </c>
      <c r="L85" s="530">
        <f t="shared" si="92"/>
        <v>378.65625000000006</v>
      </c>
      <c r="M85" s="531">
        <f t="shared" si="93"/>
        <v>-8628.65625</v>
      </c>
      <c r="N85" s="528">
        <v>75</v>
      </c>
      <c r="O85" s="532" t="s">
        <v>663</v>
      </c>
      <c r="P85" s="533">
        <v>43841</v>
      </c>
      <c r="Q85" s="387"/>
      <c r="R85" s="343" t="s">
        <v>602</v>
      </c>
      <c r="S85" s="40"/>
      <c r="Y85" s="40"/>
      <c r="Z85" s="40"/>
    </row>
    <row r="86" spans="1:26" s="393" customFormat="1" ht="13.9" customHeight="1">
      <c r="A86" s="522">
        <v>22</v>
      </c>
      <c r="B86" s="523">
        <v>44204</v>
      </c>
      <c r="C86" s="524"/>
      <c r="D86" s="525" t="s">
        <v>3671</v>
      </c>
      <c r="E86" s="526" t="s">
        <v>600</v>
      </c>
      <c r="F86" s="527">
        <v>636</v>
      </c>
      <c r="G86" s="527">
        <v>625</v>
      </c>
      <c r="H86" s="527">
        <v>625</v>
      </c>
      <c r="I86" s="528">
        <v>655</v>
      </c>
      <c r="J86" s="528" t="s">
        <v>3796</v>
      </c>
      <c r="K86" s="529">
        <f t="shared" ref="K86" si="94">H86-F86</f>
        <v>-11</v>
      </c>
      <c r="L86" s="530">
        <f t="shared" si="92"/>
        <v>262.50000000000006</v>
      </c>
      <c r="M86" s="531">
        <f t="shared" si="93"/>
        <v>-13462.5</v>
      </c>
      <c r="N86" s="528">
        <v>1200</v>
      </c>
      <c r="O86" s="532" t="s">
        <v>663</v>
      </c>
      <c r="P86" s="533">
        <v>43841</v>
      </c>
      <c r="Q86" s="387"/>
      <c r="R86" s="343" t="s">
        <v>3186</v>
      </c>
      <c r="S86" s="40"/>
      <c r="Y86" s="40"/>
      <c r="Z86" s="40"/>
    </row>
    <row r="87" spans="1:26" s="393" customFormat="1" ht="13.9" customHeight="1">
      <c r="A87" s="520">
        <v>23</v>
      </c>
      <c r="B87" s="517">
        <v>44207</v>
      </c>
      <c r="C87" s="481"/>
      <c r="D87" s="479" t="s">
        <v>3681</v>
      </c>
      <c r="E87" s="480" t="s">
        <v>600</v>
      </c>
      <c r="F87" s="474">
        <v>529.5</v>
      </c>
      <c r="G87" s="521">
        <v>521</v>
      </c>
      <c r="H87" s="474">
        <v>535.5</v>
      </c>
      <c r="I87" s="518">
        <v>545</v>
      </c>
      <c r="J87" s="477" t="s">
        <v>3708</v>
      </c>
      <c r="K87" s="519">
        <f t="shared" ref="K87" si="95">H87-F87</f>
        <v>6</v>
      </c>
      <c r="L87" s="467">
        <f t="shared" ref="L87" si="96">(H87*N87)*0.035%</f>
        <v>281.13750000000005</v>
      </c>
      <c r="M87" s="482">
        <f t="shared" ref="M87" si="97">(K87*N87)-L87</f>
        <v>8718.8624999999993</v>
      </c>
      <c r="N87" s="477">
        <v>1500</v>
      </c>
      <c r="O87" s="478" t="s">
        <v>599</v>
      </c>
      <c r="P87" s="534">
        <v>43841</v>
      </c>
      <c r="Q87" s="387"/>
      <c r="R87" s="343" t="s">
        <v>3186</v>
      </c>
      <c r="S87" s="40"/>
      <c r="Y87" s="40"/>
      <c r="Z87" s="40"/>
    </row>
    <row r="88" spans="1:26" s="393" customFormat="1" ht="13.9" customHeight="1">
      <c r="A88" s="520">
        <v>24</v>
      </c>
      <c r="B88" s="517">
        <v>44207</v>
      </c>
      <c r="C88" s="481"/>
      <c r="D88" s="479" t="s">
        <v>3672</v>
      </c>
      <c r="E88" s="480" t="s">
        <v>600</v>
      </c>
      <c r="F88" s="474">
        <v>937</v>
      </c>
      <c r="G88" s="521">
        <v>920</v>
      </c>
      <c r="H88" s="474">
        <v>947.5</v>
      </c>
      <c r="I88" s="518">
        <v>970</v>
      </c>
      <c r="J88" s="477" t="s">
        <v>3711</v>
      </c>
      <c r="K88" s="519">
        <f t="shared" ref="K88" si="98">H88-F88</f>
        <v>10.5</v>
      </c>
      <c r="L88" s="467">
        <f t="shared" ref="L88" si="99">(H88*N88)*0.035%</f>
        <v>248.71875000000003</v>
      </c>
      <c r="M88" s="482">
        <f t="shared" ref="M88" si="100">(K88*N88)-L88</f>
        <v>7626.28125</v>
      </c>
      <c r="N88" s="477">
        <v>750</v>
      </c>
      <c r="O88" s="478" t="s">
        <v>599</v>
      </c>
      <c r="P88" s="534">
        <v>43841</v>
      </c>
      <c r="Q88" s="387"/>
      <c r="R88" s="343" t="s">
        <v>3186</v>
      </c>
      <c r="S88" s="40"/>
      <c r="Y88" s="40"/>
      <c r="Z88" s="40"/>
    </row>
    <row r="89" spans="1:26" s="393" customFormat="1" ht="13.9" customHeight="1">
      <c r="A89" s="520">
        <v>25</v>
      </c>
      <c r="B89" s="517">
        <v>44207</v>
      </c>
      <c r="C89" s="481"/>
      <c r="D89" s="479" t="s">
        <v>3714</v>
      </c>
      <c r="E89" s="480" t="s">
        <v>600</v>
      </c>
      <c r="F89" s="474">
        <v>907</v>
      </c>
      <c r="G89" s="521">
        <v>895</v>
      </c>
      <c r="H89" s="474">
        <v>917</v>
      </c>
      <c r="I89" s="518" t="s">
        <v>3715</v>
      </c>
      <c r="J89" s="477" t="s">
        <v>3642</v>
      </c>
      <c r="K89" s="519">
        <f t="shared" ref="K89:K91" si="101">H89-F89</f>
        <v>10</v>
      </c>
      <c r="L89" s="467">
        <f t="shared" ref="L89:L91" si="102">(H89*N89)*0.035%</f>
        <v>320.95000000000005</v>
      </c>
      <c r="M89" s="482">
        <f t="shared" ref="M89:M91" si="103">(K89*N89)-L89</f>
        <v>9679.0499999999993</v>
      </c>
      <c r="N89" s="477">
        <v>1000</v>
      </c>
      <c r="O89" s="478" t="s">
        <v>599</v>
      </c>
      <c r="P89" s="534">
        <v>43841</v>
      </c>
      <c r="Q89" s="387"/>
      <c r="R89" s="343" t="s">
        <v>3186</v>
      </c>
      <c r="S89" s="40"/>
      <c r="Y89" s="40"/>
      <c r="Z89" s="40"/>
    </row>
    <row r="90" spans="1:26" s="393" customFormat="1" ht="13.9" customHeight="1">
      <c r="A90" s="520">
        <v>26</v>
      </c>
      <c r="B90" s="517">
        <v>44207</v>
      </c>
      <c r="C90" s="481"/>
      <c r="D90" s="479" t="s">
        <v>3672</v>
      </c>
      <c r="E90" s="480" t="s">
        <v>600</v>
      </c>
      <c r="F90" s="474">
        <v>937</v>
      </c>
      <c r="G90" s="521">
        <v>920</v>
      </c>
      <c r="H90" s="474">
        <v>948.5</v>
      </c>
      <c r="I90" s="518">
        <v>970</v>
      </c>
      <c r="J90" s="477" t="s">
        <v>3666</v>
      </c>
      <c r="K90" s="519">
        <f t="shared" si="101"/>
        <v>11.5</v>
      </c>
      <c r="L90" s="467">
        <f t="shared" si="102"/>
        <v>248.98125000000005</v>
      </c>
      <c r="M90" s="482">
        <f t="shared" si="103"/>
        <v>8376.0187499999993</v>
      </c>
      <c r="N90" s="477">
        <v>750</v>
      </c>
      <c r="O90" s="478" t="s">
        <v>599</v>
      </c>
      <c r="P90" s="469">
        <v>43843</v>
      </c>
      <c r="Q90" s="387"/>
      <c r="R90" s="343" t="s">
        <v>602</v>
      </c>
      <c r="S90" s="40"/>
      <c r="Y90" s="40"/>
      <c r="Z90" s="40"/>
    </row>
    <row r="91" spans="1:26" s="393" customFormat="1" ht="13.9" customHeight="1">
      <c r="A91" s="522">
        <v>27</v>
      </c>
      <c r="B91" s="523">
        <v>44207</v>
      </c>
      <c r="C91" s="524"/>
      <c r="D91" s="525" t="s">
        <v>3681</v>
      </c>
      <c r="E91" s="526" t="s">
        <v>600</v>
      </c>
      <c r="F91" s="527">
        <v>526.5</v>
      </c>
      <c r="G91" s="527">
        <v>518</v>
      </c>
      <c r="H91" s="527">
        <v>518</v>
      </c>
      <c r="I91" s="528">
        <v>544</v>
      </c>
      <c r="J91" s="528" t="s">
        <v>3735</v>
      </c>
      <c r="K91" s="529">
        <f t="shared" si="101"/>
        <v>-8.5</v>
      </c>
      <c r="L91" s="530">
        <f t="shared" si="102"/>
        <v>271.95000000000005</v>
      </c>
      <c r="M91" s="531">
        <f t="shared" si="103"/>
        <v>-13021.95</v>
      </c>
      <c r="N91" s="528">
        <v>1500</v>
      </c>
      <c r="O91" s="532" t="s">
        <v>663</v>
      </c>
      <c r="P91" s="533">
        <v>43843</v>
      </c>
      <c r="Q91" s="387"/>
      <c r="R91" s="343" t="s">
        <v>3186</v>
      </c>
      <c r="S91" s="40"/>
      <c r="Y91" s="40"/>
      <c r="Z91" s="40"/>
    </row>
    <row r="92" spans="1:26" s="393" customFormat="1" ht="13.9" customHeight="1">
      <c r="A92" s="520">
        <v>28</v>
      </c>
      <c r="B92" s="517">
        <v>44208</v>
      </c>
      <c r="C92" s="481"/>
      <c r="D92" s="479" t="s">
        <v>3731</v>
      </c>
      <c r="E92" s="480" t="s">
        <v>600</v>
      </c>
      <c r="F92" s="474">
        <v>294</v>
      </c>
      <c r="G92" s="521">
        <v>289</v>
      </c>
      <c r="H92" s="474">
        <v>297.5</v>
      </c>
      <c r="I92" s="518">
        <v>304</v>
      </c>
      <c r="J92" s="477" t="s">
        <v>3734</v>
      </c>
      <c r="K92" s="519">
        <f t="shared" ref="K92" si="104">H92-F92</f>
        <v>3.5</v>
      </c>
      <c r="L92" s="467">
        <f t="shared" ref="L92" si="105">(H92*N92)*0.035%</f>
        <v>312.37500000000006</v>
      </c>
      <c r="M92" s="482">
        <f t="shared" ref="M92" si="106">(K92*N92)-L92</f>
        <v>10187.625</v>
      </c>
      <c r="N92" s="477">
        <v>3000</v>
      </c>
      <c r="O92" s="478" t="s">
        <v>599</v>
      </c>
      <c r="P92" s="469">
        <v>43843</v>
      </c>
      <c r="Q92" s="387"/>
      <c r="R92" s="343" t="s">
        <v>602</v>
      </c>
      <c r="S92" s="40"/>
      <c r="Y92" s="40"/>
      <c r="Z92" s="40"/>
    </row>
    <row r="93" spans="1:26" s="393" customFormat="1" ht="13.9" customHeight="1">
      <c r="A93" s="520">
        <v>29</v>
      </c>
      <c r="B93" s="517">
        <v>44209</v>
      </c>
      <c r="C93" s="481"/>
      <c r="D93" s="479" t="s">
        <v>3661</v>
      </c>
      <c r="E93" s="480" t="s">
        <v>600</v>
      </c>
      <c r="F93" s="474">
        <v>2376.5</v>
      </c>
      <c r="G93" s="521">
        <v>2335</v>
      </c>
      <c r="H93" s="474">
        <v>2403</v>
      </c>
      <c r="I93" s="518" t="s">
        <v>3746</v>
      </c>
      <c r="J93" s="477" t="s">
        <v>3753</v>
      </c>
      <c r="K93" s="519">
        <f t="shared" ref="K93" si="107">H93-F93</f>
        <v>26.5</v>
      </c>
      <c r="L93" s="467">
        <f t="shared" ref="L93:L94" si="108">(H93*N93)*0.035%</f>
        <v>252.31500000000003</v>
      </c>
      <c r="M93" s="482">
        <f t="shared" ref="M93:M94" si="109">(K93*N93)-L93</f>
        <v>7697.6850000000004</v>
      </c>
      <c r="N93" s="477">
        <v>300</v>
      </c>
      <c r="O93" s="478" t="s">
        <v>599</v>
      </c>
      <c r="P93" s="469">
        <v>43844</v>
      </c>
      <c r="Q93" s="387"/>
      <c r="R93" s="343" t="s">
        <v>3186</v>
      </c>
      <c r="S93" s="40"/>
      <c r="Y93" s="40"/>
      <c r="Z93" s="40"/>
    </row>
    <row r="94" spans="1:26" s="393" customFormat="1" ht="13.9" customHeight="1">
      <c r="A94" s="520">
        <v>30</v>
      </c>
      <c r="B94" s="517">
        <v>44210</v>
      </c>
      <c r="C94" s="481"/>
      <c r="D94" s="479" t="s">
        <v>3653</v>
      </c>
      <c r="E94" s="480" t="s">
        <v>3627</v>
      </c>
      <c r="F94" s="474">
        <v>14600</v>
      </c>
      <c r="G94" s="521">
        <v>14720</v>
      </c>
      <c r="H94" s="474">
        <v>14557.5</v>
      </c>
      <c r="I94" s="518">
        <v>14350</v>
      </c>
      <c r="J94" s="477" t="s">
        <v>3821</v>
      </c>
      <c r="K94" s="519">
        <f>F94-H94</f>
        <v>42.5</v>
      </c>
      <c r="L94" s="467">
        <f t="shared" si="108"/>
        <v>382.13437500000003</v>
      </c>
      <c r="M94" s="482">
        <f t="shared" si="109"/>
        <v>2805.3656249999999</v>
      </c>
      <c r="N94" s="477">
        <v>75</v>
      </c>
      <c r="O94" s="478" t="s">
        <v>599</v>
      </c>
      <c r="P94" s="469">
        <v>43845</v>
      </c>
      <c r="Q94" s="387"/>
      <c r="R94" s="343" t="s">
        <v>602</v>
      </c>
      <c r="S94" s="40"/>
      <c r="Y94" s="40"/>
      <c r="Z94" s="40"/>
    </row>
    <row r="95" spans="1:26" s="393" customFormat="1" ht="13.9" customHeight="1">
      <c r="A95" s="520">
        <v>31</v>
      </c>
      <c r="B95" s="517">
        <v>44210</v>
      </c>
      <c r="C95" s="481"/>
      <c r="D95" s="479" t="s">
        <v>3756</v>
      </c>
      <c r="E95" s="480" t="s">
        <v>600</v>
      </c>
      <c r="F95" s="474">
        <v>332.5</v>
      </c>
      <c r="G95" s="521">
        <v>328</v>
      </c>
      <c r="H95" s="474">
        <v>336</v>
      </c>
      <c r="I95" s="518">
        <v>343</v>
      </c>
      <c r="J95" s="477" t="s">
        <v>3734</v>
      </c>
      <c r="K95" s="519">
        <f t="shared" ref="K95:K96" si="110">H95-F95</f>
        <v>3.5</v>
      </c>
      <c r="L95" s="467">
        <f t="shared" ref="L95:L96" si="111">(H95*N95)*0.035%</f>
        <v>352.80000000000007</v>
      </c>
      <c r="M95" s="482">
        <f t="shared" ref="M95:M96" si="112">(K95*N95)-L95</f>
        <v>10147.200000000001</v>
      </c>
      <c r="N95" s="477">
        <v>3000</v>
      </c>
      <c r="O95" s="478" t="s">
        <v>599</v>
      </c>
      <c r="P95" s="469">
        <v>43845</v>
      </c>
      <c r="Q95" s="387"/>
      <c r="R95" s="343" t="s">
        <v>3186</v>
      </c>
      <c r="S95" s="40"/>
      <c r="Y95" s="40"/>
      <c r="Z95" s="40"/>
    </row>
    <row r="96" spans="1:26" s="393" customFormat="1" ht="13.9" customHeight="1">
      <c r="A96" s="522">
        <v>32</v>
      </c>
      <c r="B96" s="523">
        <v>44210</v>
      </c>
      <c r="C96" s="524"/>
      <c r="D96" s="525" t="s">
        <v>3672</v>
      </c>
      <c r="E96" s="526" t="s">
        <v>600</v>
      </c>
      <c r="F96" s="527">
        <v>928</v>
      </c>
      <c r="G96" s="527">
        <v>909</v>
      </c>
      <c r="H96" s="527">
        <v>909</v>
      </c>
      <c r="I96" s="528">
        <v>960</v>
      </c>
      <c r="J96" s="528" t="s">
        <v>3762</v>
      </c>
      <c r="K96" s="529">
        <f t="shared" si="110"/>
        <v>-19</v>
      </c>
      <c r="L96" s="530">
        <f t="shared" si="111"/>
        <v>238.61250000000004</v>
      </c>
      <c r="M96" s="531">
        <f t="shared" si="112"/>
        <v>-14488.612499999999</v>
      </c>
      <c r="N96" s="528">
        <v>750</v>
      </c>
      <c r="O96" s="532" t="s">
        <v>663</v>
      </c>
      <c r="P96" s="533">
        <v>43845</v>
      </c>
      <c r="Q96" s="387"/>
      <c r="R96" s="343" t="s">
        <v>602</v>
      </c>
      <c r="S96" s="40"/>
      <c r="Y96" s="40"/>
      <c r="Z96" s="40"/>
    </row>
    <row r="97" spans="1:26" s="393" customFormat="1" ht="13.9" customHeight="1">
      <c r="A97" s="522">
        <v>33</v>
      </c>
      <c r="B97" s="523">
        <v>44211</v>
      </c>
      <c r="C97" s="524"/>
      <c r="D97" s="525" t="s">
        <v>3763</v>
      </c>
      <c r="E97" s="526" t="s">
        <v>600</v>
      </c>
      <c r="F97" s="527">
        <v>501.5</v>
      </c>
      <c r="G97" s="527">
        <v>495</v>
      </c>
      <c r="H97" s="527">
        <v>496.25</v>
      </c>
      <c r="I97" s="528">
        <v>512</v>
      </c>
      <c r="J97" s="528" t="s">
        <v>3764</v>
      </c>
      <c r="K97" s="529">
        <f t="shared" ref="K97:K98" si="113">H97-F97</f>
        <v>-5.25</v>
      </c>
      <c r="L97" s="530">
        <f t="shared" ref="L97:L98" si="114">(H97*N97)*0.035%</f>
        <v>382.11250000000007</v>
      </c>
      <c r="M97" s="531">
        <f t="shared" ref="M97:M98" si="115">(K97*N97)-L97</f>
        <v>-11932.112499999999</v>
      </c>
      <c r="N97" s="528">
        <v>2200</v>
      </c>
      <c r="O97" s="532" t="s">
        <v>663</v>
      </c>
      <c r="P97" s="533">
        <v>43845</v>
      </c>
      <c r="Q97" s="387"/>
      <c r="R97" s="343" t="s">
        <v>602</v>
      </c>
      <c r="S97" s="40"/>
      <c r="Y97" s="40"/>
      <c r="Z97" s="40"/>
    </row>
    <row r="98" spans="1:26" s="393" customFormat="1" ht="13.9" customHeight="1">
      <c r="A98" s="558">
        <v>34</v>
      </c>
      <c r="B98" s="559">
        <v>44211</v>
      </c>
      <c r="C98" s="560"/>
      <c r="D98" s="561" t="s">
        <v>3765</v>
      </c>
      <c r="E98" s="562" t="s">
        <v>600</v>
      </c>
      <c r="F98" s="563">
        <v>1466.5</v>
      </c>
      <c r="G98" s="564">
        <v>1447</v>
      </c>
      <c r="H98" s="563">
        <v>1468</v>
      </c>
      <c r="I98" s="565">
        <v>1510</v>
      </c>
      <c r="J98" s="566" t="s">
        <v>3766</v>
      </c>
      <c r="K98" s="567">
        <f t="shared" si="113"/>
        <v>1.5</v>
      </c>
      <c r="L98" s="568">
        <f t="shared" si="114"/>
        <v>282.59000000000003</v>
      </c>
      <c r="M98" s="569">
        <f t="shared" si="115"/>
        <v>542.41</v>
      </c>
      <c r="N98" s="566">
        <v>550</v>
      </c>
      <c r="O98" s="570" t="s">
        <v>708</v>
      </c>
      <c r="P98" s="571">
        <v>43845</v>
      </c>
      <c r="Q98" s="387"/>
      <c r="R98" s="343" t="s">
        <v>602</v>
      </c>
      <c r="S98" s="40"/>
      <c r="Y98" s="40"/>
      <c r="Z98" s="40"/>
    </row>
    <row r="99" spans="1:26" s="393" customFormat="1" ht="13.9" customHeight="1">
      <c r="A99" s="522">
        <v>35</v>
      </c>
      <c r="B99" s="523">
        <v>44211</v>
      </c>
      <c r="C99" s="524"/>
      <c r="D99" s="525" t="s">
        <v>3714</v>
      </c>
      <c r="E99" s="526" t="s">
        <v>600</v>
      </c>
      <c r="F99" s="527">
        <v>916</v>
      </c>
      <c r="G99" s="527">
        <v>904</v>
      </c>
      <c r="H99" s="527">
        <v>903</v>
      </c>
      <c r="I99" s="528">
        <v>935</v>
      </c>
      <c r="J99" s="528" t="s">
        <v>3769</v>
      </c>
      <c r="K99" s="529">
        <f t="shared" ref="K99:K100" si="116">H99-F99</f>
        <v>-13</v>
      </c>
      <c r="L99" s="530">
        <f t="shared" ref="L99:L100" si="117">(H99*N99)*0.035%</f>
        <v>316.05000000000007</v>
      </c>
      <c r="M99" s="531">
        <f t="shared" ref="M99:M100" si="118">(K99*N99)-L99</f>
        <v>-13316.05</v>
      </c>
      <c r="N99" s="528">
        <v>1000</v>
      </c>
      <c r="O99" s="532" t="s">
        <v>663</v>
      </c>
      <c r="P99" s="533">
        <v>43845</v>
      </c>
      <c r="Q99" s="387"/>
      <c r="R99" s="343" t="s">
        <v>3186</v>
      </c>
      <c r="S99" s="40"/>
      <c r="Y99" s="40"/>
      <c r="Z99" s="40"/>
    </row>
    <row r="100" spans="1:26" s="393" customFormat="1" ht="13.9" customHeight="1">
      <c r="A100" s="520">
        <v>36</v>
      </c>
      <c r="B100" s="517">
        <v>44211</v>
      </c>
      <c r="C100" s="481"/>
      <c r="D100" s="479" t="s">
        <v>3756</v>
      </c>
      <c r="E100" s="480" t="s">
        <v>600</v>
      </c>
      <c r="F100" s="474">
        <v>331.5</v>
      </c>
      <c r="G100" s="521">
        <v>326.5</v>
      </c>
      <c r="H100" s="474">
        <v>336</v>
      </c>
      <c r="I100" s="518">
        <v>343</v>
      </c>
      <c r="J100" s="477" t="s">
        <v>3773</v>
      </c>
      <c r="K100" s="519">
        <f t="shared" si="116"/>
        <v>4.5</v>
      </c>
      <c r="L100" s="467">
        <f t="shared" si="117"/>
        <v>352.80000000000007</v>
      </c>
      <c r="M100" s="482">
        <f t="shared" si="118"/>
        <v>13147.2</v>
      </c>
      <c r="N100" s="477">
        <v>3000</v>
      </c>
      <c r="O100" s="478" t="s">
        <v>599</v>
      </c>
      <c r="P100" s="469">
        <v>44214</v>
      </c>
      <c r="Q100" s="387"/>
      <c r="R100" s="343" t="s">
        <v>3186</v>
      </c>
      <c r="S100" s="40"/>
      <c r="Y100" s="40"/>
      <c r="Z100" s="40"/>
    </row>
    <row r="101" spans="1:26" s="393" customFormat="1" ht="13.9" customHeight="1">
      <c r="A101" s="520">
        <v>37</v>
      </c>
      <c r="B101" s="517">
        <v>44214</v>
      </c>
      <c r="C101" s="481"/>
      <c r="D101" s="479" t="s">
        <v>3661</v>
      </c>
      <c r="E101" s="480" t="s">
        <v>600</v>
      </c>
      <c r="F101" s="474">
        <v>2365.5</v>
      </c>
      <c r="G101" s="521">
        <v>2325</v>
      </c>
      <c r="H101" s="474">
        <v>2388</v>
      </c>
      <c r="I101" s="518">
        <v>2440</v>
      </c>
      <c r="J101" s="477" t="s">
        <v>3701</v>
      </c>
      <c r="K101" s="519">
        <f t="shared" ref="K101" si="119">H101-F101</f>
        <v>22.5</v>
      </c>
      <c r="L101" s="467">
        <f t="shared" ref="L101" si="120">(H101*N101)*0.035%</f>
        <v>250.74000000000004</v>
      </c>
      <c r="M101" s="482">
        <f t="shared" ref="M101" si="121">(K101*N101)-L101</f>
        <v>6499.26</v>
      </c>
      <c r="N101" s="477">
        <v>300</v>
      </c>
      <c r="O101" s="478" t="s">
        <v>599</v>
      </c>
      <c r="P101" s="469">
        <v>44217</v>
      </c>
      <c r="Q101" s="387"/>
      <c r="R101" s="343" t="s">
        <v>3186</v>
      </c>
      <c r="S101" s="40"/>
      <c r="Y101" s="40"/>
      <c r="Z101" s="40"/>
    </row>
    <row r="102" spans="1:26" s="393" customFormat="1" ht="13.9" customHeight="1">
      <c r="A102" s="522">
        <v>38</v>
      </c>
      <c r="B102" s="523">
        <v>44215</v>
      </c>
      <c r="C102" s="524"/>
      <c r="D102" s="525" t="s">
        <v>3653</v>
      </c>
      <c r="E102" s="526" t="s">
        <v>3627</v>
      </c>
      <c r="F102" s="527">
        <v>14405</v>
      </c>
      <c r="G102" s="527">
        <v>14530</v>
      </c>
      <c r="H102" s="527">
        <v>14525</v>
      </c>
      <c r="I102" s="528">
        <v>14200</v>
      </c>
      <c r="J102" s="528" t="s">
        <v>3782</v>
      </c>
      <c r="K102" s="529">
        <f>F102-H102</f>
        <v>-120</v>
      </c>
      <c r="L102" s="530">
        <f t="shared" ref="L102:L103" si="122">(H102*N102)*0.035%</f>
        <v>381.28125000000006</v>
      </c>
      <c r="M102" s="531">
        <f t="shared" ref="M102:M103" si="123">(K102*N102)-L102</f>
        <v>-9381.28125</v>
      </c>
      <c r="N102" s="528">
        <v>75</v>
      </c>
      <c r="O102" s="532" t="s">
        <v>663</v>
      </c>
      <c r="P102" s="533">
        <v>43849</v>
      </c>
      <c r="Q102" s="387"/>
      <c r="R102" s="343" t="s">
        <v>602</v>
      </c>
      <c r="S102" s="40"/>
      <c r="Y102" s="40"/>
      <c r="Z102" s="40"/>
    </row>
    <row r="103" spans="1:26" s="393" customFormat="1" ht="13.9" customHeight="1">
      <c r="A103" s="520">
        <v>39</v>
      </c>
      <c r="B103" s="517">
        <v>44215</v>
      </c>
      <c r="C103" s="481"/>
      <c r="D103" s="479" t="s">
        <v>3783</v>
      </c>
      <c r="E103" s="480" t="s">
        <v>600</v>
      </c>
      <c r="F103" s="474">
        <v>698.5</v>
      </c>
      <c r="G103" s="521">
        <v>685</v>
      </c>
      <c r="H103" s="474">
        <v>707</v>
      </c>
      <c r="I103" s="518">
        <v>720</v>
      </c>
      <c r="J103" s="477" t="s">
        <v>3761</v>
      </c>
      <c r="K103" s="519">
        <f t="shared" ref="K103" si="124">H103-F103</f>
        <v>8.5</v>
      </c>
      <c r="L103" s="467">
        <f t="shared" si="122"/>
        <v>272.19500000000005</v>
      </c>
      <c r="M103" s="482">
        <f t="shared" si="123"/>
        <v>9077.8050000000003</v>
      </c>
      <c r="N103" s="477">
        <v>1100</v>
      </c>
      <c r="O103" s="478" t="s">
        <v>599</v>
      </c>
      <c r="P103" s="469">
        <v>44216</v>
      </c>
      <c r="Q103" s="387"/>
      <c r="R103" s="343" t="s">
        <v>3186</v>
      </c>
      <c r="S103" s="40"/>
      <c r="Y103" s="40"/>
      <c r="Z103" s="40"/>
    </row>
    <row r="104" spans="1:26" s="393" customFormat="1" ht="13.9" customHeight="1">
      <c r="A104" s="520">
        <v>40</v>
      </c>
      <c r="B104" s="517">
        <v>44215</v>
      </c>
      <c r="C104" s="481"/>
      <c r="D104" s="479" t="s">
        <v>3784</v>
      </c>
      <c r="E104" s="480" t="s">
        <v>600</v>
      </c>
      <c r="F104" s="474">
        <v>2649</v>
      </c>
      <c r="G104" s="521">
        <v>2600</v>
      </c>
      <c r="H104" s="474">
        <v>2681.5</v>
      </c>
      <c r="I104" s="518">
        <v>2750</v>
      </c>
      <c r="J104" s="477" t="s">
        <v>740</v>
      </c>
      <c r="K104" s="519">
        <f t="shared" ref="K104:K105" si="125">H104-F104</f>
        <v>32.5</v>
      </c>
      <c r="L104" s="467">
        <f t="shared" ref="L104:L105" si="126">(H104*N104)*0.035%</f>
        <v>281.55750000000006</v>
      </c>
      <c r="M104" s="482">
        <f t="shared" ref="M104:M105" si="127">(K104*N104)-L104</f>
        <v>9468.4424999999992</v>
      </c>
      <c r="N104" s="477">
        <v>300</v>
      </c>
      <c r="O104" s="478" t="s">
        <v>599</v>
      </c>
      <c r="P104" s="469">
        <v>44216</v>
      </c>
      <c r="Q104" s="387"/>
      <c r="R104" s="343" t="s">
        <v>602</v>
      </c>
      <c r="S104" s="40"/>
      <c r="Y104" s="40"/>
      <c r="Z104" s="40"/>
    </row>
    <row r="105" spans="1:26" s="393" customFormat="1" ht="13.9" customHeight="1">
      <c r="A105" s="522">
        <v>41</v>
      </c>
      <c r="B105" s="523">
        <v>44216</v>
      </c>
      <c r="C105" s="524"/>
      <c r="D105" s="525" t="s">
        <v>3672</v>
      </c>
      <c r="E105" s="526" t="s">
        <v>600</v>
      </c>
      <c r="F105" s="527">
        <v>903</v>
      </c>
      <c r="G105" s="527">
        <v>885</v>
      </c>
      <c r="H105" s="527">
        <v>885</v>
      </c>
      <c r="I105" s="528">
        <v>940</v>
      </c>
      <c r="J105" s="528" t="s">
        <v>3824</v>
      </c>
      <c r="K105" s="529">
        <f t="shared" si="125"/>
        <v>-18</v>
      </c>
      <c r="L105" s="530">
        <f t="shared" si="126"/>
        <v>232.31250000000003</v>
      </c>
      <c r="M105" s="531">
        <f t="shared" si="127"/>
        <v>-13732.3125</v>
      </c>
      <c r="N105" s="528">
        <v>750</v>
      </c>
      <c r="O105" s="532" t="s">
        <v>663</v>
      </c>
      <c r="P105" s="533">
        <v>43851</v>
      </c>
      <c r="Q105" s="387"/>
      <c r="R105" s="343" t="s">
        <v>3186</v>
      </c>
      <c r="S105" s="40"/>
      <c r="Y105" s="40"/>
      <c r="Z105" s="40"/>
    </row>
    <row r="106" spans="1:26" s="393" customFormat="1" ht="13.9" customHeight="1">
      <c r="A106" s="522">
        <v>42</v>
      </c>
      <c r="B106" s="523">
        <v>44216</v>
      </c>
      <c r="C106" s="524"/>
      <c r="D106" s="525" t="s">
        <v>3797</v>
      </c>
      <c r="E106" s="526" t="s">
        <v>600</v>
      </c>
      <c r="F106" s="527">
        <v>217.5</v>
      </c>
      <c r="G106" s="527">
        <v>214</v>
      </c>
      <c r="H106" s="527">
        <v>214</v>
      </c>
      <c r="I106" s="528">
        <v>225</v>
      </c>
      <c r="J106" s="528" t="s">
        <v>3825</v>
      </c>
      <c r="K106" s="529">
        <f t="shared" ref="K106:K107" si="128">H106-F106</f>
        <v>-3.5</v>
      </c>
      <c r="L106" s="530">
        <f t="shared" ref="L106:L108" si="129">(H106*N106)*0.035%</f>
        <v>239.68000000000004</v>
      </c>
      <c r="M106" s="531">
        <f t="shared" ref="M106:M108" si="130">(K106*N106)-L106</f>
        <v>-11439.68</v>
      </c>
      <c r="N106" s="528">
        <v>3200</v>
      </c>
      <c r="O106" s="532" t="s">
        <v>663</v>
      </c>
      <c r="P106" s="533">
        <v>43851</v>
      </c>
      <c r="Q106" s="387"/>
      <c r="R106" s="343" t="s">
        <v>602</v>
      </c>
      <c r="S106" s="40"/>
      <c r="Y106" s="40"/>
      <c r="Z106" s="40"/>
    </row>
    <row r="107" spans="1:26" s="393" customFormat="1" ht="13.9" customHeight="1">
      <c r="A107" s="520">
        <v>43</v>
      </c>
      <c r="B107" s="517">
        <v>44216</v>
      </c>
      <c r="C107" s="481"/>
      <c r="D107" s="479" t="s">
        <v>3689</v>
      </c>
      <c r="E107" s="480" t="s">
        <v>600</v>
      </c>
      <c r="F107" s="474">
        <v>1553.5</v>
      </c>
      <c r="G107" s="521">
        <v>1535</v>
      </c>
      <c r="H107" s="474">
        <v>1565</v>
      </c>
      <c r="I107" s="518">
        <v>1590</v>
      </c>
      <c r="J107" s="477" t="s">
        <v>3666</v>
      </c>
      <c r="K107" s="519">
        <f t="shared" si="128"/>
        <v>11.5</v>
      </c>
      <c r="L107" s="467">
        <f t="shared" si="129"/>
        <v>383.42500000000007</v>
      </c>
      <c r="M107" s="482">
        <f t="shared" si="130"/>
        <v>7666.5749999999998</v>
      </c>
      <c r="N107" s="477">
        <v>700</v>
      </c>
      <c r="O107" s="478" t="s">
        <v>599</v>
      </c>
      <c r="P107" s="469">
        <v>44217</v>
      </c>
      <c r="Q107" s="387"/>
      <c r="R107" s="343" t="s">
        <v>3186</v>
      </c>
      <c r="S107" s="40"/>
      <c r="Y107" s="40"/>
      <c r="Z107" s="40"/>
    </row>
    <row r="108" spans="1:26" s="393" customFormat="1" ht="13.9" customHeight="1">
      <c r="A108" s="520">
        <v>44</v>
      </c>
      <c r="B108" s="517">
        <v>44217</v>
      </c>
      <c r="C108" s="481"/>
      <c r="D108" s="479" t="s">
        <v>3653</v>
      </c>
      <c r="E108" s="480" t="s">
        <v>3627</v>
      </c>
      <c r="F108" s="474">
        <v>14735</v>
      </c>
      <c r="G108" s="521">
        <v>17830</v>
      </c>
      <c r="H108" s="474">
        <v>14685</v>
      </c>
      <c r="I108" s="518">
        <v>14500</v>
      </c>
      <c r="J108" s="477" t="s">
        <v>3826</v>
      </c>
      <c r="K108" s="519">
        <f>F108-H108</f>
        <v>50</v>
      </c>
      <c r="L108" s="467">
        <f t="shared" si="129"/>
        <v>385.48125000000005</v>
      </c>
      <c r="M108" s="482">
        <f t="shared" si="130"/>
        <v>3364.5187500000002</v>
      </c>
      <c r="N108" s="477">
        <v>75</v>
      </c>
      <c r="O108" s="478" t="s">
        <v>599</v>
      </c>
      <c r="P108" s="534">
        <v>43851</v>
      </c>
      <c r="Q108" s="387"/>
      <c r="R108" s="343" t="s">
        <v>602</v>
      </c>
      <c r="S108" s="40"/>
      <c r="Y108" s="40"/>
      <c r="Z108" s="40"/>
    </row>
    <row r="109" spans="1:26" s="393" customFormat="1" ht="13.9" customHeight="1">
      <c r="A109" s="506">
        <v>45</v>
      </c>
      <c r="B109" s="443">
        <v>44217</v>
      </c>
      <c r="C109" s="444"/>
      <c r="D109" s="437" t="s">
        <v>3834</v>
      </c>
      <c r="E109" s="438" t="s">
        <v>600</v>
      </c>
      <c r="F109" s="412" t="s">
        <v>3835</v>
      </c>
      <c r="G109" s="412">
        <v>324</v>
      </c>
      <c r="H109" s="412"/>
      <c r="I109" s="376">
        <v>338</v>
      </c>
      <c r="J109" s="507" t="s">
        <v>601</v>
      </c>
      <c r="K109" s="511"/>
      <c r="L109" s="512"/>
      <c r="M109" s="508"/>
      <c r="N109" s="507"/>
      <c r="O109" s="509"/>
      <c r="P109" s="510"/>
      <c r="Q109" s="387"/>
      <c r="R109" s="343" t="s">
        <v>3186</v>
      </c>
      <c r="S109" s="40"/>
      <c r="Y109" s="40"/>
      <c r="Z109" s="40"/>
    </row>
    <row r="110" spans="1:26" s="393" customFormat="1" ht="13.9" customHeight="1">
      <c r="A110" s="506">
        <v>46</v>
      </c>
      <c r="B110" s="443">
        <v>44217</v>
      </c>
      <c r="C110" s="444"/>
      <c r="D110" s="437" t="s">
        <v>3836</v>
      </c>
      <c r="E110" s="438" t="s">
        <v>600</v>
      </c>
      <c r="F110" s="412" t="s">
        <v>3837</v>
      </c>
      <c r="G110" s="412">
        <v>2045</v>
      </c>
      <c r="H110" s="412"/>
      <c r="I110" s="376">
        <v>2180</v>
      </c>
      <c r="J110" s="507" t="s">
        <v>601</v>
      </c>
      <c r="K110" s="511"/>
      <c r="L110" s="512"/>
      <c r="M110" s="508"/>
      <c r="N110" s="507"/>
      <c r="O110" s="509"/>
      <c r="P110" s="510"/>
      <c r="Q110" s="387"/>
      <c r="R110" s="343" t="s">
        <v>602</v>
      </c>
      <c r="S110" s="40"/>
      <c r="Y110" s="40"/>
      <c r="Z110" s="40"/>
    </row>
    <row r="111" spans="1:26" s="393" customFormat="1" ht="13.9" customHeight="1">
      <c r="A111" s="506"/>
      <c r="B111" s="443"/>
      <c r="C111" s="444"/>
      <c r="D111" s="437"/>
      <c r="E111" s="438"/>
      <c r="F111" s="412"/>
      <c r="G111" s="412"/>
      <c r="H111" s="412"/>
      <c r="I111" s="376"/>
      <c r="J111" s="507"/>
      <c r="K111" s="511"/>
      <c r="L111" s="512"/>
      <c r="M111" s="508"/>
      <c r="N111" s="507"/>
      <c r="O111" s="509"/>
      <c r="P111" s="510"/>
      <c r="Q111" s="387"/>
      <c r="R111" s="343"/>
      <c r="S111" s="40"/>
      <c r="Y111" s="40"/>
      <c r="Z111" s="40"/>
    </row>
    <row r="112" spans="1:26" s="393" customFormat="1" ht="13.9" customHeight="1">
      <c r="A112" s="445"/>
      <c r="B112" s="443"/>
      <c r="C112" s="444"/>
      <c r="D112" s="437"/>
      <c r="E112" s="438"/>
      <c r="F112" s="412"/>
      <c r="G112" s="412"/>
      <c r="H112" s="412"/>
      <c r="I112" s="376"/>
      <c r="J112" s="376"/>
      <c r="K112" s="376"/>
      <c r="L112" s="376"/>
      <c r="M112" s="376"/>
      <c r="N112" s="376"/>
      <c r="O112" s="376"/>
      <c r="P112" s="376"/>
      <c r="Q112" s="387"/>
      <c r="R112" s="343"/>
      <c r="S112" s="40"/>
      <c r="Y112" s="40"/>
      <c r="Z112" s="40"/>
    </row>
    <row r="113" spans="1:34" s="393" customFormat="1" ht="13.9" customHeight="1">
      <c r="A113" s="455"/>
      <c r="B113" s="449"/>
      <c r="C113" s="456"/>
      <c r="D113" s="457"/>
      <c r="E113" s="377"/>
      <c r="F113" s="424"/>
      <c r="G113" s="424"/>
      <c r="H113" s="424"/>
      <c r="I113" s="420"/>
      <c r="J113" s="420"/>
      <c r="K113" s="420"/>
      <c r="L113" s="420"/>
      <c r="M113" s="420"/>
      <c r="N113" s="420"/>
      <c r="O113" s="420"/>
      <c r="P113" s="420"/>
      <c r="Q113" s="387"/>
      <c r="R113" s="343"/>
      <c r="S113" s="40"/>
      <c r="Y113" s="40"/>
      <c r="Z113" s="40"/>
    </row>
    <row r="114" spans="1:34" s="6" customFormat="1">
      <c r="A114" s="44"/>
      <c r="B114" s="45"/>
      <c r="C114" s="46"/>
      <c r="D114" s="47"/>
      <c r="E114" s="48"/>
      <c r="F114" s="49"/>
      <c r="G114" s="49"/>
      <c r="H114" s="49"/>
      <c r="I114" s="49"/>
      <c r="J114" s="17"/>
      <c r="K114" s="91"/>
      <c r="L114" s="91"/>
      <c r="M114" s="17"/>
      <c r="N114" s="16"/>
      <c r="O114" s="92"/>
      <c r="P114" s="5"/>
      <c r="Q114" s="4"/>
      <c r="R114" s="17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s="6" customFormat="1" ht="15">
      <c r="A115" s="50" t="s">
        <v>616</v>
      </c>
      <c r="B115" s="50"/>
      <c r="C115" s="50"/>
      <c r="D115" s="50"/>
      <c r="E115" s="51"/>
      <c r="F115" s="49"/>
      <c r="G115" s="49"/>
      <c r="H115" s="49"/>
      <c r="I115" s="49"/>
      <c r="J115" s="53"/>
      <c r="K115" s="12"/>
      <c r="L115" s="12"/>
      <c r="M115" s="12"/>
      <c r="N115" s="11"/>
      <c r="O115" s="53"/>
      <c r="P115" s="5"/>
      <c r="Q115" s="4"/>
      <c r="R115" s="17"/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4" s="6" customFormat="1" ht="38.25">
      <c r="A116" s="21" t="s">
        <v>16</v>
      </c>
      <c r="B116" s="21" t="s">
        <v>575</v>
      </c>
      <c r="C116" s="21"/>
      <c r="D116" s="22" t="s">
        <v>588</v>
      </c>
      <c r="E116" s="21" t="s">
        <v>589</v>
      </c>
      <c r="F116" s="21" t="s">
        <v>590</v>
      </c>
      <c r="G116" s="52" t="s">
        <v>609</v>
      </c>
      <c r="H116" s="21" t="s">
        <v>592</v>
      </c>
      <c r="I116" s="21" t="s">
        <v>593</v>
      </c>
      <c r="J116" s="20" t="s">
        <v>594</v>
      </c>
      <c r="K116" s="20" t="s">
        <v>617</v>
      </c>
      <c r="L116" s="63" t="s">
        <v>3630</v>
      </c>
      <c r="M116" s="77" t="s">
        <v>611</v>
      </c>
      <c r="N116" s="21" t="s">
        <v>612</v>
      </c>
      <c r="O116" s="21" t="s">
        <v>597</v>
      </c>
      <c r="P116" s="22" t="s">
        <v>598</v>
      </c>
      <c r="Q116" s="4"/>
      <c r="R116" s="17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s="40" customFormat="1" ht="14.25">
      <c r="A117" s="520">
        <v>1</v>
      </c>
      <c r="B117" s="471">
        <v>44201</v>
      </c>
      <c r="C117" s="481"/>
      <c r="D117" s="479" t="s">
        <v>3683</v>
      </c>
      <c r="E117" s="480" t="s">
        <v>600</v>
      </c>
      <c r="F117" s="474">
        <v>74</v>
      </c>
      <c r="G117" s="474">
        <v>30</v>
      </c>
      <c r="H117" s="474">
        <v>89</v>
      </c>
      <c r="I117" s="477">
        <v>140</v>
      </c>
      <c r="J117" s="477" t="s">
        <v>3684</v>
      </c>
      <c r="K117" s="477">
        <f t="shared" ref="K117:K126" si="131">H117-F117</f>
        <v>15</v>
      </c>
      <c r="L117" s="544">
        <v>100</v>
      </c>
      <c r="M117" s="477">
        <f t="shared" ref="M117:M126" si="132">(K117*N117)-L117</f>
        <v>1025</v>
      </c>
      <c r="N117" s="477">
        <v>75</v>
      </c>
      <c r="O117" s="478" t="s">
        <v>599</v>
      </c>
      <c r="P117" s="534">
        <v>43835</v>
      </c>
      <c r="Q117" s="387"/>
      <c r="R117" s="343" t="s">
        <v>3186</v>
      </c>
      <c r="Z117" s="393"/>
      <c r="AA117" s="393"/>
      <c r="AB117" s="393"/>
      <c r="AC117" s="393"/>
      <c r="AD117" s="393"/>
      <c r="AE117" s="393"/>
      <c r="AF117" s="393"/>
      <c r="AG117" s="393"/>
      <c r="AH117" s="393"/>
    </row>
    <row r="118" spans="1:34" s="40" customFormat="1" ht="14.25">
      <c r="A118" s="522">
        <v>2</v>
      </c>
      <c r="B118" s="523">
        <v>44201</v>
      </c>
      <c r="C118" s="524"/>
      <c r="D118" s="525" t="s">
        <v>3683</v>
      </c>
      <c r="E118" s="526" t="s">
        <v>600</v>
      </c>
      <c r="F118" s="527">
        <v>61</v>
      </c>
      <c r="G118" s="527">
        <v>30</v>
      </c>
      <c r="H118" s="527">
        <v>30</v>
      </c>
      <c r="I118" s="528">
        <v>120</v>
      </c>
      <c r="J118" s="528" t="s">
        <v>3686</v>
      </c>
      <c r="K118" s="528">
        <f t="shared" si="131"/>
        <v>-31</v>
      </c>
      <c r="L118" s="545">
        <v>100</v>
      </c>
      <c r="M118" s="531">
        <f t="shared" si="132"/>
        <v>-2425</v>
      </c>
      <c r="N118" s="528">
        <v>75</v>
      </c>
      <c r="O118" s="532" t="s">
        <v>663</v>
      </c>
      <c r="P118" s="533">
        <v>43836</v>
      </c>
      <c r="Q118" s="387"/>
      <c r="R118" s="343" t="s">
        <v>3186</v>
      </c>
      <c r="Z118" s="393"/>
      <c r="AA118" s="393"/>
      <c r="AB118" s="393"/>
      <c r="AC118" s="393"/>
      <c r="AD118" s="393"/>
      <c r="AE118" s="393"/>
      <c r="AF118" s="393"/>
      <c r="AG118" s="393"/>
      <c r="AH118" s="393"/>
    </row>
    <row r="119" spans="1:34" s="40" customFormat="1" ht="14.25">
      <c r="A119" s="520">
        <v>3</v>
      </c>
      <c r="B119" s="471">
        <v>44203</v>
      </c>
      <c r="C119" s="481"/>
      <c r="D119" s="479" t="s">
        <v>3695</v>
      </c>
      <c r="E119" s="480" t="s">
        <v>600</v>
      </c>
      <c r="F119" s="474">
        <v>51</v>
      </c>
      <c r="G119" s="474">
        <v>35</v>
      </c>
      <c r="H119" s="474">
        <v>57</v>
      </c>
      <c r="I119" s="477" t="s">
        <v>3696</v>
      </c>
      <c r="J119" s="477" t="s">
        <v>3708</v>
      </c>
      <c r="K119" s="477">
        <f t="shared" si="131"/>
        <v>6</v>
      </c>
      <c r="L119" s="544">
        <v>100</v>
      </c>
      <c r="M119" s="477">
        <f t="shared" si="132"/>
        <v>1700</v>
      </c>
      <c r="N119" s="477">
        <v>300</v>
      </c>
      <c r="O119" s="478" t="s">
        <v>599</v>
      </c>
      <c r="P119" s="469">
        <v>43841</v>
      </c>
      <c r="Q119" s="387"/>
      <c r="R119" s="343" t="s">
        <v>3186</v>
      </c>
      <c r="Z119" s="393"/>
      <c r="AA119" s="393"/>
      <c r="AB119" s="393"/>
      <c r="AC119" s="393"/>
      <c r="AD119" s="393"/>
      <c r="AE119" s="393"/>
      <c r="AF119" s="393"/>
      <c r="AG119" s="393"/>
      <c r="AH119" s="393"/>
    </row>
    <row r="120" spans="1:34" s="40" customFormat="1" ht="14.25">
      <c r="A120" s="547">
        <v>4</v>
      </c>
      <c r="B120" s="471">
        <v>44203</v>
      </c>
      <c r="C120" s="481"/>
      <c r="D120" s="479" t="s">
        <v>3697</v>
      </c>
      <c r="E120" s="480" t="s">
        <v>600</v>
      </c>
      <c r="F120" s="474">
        <v>17</v>
      </c>
      <c r="G120" s="474"/>
      <c r="H120" s="474">
        <v>33.5</v>
      </c>
      <c r="I120" s="477">
        <v>50</v>
      </c>
      <c r="J120" s="477" t="s">
        <v>3698</v>
      </c>
      <c r="K120" s="477">
        <f t="shared" si="131"/>
        <v>16.5</v>
      </c>
      <c r="L120" s="544">
        <v>100</v>
      </c>
      <c r="M120" s="477">
        <f t="shared" si="132"/>
        <v>1137.5</v>
      </c>
      <c r="N120" s="477">
        <v>75</v>
      </c>
      <c r="O120" s="478" t="s">
        <v>599</v>
      </c>
      <c r="P120" s="534">
        <v>43837</v>
      </c>
      <c r="Q120" s="387"/>
      <c r="R120" s="343" t="s">
        <v>3186</v>
      </c>
      <c r="Z120" s="393"/>
      <c r="AA120" s="393"/>
      <c r="AB120" s="393"/>
      <c r="AC120" s="393"/>
      <c r="AD120" s="393"/>
      <c r="AE120" s="393"/>
      <c r="AF120" s="393"/>
      <c r="AG120" s="393"/>
      <c r="AH120" s="393"/>
    </row>
    <row r="121" spans="1:34" s="40" customFormat="1" ht="14.25">
      <c r="A121" s="547">
        <v>5</v>
      </c>
      <c r="B121" s="471">
        <v>44207</v>
      </c>
      <c r="C121" s="481"/>
      <c r="D121" s="479" t="s">
        <v>3709</v>
      </c>
      <c r="E121" s="480" t="s">
        <v>600</v>
      </c>
      <c r="F121" s="474">
        <v>13.25</v>
      </c>
      <c r="G121" s="474">
        <v>9</v>
      </c>
      <c r="H121" s="474">
        <v>15</v>
      </c>
      <c r="I121" s="477" t="s">
        <v>3710</v>
      </c>
      <c r="J121" s="477" t="s">
        <v>3718</v>
      </c>
      <c r="K121" s="477">
        <f t="shared" si="131"/>
        <v>1.75</v>
      </c>
      <c r="L121" s="544">
        <v>100</v>
      </c>
      <c r="M121" s="477">
        <f t="shared" si="132"/>
        <v>2087.5</v>
      </c>
      <c r="N121" s="477">
        <v>1250</v>
      </c>
      <c r="O121" s="478" t="s">
        <v>599</v>
      </c>
      <c r="P121" s="469">
        <v>43842</v>
      </c>
      <c r="Q121" s="387"/>
      <c r="R121" s="343" t="s">
        <v>602</v>
      </c>
      <c r="Z121" s="393"/>
      <c r="AA121" s="393"/>
      <c r="AB121" s="393"/>
      <c r="AC121" s="393"/>
      <c r="AD121" s="393"/>
      <c r="AE121" s="393"/>
      <c r="AF121" s="393"/>
      <c r="AG121" s="393"/>
      <c r="AH121" s="393"/>
    </row>
    <row r="122" spans="1:34" s="40" customFormat="1" ht="14.25">
      <c r="A122" s="547">
        <v>6</v>
      </c>
      <c r="B122" s="471">
        <v>44208</v>
      </c>
      <c r="C122" s="481"/>
      <c r="D122" s="479" t="s">
        <v>3722</v>
      </c>
      <c r="E122" s="480" t="s">
        <v>600</v>
      </c>
      <c r="F122" s="474">
        <v>44</v>
      </c>
      <c r="G122" s="474">
        <v>29</v>
      </c>
      <c r="H122" s="474">
        <v>51.5</v>
      </c>
      <c r="I122" s="477">
        <v>70</v>
      </c>
      <c r="J122" s="477" t="s">
        <v>3767</v>
      </c>
      <c r="K122" s="477">
        <f t="shared" si="131"/>
        <v>7.5</v>
      </c>
      <c r="L122" s="544">
        <v>100</v>
      </c>
      <c r="M122" s="477">
        <f t="shared" si="132"/>
        <v>2150</v>
      </c>
      <c r="N122" s="477">
        <v>300</v>
      </c>
      <c r="O122" s="478" t="s">
        <v>599</v>
      </c>
      <c r="P122" s="469">
        <v>44211</v>
      </c>
      <c r="Q122" s="387"/>
      <c r="R122" s="343" t="s">
        <v>3186</v>
      </c>
      <c r="Z122" s="393"/>
      <c r="AA122" s="393"/>
      <c r="AB122" s="393"/>
      <c r="AC122" s="393"/>
      <c r="AD122" s="393"/>
      <c r="AE122" s="393"/>
      <c r="AF122" s="393"/>
      <c r="AG122" s="393"/>
      <c r="AH122" s="393"/>
    </row>
    <row r="123" spans="1:34" s="40" customFormat="1" ht="14.25">
      <c r="A123" s="547">
        <v>7</v>
      </c>
      <c r="B123" s="471">
        <v>44208</v>
      </c>
      <c r="C123" s="481"/>
      <c r="D123" s="479" t="s">
        <v>3709</v>
      </c>
      <c r="E123" s="480" t="s">
        <v>600</v>
      </c>
      <c r="F123" s="474">
        <v>12.25</v>
      </c>
      <c r="G123" s="474">
        <v>8</v>
      </c>
      <c r="H123" s="474">
        <v>14</v>
      </c>
      <c r="I123" s="477" t="s">
        <v>3710</v>
      </c>
      <c r="J123" s="477" t="s">
        <v>3718</v>
      </c>
      <c r="K123" s="477">
        <f t="shared" si="131"/>
        <v>1.75</v>
      </c>
      <c r="L123" s="544">
        <v>100</v>
      </c>
      <c r="M123" s="477">
        <f t="shared" si="132"/>
        <v>2087.5</v>
      </c>
      <c r="N123" s="477">
        <v>1250</v>
      </c>
      <c r="O123" s="478" t="s">
        <v>599</v>
      </c>
      <c r="P123" s="469">
        <v>43844</v>
      </c>
      <c r="Q123" s="387"/>
      <c r="R123" s="343" t="s">
        <v>602</v>
      </c>
      <c r="Z123" s="393"/>
      <c r="AA123" s="393"/>
      <c r="AB123" s="393"/>
      <c r="AC123" s="393"/>
      <c r="AD123" s="393"/>
      <c r="AE123" s="393"/>
      <c r="AF123" s="393"/>
      <c r="AG123" s="393"/>
      <c r="AH123" s="393"/>
    </row>
    <row r="124" spans="1:34" s="40" customFormat="1" ht="14.25">
      <c r="A124" s="522">
        <v>8</v>
      </c>
      <c r="B124" s="523">
        <v>44208</v>
      </c>
      <c r="C124" s="524"/>
      <c r="D124" s="525" t="s">
        <v>3723</v>
      </c>
      <c r="E124" s="526" t="s">
        <v>600</v>
      </c>
      <c r="F124" s="527">
        <v>76.5</v>
      </c>
      <c r="G124" s="527">
        <v>30</v>
      </c>
      <c r="H124" s="527">
        <v>26</v>
      </c>
      <c r="I124" s="528">
        <v>150</v>
      </c>
      <c r="J124" s="528" t="s">
        <v>3738</v>
      </c>
      <c r="K124" s="528">
        <f t="shared" si="131"/>
        <v>-50.5</v>
      </c>
      <c r="L124" s="545">
        <v>100</v>
      </c>
      <c r="M124" s="531">
        <f t="shared" si="132"/>
        <v>-3887.5</v>
      </c>
      <c r="N124" s="528">
        <v>75</v>
      </c>
      <c r="O124" s="532" t="s">
        <v>663</v>
      </c>
      <c r="P124" s="533">
        <v>43843</v>
      </c>
      <c r="Q124" s="387"/>
      <c r="R124" s="343" t="s">
        <v>602</v>
      </c>
      <c r="Z124" s="393"/>
      <c r="AA124" s="393"/>
      <c r="AB124" s="393"/>
      <c r="AC124" s="393"/>
      <c r="AD124" s="393"/>
      <c r="AE124" s="393"/>
      <c r="AF124" s="393"/>
      <c r="AG124" s="393"/>
      <c r="AH124" s="393"/>
    </row>
    <row r="125" spans="1:34" s="40" customFormat="1" ht="14.25">
      <c r="A125" s="547">
        <v>9</v>
      </c>
      <c r="B125" s="471">
        <v>44208</v>
      </c>
      <c r="C125" s="481"/>
      <c r="D125" s="479" t="s">
        <v>3729</v>
      </c>
      <c r="E125" s="480" t="s">
        <v>600</v>
      </c>
      <c r="F125" s="474">
        <v>7.2</v>
      </c>
      <c r="G125" s="474">
        <v>5.7</v>
      </c>
      <c r="H125" s="474">
        <v>8.1</v>
      </c>
      <c r="I125" s="477">
        <v>12</v>
      </c>
      <c r="J125" s="477" t="s">
        <v>3730</v>
      </c>
      <c r="K125" s="477">
        <f t="shared" si="131"/>
        <v>0.89999999999999947</v>
      </c>
      <c r="L125" s="544">
        <v>100</v>
      </c>
      <c r="M125" s="477">
        <f t="shared" si="132"/>
        <v>2599.9999999999982</v>
      </c>
      <c r="N125" s="477">
        <v>3000</v>
      </c>
      <c r="O125" s="478" t="s">
        <v>599</v>
      </c>
      <c r="P125" s="534">
        <v>43842</v>
      </c>
      <c r="Q125" s="387"/>
      <c r="R125" s="343" t="s">
        <v>3186</v>
      </c>
      <c r="Z125" s="393"/>
      <c r="AA125" s="393"/>
      <c r="AB125" s="393"/>
      <c r="AC125" s="393"/>
      <c r="AD125" s="393"/>
      <c r="AE125" s="393"/>
      <c r="AF125" s="393"/>
      <c r="AG125" s="393"/>
      <c r="AH125" s="393"/>
    </row>
    <row r="126" spans="1:34" s="40" customFormat="1" ht="14.25">
      <c r="A126" s="547">
        <v>10</v>
      </c>
      <c r="B126" s="471">
        <v>44209</v>
      </c>
      <c r="C126" s="481"/>
      <c r="D126" s="479" t="s">
        <v>3740</v>
      </c>
      <c r="E126" s="480" t="s">
        <v>600</v>
      </c>
      <c r="F126" s="474">
        <v>63.5</v>
      </c>
      <c r="G126" s="474">
        <v>20</v>
      </c>
      <c r="H126" s="474">
        <v>81</v>
      </c>
      <c r="I126" s="477">
        <v>140</v>
      </c>
      <c r="J126" s="477" t="s">
        <v>3741</v>
      </c>
      <c r="K126" s="477">
        <f t="shared" si="131"/>
        <v>17.5</v>
      </c>
      <c r="L126" s="544">
        <v>100</v>
      </c>
      <c r="M126" s="477">
        <f t="shared" si="132"/>
        <v>1212.5</v>
      </c>
      <c r="N126" s="477">
        <v>75</v>
      </c>
      <c r="O126" s="478" t="s">
        <v>599</v>
      </c>
      <c r="P126" s="534">
        <v>43843</v>
      </c>
      <c r="Q126" s="387"/>
      <c r="R126" s="343" t="s">
        <v>3186</v>
      </c>
      <c r="Z126" s="393"/>
      <c r="AA126" s="393"/>
      <c r="AB126" s="393"/>
      <c r="AC126" s="393"/>
      <c r="AD126" s="393"/>
      <c r="AE126" s="393"/>
      <c r="AF126" s="393"/>
      <c r="AG126" s="393"/>
      <c r="AH126" s="393"/>
    </row>
    <row r="127" spans="1:34" s="40" customFormat="1" ht="14.25">
      <c r="A127" s="547">
        <v>11</v>
      </c>
      <c r="B127" s="471">
        <v>44209</v>
      </c>
      <c r="C127" s="481"/>
      <c r="D127" s="479" t="s">
        <v>3742</v>
      </c>
      <c r="E127" s="480" t="s">
        <v>600</v>
      </c>
      <c r="F127" s="474">
        <v>31</v>
      </c>
      <c r="G127" s="474">
        <v>23</v>
      </c>
      <c r="H127" s="474">
        <v>34.5</v>
      </c>
      <c r="I127" s="477" t="s">
        <v>3743</v>
      </c>
      <c r="J127" s="477" t="s">
        <v>3734</v>
      </c>
      <c r="K127" s="477">
        <f t="shared" ref="K127" si="133">H127-F127</f>
        <v>3.5</v>
      </c>
      <c r="L127" s="544">
        <v>100</v>
      </c>
      <c r="M127" s="477">
        <f t="shared" ref="M127" si="134">(K127*N127)-L127</f>
        <v>1825</v>
      </c>
      <c r="N127" s="477">
        <v>550</v>
      </c>
      <c r="O127" s="478" t="s">
        <v>599</v>
      </c>
      <c r="P127" s="469">
        <v>43848</v>
      </c>
      <c r="Q127" s="387"/>
      <c r="R127" s="343" t="s">
        <v>602</v>
      </c>
      <c r="Z127" s="393"/>
      <c r="AA127" s="393"/>
      <c r="AB127" s="393"/>
      <c r="AC127" s="393"/>
      <c r="AD127" s="393"/>
      <c r="AE127" s="393"/>
      <c r="AF127" s="393"/>
      <c r="AG127" s="393"/>
      <c r="AH127" s="393"/>
    </row>
    <row r="128" spans="1:34" s="40" customFormat="1" ht="14.25">
      <c r="A128" s="547">
        <v>12</v>
      </c>
      <c r="B128" s="471">
        <v>44209</v>
      </c>
      <c r="C128" s="481"/>
      <c r="D128" s="479" t="s">
        <v>3744</v>
      </c>
      <c r="E128" s="480" t="s">
        <v>600</v>
      </c>
      <c r="F128" s="474">
        <v>51</v>
      </c>
      <c r="G128" s="474">
        <v>18</v>
      </c>
      <c r="H128" s="474">
        <v>68</v>
      </c>
      <c r="I128" s="477">
        <v>100</v>
      </c>
      <c r="J128" s="477" t="s">
        <v>3745</v>
      </c>
      <c r="K128" s="477">
        <f>H128-F128</f>
        <v>17</v>
      </c>
      <c r="L128" s="544">
        <v>100</v>
      </c>
      <c r="M128" s="477">
        <f>(K128*N128)-L128</f>
        <v>1175</v>
      </c>
      <c r="N128" s="477">
        <v>75</v>
      </c>
      <c r="O128" s="478" t="s">
        <v>599</v>
      </c>
      <c r="P128" s="534">
        <v>43843</v>
      </c>
      <c r="Q128" s="387"/>
      <c r="R128" s="343" t="s">
        <v>602</v>
      </c>
      <c r="Z128" s="393"/>
      <c r="AA128" s="393"/>
      <c r="AB128" s="393"/>
      <c r="AC128" s="393"/>
      <c r="AD128" s="393"/>
      <c r="AE128" s="393"/>
      <c r="AF128" s="393"/>
      <c r="AG128" s="393"/>
      <c r="AH128" s="393"/>
    </row>
    <row r="129" spans="1:34" s="40" customFormat="1" ht="14.25">
      <c r="A129" s="547">
        <v>13</v>
      </c>
      <c r="B129" s="471">
        <v>44210</v>
      </c>
      <c r="C129" s="481"/>
      <c r="D129" s="479" t="s">
        <v>3752</v>
      </c>
      <c r="E129" s="480" t="s">
        <v>600</v>
      </c>
      <c r="F129" s="474">
        <v>38.5</v>
      </c>
      <c r="G129" s="474">
        <v>10</v>
      </c>
      <c r="H129" s="474">
        <v>53</v>
      </c>
      <c r="I129" s="477">
        <v>100</v>
      </c>
      <c r="J129" s="477" t="s">
        <v>3736</v>
      </c>
      <c r="K129" s="477">
        <f>H129-F129</f>
        <v>14.5</v>
      </c>
      <c r="L129" s="544">
        <v>100</v>
      </c>
      <c r="M129" s="477">
        <f>(K129*N129)-L129</f>
        <v>987.5</v>
      </c>
      <c r="N129" s="477">
        <v>75</v>
      </c>
      <c r="O129" s="478" t="s">
        <v>599</v>
      </c>
      <c r="P129" s="534">
        <v>43844</v>
      </c>
      <c r="Q129" s="387"/>
      <c r="R129" s="343" t="s">
        <v>3186</v>
      </c>
      <c r="Z129" s="393"/>
      <c r="AA129" s="393"/>
      <c r="AB129" s="393"/>
      <c r="AC129" s="393"/>
      <c r="AD129" s="393"/>
      <c r="AE129" s="393"/>
      <c r="AF129" s="393"/>
      <c r="AG129" s="393"/>
      <c r="AH129" s="393"/>
    </row>
    <row r="130" spans="1:34" s="40" customFormat="1" ht="14.25">
      <c r="A130" s="522">
        <v>14</v>
      </c>
      <c r="B130" s="523">
        <v>44210</v>
      </c>
      <c r="C130" s="524"/>
      <c r="D130" s="525" t="s">
        <v>3754</v>
      </c>
      <c r="E130" s="526" t="s">
        <v>600</v>
      </c>
      <c r="F130" s="527">
        <v>31.5</v>
      </c>
      <c r="G130" s="527"/>
      <c r="H130" s="527">
        <v>0</v>
      </c>
      <c r="I130" s="528">
        <v>70</v>
      </c>
      <c r="J130" s="528" t="s">
        <v>3755</v>
      </c>
      <c r="K130" s="528">
        <f>H130-F130</f>
        <v>-31.5</v>
      </c>
      <c r="L130" s="545">
        <v>100</v>
      </c>
      <c r="M130" s="531">
        <f>(K130*N130)-L130</f>
        <v>-2462.5</v>
      </c>
      <c r="N130" s="528">
        <v>75</v>
      </c>
      <c r="O130" s="532" t="s">
        <v>663</v>
      </c>
      <c r="P130" s="533">
        <v>43844</v>
      </c>
      <c r="Q130" s="387"/>
      <c r="R130" s="343" t="s">
        <v>3186</v>
      </c>
      <c r="Z130" s="393"/>
      <c r="AA130" s="393"/>
      <c r="AB130" s="393"/>
      <c r="AC130" s="393"/>
      <c r="AD130" s="393"/>
      <c r="AE130" s="393"/>
      <c r="AF130" s="393"/>
      <c r="AG130" s="393"/>
      <c r="AH130" s="393"/>
    </row>
    <row r="131" spans="1:34" s="40" customFormat="1" ht="14.25">
      <c r="A131" s="572">
        <v>15</v>
      </c>
      <c r="B131" s="553">
        <v>44211</v>
      </c>
      <c r="C131" s="524"/>
      <c r="D131" s="525" t="s">
        <v>3768</v>
      </c>
      <c r="E131" s="526" t="s">
        <v>600</v>
      </c>
      <c r="F131" s="527">
        <v>75</v>
      </c>
      <c r="G131" s="527">
        <v>50</v>
      </c>
      <c r="H131" s="527">
        <v>50</v>
      </c>
      <c r="I131" s="528">
        <v>125</v>
      </c>
      <c r="J131" s="528" t="s">
        <v>3775</v>
      </c>
      <c r="K131" s="528">
        <f>H131-F131</f>
        <v>-25</v>
      </c>
      <c r="L131" s="545">
        <v>100</v>
      </c>
      <c r="M131" s="531">
        <f>(K131*N131)-L131</f>
        <v>-5100</v>
      </c>
      <c r="N131" s="528">
        <v>200</v>
      </c>
      <c r="O131" s="532" t="s">
        <v>663</v>
      </c>
      <c r="P131" s="533">
        <v>43848</v>
      </c>
      <c r="Q131" s="387"/>
      <c r="R131" s="343" t="s">
        <v>3186</v>
      </c>
      <c r="Z131" s="393"/>
      <c r="AA131" s="393"/>
      <c r="AB131" s="393"/>
      <c r="AC131" s="393"/>
      <c r="AD131" s="393"/>
      <c r="AE131" s="393"/>
      <c r="AF131" s="393"/>
      <c r="AG131" s="393"/>
      <c r="AH131" s="393"/>
    </row>
    <row r="132" spans="1:34" s="40" customFormat="1" ht="14.25">
      <c r="A132" s="572">
        <v>16</v>
      </c>
      <c r="B132" s="553">
        <v>44211</v>
      </c>
      <c r="C132" s="524"/>
      <c r="D132" s="525" t="s">
        <v>3722</v>
      </c>
      <c r="E132" s="526" t="s">
        <v>600</v>
      </c>
      <c r="F132" s="527">
        <v>41.5</v>
      </c>
      <c r="G132" s="527">
        <v>25</v>
      </c>
      <c r="H132" s="527">
        <v>25</v>
      </c>
      <c r="I132" s="528">
        <v>65</v>
      </c>
      <c r="J132" s="528" t="s">
        <v>3774</v>
      </c>
      <c r="K132" s="528">
        <f>H132-F132</f>
        <v>-16.5</v>
      </c>
      <c r="L132" s="545">
        <v>100</v>
      </c>
      <c r="M132" s="531">
        <f>(K132*N132)-L132</f>
        <v>-5050</v>
      </c>
      <c r="N132" s="528">
        <v>300</v>
      </c>
      <c r="O132" s="532" t="s">
        <v>663</v>
      </c>
      <c r="P132" s="533">
        <v>43848</v>
      </c>
      <c r="Q132" s="387"/>
      <c r="R132" s="343" t="s">
        <v>602</v>
      </c>
      <c r="Z132" s="393"/>
      <c r="AA132" s="393"/>
      <c r="AB132" s="393"/>
      <c r="AC132" s="393"/>
      <c r="AD132" s="393"/>
      <c r="AE132" s="393"/>
      <c r="AF132" s="393"/>
      <c r="AG132" s="393"/>
      <c r="AH132" s="393"/>
    </row>
    <row r="133" spans="1:34" s="40" customFormat="1" ht="14.25">
      <c r="A133" s="547">
        <v>17</v>
      </c>
      <c r="B133" s="471">
        <v>44214</v>
      </c>
      <c r="C133" s="481"/>
      <c r="D133" s="479" t="s">
        <v>3742</v>
      </c>
      <c r="E133" s="480" t="s">
        <v>600</v>
      </c>
      <c r="F133" s="474">
        <v>27</v>
      </c>
      <c r="G133" s="474">
        <v>19.5</v>
      </c>
      <c r="H133" s="474">
        <v>31.5</v>
      </c>
      <c r="I133" s="477">
        <v>40</v>
      </c>
      <c r="J133" s="477" t="s">
        <v>3773</v>
      </c>
      <c r="K133" s="477">
        <f t="shared" ref="K133:K134" si="135">H133-F133</f>
        <v>4.5</v>
      </c>
      <c r="L133" s="544">
        <v>100</v>
      </c>
      <c r="M133" s="477">
        <f t="shared" ref="M133:M134" si="136">(K133*N133)-L133</f>
        <v>2375</v>
      </c>
      <c r="N133" s="477">
        <v>550</v>
      </c>
      <c r="O133" s="478" t="s">
        <v>599</v>
      </c>
      <c r="P133" s="534">
        <v>43848</v>
      </c>
      <c r="Q133" s="387"/>
      <c r="R133" s="343" t="s">
        <v>602</v>
      </c>
      <c r="Z133" s="393"/>
      <c r="AA133" s="393"/>
      <c r="AB133" s="393"/>
      <c r="AC133" s="393"/>
      <c r="AD133" s="393"/>
      <c r="AE133" s="393"/>
      <c r="AF133" s="393"/>
      <c r="AG133" s="393"/>
      <c r="AH133" s="393"/>
    </row>
    <row r="134" spans="1:34" s="40" customFormat="1" ht="14.25">
      <c r="A134" s="547">
        <v>18</v>
      </c>
      <c r="B134" s="471">
        <v>44215</v>
      </c>
      <c r="C134" s="481"/>
      <c r="D134" s="479" t="s">
        <v>3780</v>
      </c>
      <c r="E134" s="480" t="s">
        <v>600</v>
      </c>
      <c r="F134" s="474">
        <v>12.5</v>
      </c>
      <c r="G134" s="474">
        <v>8</v>
      </c>
      <c r="H134" s="474">
        <v>14.2</v>
      </c>
      <c r="I134" s="477" t="s">
        <v>3710</v>
      </c>
      <c r="J134" s="477" t="s">
        <v>3781</v>
      </c>
      <c r="K134" s="477">
        <f t="shared" si="135"/>
        <v>1.6999999999999993</v>
      </c>
      <c r="L134" s="544">
        <v>100</v>
      </c>
      <c r="M134" s="477">
        <f t="shared" si="136"/>
        <v>2024.9999999999991</v>
      </c>
      <c r="N134" s="477">
        <v>1250</v>
      </c>
      <c r="O134" s="478" t="s">
        <v>599</v>
      </c>
      <c r="P134" s="534">
        <v>43849</v>
      </c>
      <c r="Q134" s="387"/>
      <c r="R134" s="343" t="s">
        <v>602</v>
      </c>
      <c r="Z134" s="393"/>
      <c r="AA134" s="393"/>
      <c r="AB134" s="393"/>
      <c r="AC134" s="393"/>
      <c r="AD134" s="393"/>
      <c r="AE134" s="393"/>
      <c r="AF134" s="393"/>
      <c r="AG134" s="393"/>
      <c r="AH134" s="393"/>
    </row>
    <row r="135" spans="1:34" s="40" customFormat="1" ht="14.25">
      <c r="A135" s="572">
        <v>19</v>
      </c>
      <c r="B135" s="553">
        <v>44215</v>
      </c>
      <c r="C135" s="524"/>
      <c r="D135" s="525" t="s">
        <v>3785</v>
      </c>
      <c r="E135" s="526" t="s">
        <v>600</v>
      </c>
      <c r="F135" s="527">
        <v>66.5</v>
      </c>
      <c r="G135" s="527">
        <v>20</v>
      </c>
      <c r="H135" s="527">
        <v>20</v>
      </c>
      <c r="I135" s="528">
        <v>120</v>
      </c>
      <c r="J135" s="528" t="s">
        <v>3786</v>
      </c>
      <c r="K135" s="528">
        <f>H135-F135</f>
        <v>-46.5</v>
      </c>
      <c r="L135" s="545">
        <v>100</v>
      </c>
      <c r="M135" s="531">
        <f>(K135*N135)-L135</f>
        <v>-3587.5</v>
      </c>
      <c r="N135" s="528">
        <v>75</v>
      </c>
      <c r="O135" s="532" t="s">
        <v>663</v>
      </c>
      <c r="P135" s="533">
        <v>43849</v>
      </c>
      <c r="Q135" s="387"/>
      <c r="R135" s="343" t="s">
        <v>3186</v>
      </c>
      <c r="Z135" s="393"/>
      <c r="AA135" s="393"/>
      <c r="AB135" s="393"/>
      <c r="AC135" s="393"/>
      <c r="AD135" s="393"/>
      <c r="AE135" s="393"/>
      <c r="AF135" s="393"/>
      <c r="AG135" s="393"/>
      <c r="AH135" s="393"/>
    </row>
    <row r="136" spans="1:34" s="40" customFormat="1" ht="14.25">
      <c r="A136" s="547">
        <v>20</v>
      </c>
      <c r="B136" s="471">
        <v>44215</v>
      </c>
      <c r="C136" s="481"/>
      <c r="D136" s="479" t="s">
        <v>3788</v>
      </c>
      <c r="E136" s="480" t="s">
        <v>600</v>
      </c>
      <c r="F136" s="474">
        <v>29</v>
      </c>
      <c r="G136" s="474">
        <v>17</v>
      </c>
      <c r="H136" s="474">
        <v>35.5</v>
      </c>
      <c r="I136" s="477" t="s">
        <v>3789</v>
      </c>
      <c r="J136" s="477" t="s">
        <v>3790</v>
      </c>
      <c r="K136" s="477">
        <f t="shared" ref="K136:K137" si="137">H136-F136</f>
        <v>6.5</v>
      </c>
      <c r="L136" s="544">
        <v>100</v>
      </c>
      <c r="M136" s="477">
        <f t="shared" ref="M136:M137" si="138">(K136*N136)-L136</f>
        <v>1850</v>
      </c>
      <c r="N136" s="477">
        <v>300</v>
      </c>
      <c r="O136" s="478" t="s">
        <v>599</v>
      </c>
      <c r="P136" s="534">
        <v>43849</v>
      </c>
      <c r="Q136" s="387"/>
      <c r="R136" s="343" t="s">
        <v>602</v>
      </c>
      <c r="Z136" s="393"/>
      <c r="AA136" s="393"/>
      <c r="AB136" s="393"/>
      <c r="AC136" s="393"/>
      <c r="AD136" s="393"/>
      <c r="AE136" s="393"/>
      <c r="AF136" s="393"/>
      <c r="AG136" s="393"/>
      <c r="AH136" s="393"/>
    </row>
    <row r="137" spans="1:34" s="40" customFormat="1" ht="14.25">
      <c r="A137" s="572">
        <v>21</v>
      </c>
      <c r="B137" s="553">
        <v>44215</v>
      </c>
      <c r="C137" s="524"/>
      <c r="D137" s="525" t="s">
        <v>3780</v>
      </c>
      <c r="E137" s="526" t="s">
        <v>600</v>
      </c>
      <c r="F137" s="527">
        <v>12.5</v>
      </c>
      <c r="G137" s="527">
        <v>8.4</v>
      </c>
      <c r="H137" s="527">
        <v>8.4</v>
      </c>
      <c r="I137" s="528" t="s">
        <v>3710</v>
      </c>
      <c r="J137" s="528" t="s">
        <v>3833</v>
      </c>
      <c r="K137" s="528">
        <f t="shared" si="137"/>
        <v>-4.0999999999999996</v>
      </c>
      <c r="L137" s="545">
        <v>100</v>
      </c>
      <c r="M137" s="528">
        <f t="shared" si="138"/>
        <v>-5225</v>
      </c>
      <c r="N137" s="528">
        <v>1250</v>
      </c>
      <c r="O137" s="532" t="s">
        <v>599</v>
      </c>
      <c r="P137" s="542">
        <v>43849</v>
      </c>
      <c r="Q137" s="387"/>
      <c r="R137" s="343" t="s">
        <v>602</v>
      </c>
      <c r="Z137" s="393"/>
      <c r="AA137" s="393"/>
      <c r="AB137" s="393"/>
      <c r="AC137" s="393"/>
      <c r="AD137" s="393"/>
      <c r="AE137" s="393"/>
      <c r="AF137" s="393"/>
      <c r="AG137" s="393"/>
      <c r="AH137" s="393"/>
    </row>
    <row r="138" spans="1:34" s="40" customFormat="1" ht="14.25">
      <c r="A138" s="547">
        <v>22</v>
      </c>
      <c r="B138" s="471">
        <v>44216</v>
      </c>
      <c r="C138" s="481"/>
      <c r="D138" s="479" t="s">
        <v>3788</v>
      </c>
      <c r="E138" s="480" t="s">
        <v>600</v>
      </c>
      <c r="F138" s="474">
        <v>30.5</v>
      </c>
      <c r="G138" s="474">
        <v>19</v>
      </c>
      <c r="H138" s="474">
        <v>37.5</v>
      </c>
      <c r="I138" s="477" t="s">
        <v>3789</v>
      </c>
      <c r="J138" s="477" t="s">
        <v>3667</v>
      </c>
      <c r="K138" s="477">
        <f t="shared" ref="K138" si="139">H138-F138</f>
        <v>7</v>
      </c>
      <c r="L138" s="544">
        <v>100</v>
      </c>
      <c r="M138" s="477">
        <f t="shared" ref="M138" si="140">(K138*N138)-L138</f>
        <v>2000</v>
      </c>
      <c r="N138" s="477">
        <v>300</v>
      </c>
      <c r="O138" s="478" t="s">
        <v>599</v>
      </c>
      <c r="P138" s="534">
        <v>44216</v>
      </c>
      <c r="Q138" s="387"/>
      <c r="R138" s="343" t="s">
        <v>602</v>
      </c>
      <c r="Z138" s="393"/>
      <c r="AA138" s="393"/>
      <c r="AB138" s="393"/>
      <c r="AC138" s="393"/>
      <c r="AD138" s="393"/>
      <c r="AE138" s="393"/>
      <c r="AF138" s="393"/>
      <c r="AG138" s="393"/>
      <c r="AH138" s="393"/>
    </row>
    <row r="139" spans="1:34" s="40" customFormat="1" ht="14.25">
      <c r="A139" s="547">
        <v>23</v>
      </c>
      <c r="B139" s="471">
        <v>44217</v>
      </c>
      <c r="C139" s="481"/>
      <c r="D139" s="479" t="s">
        <v>3788</v>
      </c>
      <c r="E139" s="480" t="s">
        <v>600</v>
      </c>
      <c r="F139" s="474">
        <v>34.5</v>
      </c>
      <c r="G139" s="474">
        <v>19</v>
      </c>
      <c r="H139" s="474">
        <v>39.5</v>
      </c>
      <c r="I139" s="477" t="s">
        <v>3828</v>
      </c>
      <c r="J139" s="477" t="s">
        <v>3728</v>
      </c>
      <c r="K139" s="477">
        <f t="shared" ref="K139" si="141">H139-F139</f>
        <v>5</v>
      </c>
      <c r="L139" s="544">
        <v>100</v>
      </c>
      <c r="M139" s="477">
        <f t="shared" ref="M139" si="142">(K139*N139)-L139</f>
        <v>1400</v>
      </c>
      <c r="N139" s="477">
        <v>300</v>
      </c>
      <c r="O139" s="478" t="s">
        <v>599</v>
      </c>
      <c r="P139" s="534">
        <v>44217</v>
      </c>
      <c r="Q139" s="387"/>
      <c r="R139" s="343" t="s">
        <v>602</v>
      </c>
      <c r="Z139" s="393"/>
      <c r="AA139" s="393"/>
      <c r="AB139" s="393"/>
      <c r="AC139" s="393"/>
      <c r="AD139" s="393"/>
      <c r="AE139" s="393"/>
      <c r="AF139" s="393"/>
      <c r="AG139" s="393"/>
      <c r="AH139" s="393"/>
    </row>
    <row r="140" spans="1:34" s="40" customFormat="1" ht="14.25">
      <c r="A140" s="547">
        <v>24</v>
      </c>
      <c r="B140" s="471">
        <v>44217</v>
      </c>
      <c r="C140" s="481"/>
      <c r="D140" s="479" t="s">
        <v>3829</v>
      </c>
      <c r="E140" s="480" t="s">
        <v>600</v>
      </c>
      <c r="F140" s="474">
        <v>23.5</v>
      </c>
      <c r="G140" s="474"/>
      <c r="H140" s="474">
        <v>36</v>
      </c>
      <c r="I140" s="477">
        <v>60</v>
      </c>
      <c r="J140" s="477" t="s">
        <v>3685</v>
      </c>
      <c r="K140" s="477">
        <f t="shared" ref="K140" si="143">H140-F140</f>
        <v>12.5</v>
      </c>
      <c r="L140" s="544">
        <v>100</v>
      </c>
      <c r="M140" s="477">
        <f t="shared" ref="M140:M141" si="144">(K140*N140)-L140</f>
        <v>837.5</v>
      </c>
      <c r="N140" s="477">
        <v>75</v>
      </c>
      <c r="O140" s="478" t="s">
        <v>599</v>
      </c>
      <c r="P140" s="534">
        <v>44217</v>
      </c>
      <c r="Q140" s="387"/>
      <c r="R140" s="343" t="s">
        <v>3186</v>
      </c>
      <c r="Z140" s="393"/>
      <c r="AA140" s="393"/>
      <c r="AB140" s="393"/>
      <c r="AC140" s="393"/>
      <c r="AD140" s="393"/>
      <c r="AE140" s="393"/>
      <c r="AF140" s="393"/>
      <c r="AG140" s="393"/>
      <c r="AH140" s="393"/>
    </row>
    <row r="141" spans="1:34" s="40" customFormat="1" ht="14.25">
      <c r="A141" s="572">
        <v>25</v>
      </c>
      <c r="B141" s="553">
        <v>44217</v>
      </c>
      <c r="C141" s="524"/>
      <c r="D141" s="525" t="s">
        <v>3830</v>
      </c>
      <c r="E141" s="526" t="s">
        <v>3627</v>
      </c>
      <c r="F141" s="527">
        <v>72.5</v>
      </c>
      <c r="G141" s="527">
        <v>110</v>
      </c>
      <c r="H141" s="527">
        <v>110</v>
      </c>
      <c r="I141" s="528">
        <v>10</v>
      </c>
      <c r="J141" s="528" t="s">
        <v>3831</v>
      </c>
      <c r="K141" s="528">
        <f>F141-H141</f>
        <v>-37.5</v>
      </c>
      <c r="L141" s="545">
        <v>100</v>
      </c>
      <c r="M141" s="531">
        <f t="shared" si="144"/>
        <v>-2912.5</v>
      </c>
      <c r="N141" s="528">
        <v>75</v>
      </c>
      <c r="O141" s="532" t="s">
        <v>663</v>
      </c>
      <c r="P141" s="533">
        <v>43851</v>
      </c>
      <c r="Q141" s="387"/>
      <c r="R141" s="343" t="s">
        <v>602</v>
      </c>
      <c r="Z141" s="393"/>
      <c r="AA141" s="393"/>
      <c r="AB141" s="393"/>
      <c r="AC141" s="393"/>
      <c r="AD141" s="393"/>
      <c r="AE141" s="393"/>
      <c r="AF141" s="393"/>
      <c r="AG141" s="393"/>
      <c r="AH141" s="393"/>
    </row>
    <row r="142" spans="1:34" s="40" customFormat="1" ht="14.25">
      <c r="A142" s="445">
        <v>26</v>
      </c>
      <c r="B142" s="443">
        <v>44217</v>
      </c>
      <c r="C142" s="444"/>
      <c r="D142" s="437" t="s">
        <v>3788</v>
      </c>
      <c r="E142" s="438" t="s">
        <v>600</v>
      </c>
      <c r="F142" s="412" t="s">
        <v>3832</v>
      </c>
      <c r="G142" s="412">
        <v>19</v>
      </c>
      <c r="H142" s="412"/>
      <c r="I142" s="376" t="s">
        <v>3789</v>
      </c>
      <c r="J142" s="376" t="s">
        <v>601</v>
      </c>
      <c r="K142" s="376"/>
      <c r="L142" s="429"/>
      <c r="M142" s="546"/>
      <c r="N142" s="376"/>
      <c r="O142" s="404"/>
      <c r="P142" s="418"/>
      <c r="Q142" s="387"/>
      <c r="R142" s="343" t="s">
        <v>602</v>
      </c>
      <c r="Z142" s="393"/>
      <c r="AA142" s="393"/>
      <c r="AB142" s="393"/>
      <c r="AC142" s="393"/>
      <c r="AD142" s="393"/>
      <c r="AE142" s="393"/>
      <c r="AF142" s="393"/>
      <c r="AG142" s="393"/>
      <c r="AH142" s="393"/>
    </row>
    <row r="143" spans="1:34" s="40" customFormat="1" ht="14.25">
      <c r="A143" s="445"/>
      <c r="B143" s="443"/>
      <c r="C143" s="444"/>
      <c r="D143" s="437"/>
      <c r="E143" s="438"/>
      <c r="F143" s="412"/>
      <c r="G143" s="412"/>
      <c r="H143" s="412"/>
      <c r="I143" s="376"/>
      <c r="J143" s="376"/>
      <c r="K143" s="376"/>
      <c r="L143" s="429"/>
      <c r="M143" s="546"/>
      <c r="N143" s="376"/>
      <c r="O143" s="404"/>
      <c r="P143" s="418"/>
      <c r="Q143" s="387"/>
      <c r="R143" s="343"/>
      <c r="Z143" s="393"/>
      <c r="AA143" s="393"/>
      <c r="AB143" s="393"/>
      <c r="AC143" s="393"/>
      <c r="AD143" s="393"/>
      <c r="AE143" s="393"/>
      <c r="AF143" s="393"/>
      <c r="AG143" s="393"/>
      <c r="AH143" s="393"/>
    </row>
    <row r="144" spans="1:34" s="40" customFormat="1" ht="14.25">
      <c r="A144" s="445"/>
      <c r="B144" s="443"/>
      <c r="C144" s="444"/>
      <c r="D144" s="437"/>
      <c r="E144" s="438"/>
      <c r="F144" s="412"/>
      <c r="G144" s="412"/>
      <c r="H144" s="412"/>
      <c r="I144" s="376"/>
      <c r="J144" s="376"/>
      <c r="K144" s="376"/>
      <c r="L144" s="429"/>
      <c r="M144" s="546"/>
      <c r="N144" s="376"/>
      <c r="O144" s="404"/>
      <c r="P144" s="418"/>
      <c r="Q144" s="387"/>
      <c r="R144" s="343"/>
      <c r="Z144" s="393"/>
      <c r="AA144" s="393"/>
      <c r="AB144" s="393"/>
      <c r="AC144" s="393"/>
      <c r="AD144" s="393"/>
      <c r="AE144" s="393"/>
      <c r="AF144" s="393"/>
      <c r="AG144" s="393"/>
      <c r="AH144" s="393"/>
    </row>
    <row r="145" spans="1:34" s="40" customFormat="1" ht="14.25">
      <c r="A145" s="36"/>
      <c r="B145" s="422"/>
      <c r="C145" s="422"/>
      <c r="D145" s="423"/>
      <c r="E145" s="424"/>
      <c r="F145" s="424"/>
      <c r="G145" s="425"/>
      <c r="H145" s="425"/>
      <c r="I145" s="424"/>
      <c r="J145" s="420"/>
      <c r="K145" s="420"/>
      <c r="L145" s="420"/>
      <c r="M145" s="420"/>
      <c r="N145" s="420"/>
      <c r="O145" s="420"/>
      <c r="P145" s="420"/>
      <c r="Q145" s="387"/>
      <c r="R145" s="343"/>
      <c r="Z145" s="393"/>
      <c r="AA145" s="393"/>
      <c r="AB145" s="393"/>
      <c r="AC145" s="393"/>
      <c r="AD145" s="393"/>
      <c r="AE145" s="393"/>
      <c r="AF145" s="393"/>
      <c r="AG145" s="393"/>
      <c r="AH145" s="393"/>
    </row>
    <row r="146" spans="1:34" s="40" customFormat="1" ht="14.25">
      <c r="A146" s="36"/>
      <c r="B146" s="422"/>
      <c r="C146" s="422"/>
      <c r="D146" s="423"/>
      <c r="E146" s="424"/>
      <c r="F146" s="424"/>
      <c r="G146" s="425"/>
      <c r="H146" s="425"/>
      <c r="I146" s="424"/>
      <c r="J146" s="420"/>
      <c r="K146" s="420"/>
      <c r="L146" s="420"/>
      <c r="M146" s="420"/>
      <c r="N146" s="420"/>
      <c r="O146" s="420"/>
      <c r="P146" s="420"/>
      <c r="Q146" s="387"/>
      <c r="R146" s="343"/>
      <c r="Z146" s="393"/>
      <c r="AA146" s="393"/>
      <c r="AB146" s="393"/>
      <c r="AC146" s="393"/>
      <c r="AD146" s="393"/>
      <c r="AE146" s="393"/>
      <c r="AF146" s="393"/>
      <c r="AG146" s="393"/>
      <c r="AH146" s="393"/>
    </row>
    <row r="147" spans="1:34" s="40" customFormat="1" ht="14.25">
      <c r="A147" s="36"/>
      <c r="B147" s="422"/>
      <c r="C147" s="422"/>
      <c r="D147" s="423"/>
      <c r="E147" s="424"/>
      <c r="F147" s="424"/>
      <c r="G147" s="425"/>
      <c r="H147" s="425"/>
      <c r="I147" s="424"/>
      <c r="J147" s="420"/>
      <c r="K147" s="420"/>
      <c r="L147" s="420"/>
      <c r="M147" s="420"/>
      <c r="N147" s="420"/>
      <c r="O147" s="426"/>
      <c r="P147" s="420"/>
      <c r="Q147" s="387"/>
      <c r="R147" s="343"/>
      <c r="Z147" s="393"/>
      <c r="AA147" s="393"/>
      <c r="AB147" s="393"/>
      <c r="AC147" s="393"/>
      <c r="AD147" s="393"/>
      <c r="AE147" s="393"/>
      <c r="AF147" s="393"/>
      <c r="AG147" s="393"/>
      <c r="AH147" s="393"/>
    </row>
    <row r="148" spans="1:34" s="40" customFormat="1" ht="14.25">
      <c r="A148" s="377"/>
      <c r="B148" s="378"/>
      <c r="C148" s="378"/>
      <c r="D148" s="379"/>
      <c r="E148" s="377"/>
      <c r="F148" s="394"/>
      <c r="G148" s="377"/>
      <c r="H148" s="377"/>
      <c r="I148" s="377"/>
      <c r="J148" s="378"/>
      <c r="K148" s="395"/>
      <c r="L148" s="377"/>
      <c r="M148" s="377"/>
      <c r="N148" s="377"/>
      <c r="O148" s="396"/>
      <c r="P148" s="387"/>
      <c r="Q148" s="387"/>
      <c r="R148" s="343"/>
      <c r="Z148" s="393"/>
      <c r="AA148" s="393"/>
      <c r="AB148" s="393"/>
      <c r="AC148" s="393"/>
      <c r="AD148" s="393"/>
      <c r="AE148" s="393"/>
      <c r="AF148" s="393"/>
      <c r="AG148" s="393"/>
      <c r="AH148" s="393"/>
    </row>
    <row r="149" spans="1:34" ht="15">
      <c r="A149" s="99" t="s">
        <v>618</v>
      </c>
      <c r="B149" s="100"/>
      <c r="C149" s="100"/>
      <c r="D149" s="101"/>
      <c r="E149" s="34"/>
      <c r="F149" s="32"/>
      <c r="G149" s="32"/>
      <c r="H149" s="73"/>
      <c r="I149" s="119"/>
      <c r="J149" s="120"/>
      <c r="K149" s="17"/>
      <c r="L149" s="17"/>
      <c r="M149" s="17"/>
      <c r="N149" s="11"/>
      <c r="O149" s="53"/>
      <c r="Q149" s="95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34" ht="38.25">
      <c r="A150" s="20" t="s">
        <v>16</v>
      </c>
      <c r="B150" s="21" t="s">
        <v>575</v>
      </c>
      <c r="C150" s="21"/>
      <c r="D150" s="22" t="s">
        <v>588</v>
      </c>
      <c r="E150" s="21" t="s">
        <v>589</v>
      </c>
      <c r="F150" s="21" t="s">
        <v>590</v>
      </c>
      <c r="G150" s="21" t="s">
        <v>591</v>
      </c>
      <c r="H150" s="21" t="s">
        <v>592</v>
      </c>
      <c r="I150" s="21" t="s">
        <v>593</v>
      </c>
      <c r="J150" s="20" t="s">
        <v>594</v>
      </c>
      <c r="K150" s="62" t="s">
        <v>610</v>
      </c>
      <c r="L150" s="417" t="s">
        <v>3630</v>
      </c>
      <c r="M150" s="63" t="s">
        <v>3629</v>
      </c>
      <c r="N150" s="21" t="s">
        <v>597</v>
      </c>
      <c r="O150" s="78" t="s">
        <v>598</v>
      </c>
      <c r="P150" s="97"/>
      <c r="Q150" s="11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34" s="393" customFormat="1" ht="14.25">
      <c r="A151" s="382">
        <v>1</v>
      </c>
      <c r="B151" s="397">
        <v>44203</v>
      </c>
      <c r="C151" s="398"/>
      <c r="D151" s="409" t="s">
        <v>515</v>
      </c>
      <c r="E151" s="402" t="s">
        <v>600</v>
      </c>
      <c r="F151" s="412" t="s">
        <v>3691</v>
      </c>
      <c r="G151" s="407">
        <v>385</v>
      </c>
      <c r="H151" s="412"/>
      <c r="I151" s="399" t="s">
        <v>3692</v>
      </c>
      <c r="J151" s="439" t="s">
        <v>601</v>
      </c>
      <c r="K151" s="439"/>
      <c r="L151" s="440"/>
      <c r="M151" s="427"/>
      <c r="N151" s="403"/>
      <c r="O151" s="434"/>
      <c r="P151" s="98"/>
      <c r="Q151" s="441"/>
      <c r="R151" s="489" t="s">
        <v>602</v>
      </c>
      <c r="S151" s="435"/>
      <c r="T151" s="435"/>
      <c r="U151" s="435"/>
      <c r="V151" s="435"/>
      <c r="W151" s="435"/>
      <c r="X151" s="435"/>
      <c r="Y151" s="435"/>
      <c r="Z151" s="435"/>
    </row>
    <row r="152" spans="1:34" s="393" customFormat="1" ht="14.25">
      <c r="A152" s="535">
        <v>2</v>
      </c>
      <c r="B152" s="536">
        <v>44204</v>
      </c>
      <c r="C152" s="537"/>
      <c r="D152" s="538" t="s">
        <v>754</v>
      </c>
      <c r="E152" s="539" t="s">
        <v>600</v>
      </c>
      <c r="F152" s="474">
        <v>315</v>
      </c>
      <c r="G152" s="540">
        <v>283</v>
      </c>
      <c r="H152" s="474">
        <v>348.5</v>
      </c>
      <c r="I152" s="541" t="s">
        <v>3700</v>
      </c>
      <c r="J152" s="519" t="s">
        <v>3827</v>
      </c>
      <c r="K152" s="519">
        <f t="shared" ref="K152" si="145">H152-F152</f>
        <v>33.5</v>
      </c>
      <c r="L152" s="467">
        <f t="shared" ref="L152" si="146">(F152*-0.8)/100</f>
        <v>-2.52</v>
      </c>
      <c r="M152" s="468">
        <f t="shared" ref="M152" si="147">(K152+L152)/F152</f>
        <v>9.8349206349206353E-2</v>
      </c>
      <c r="N152" s="476" t="s">
        <v>599</v>
      </c>
      <c r="O152" s="469">
        <v>43851</v>
      </c>
      <c r="P152" s="98"/>
      <c r="Q152" s="441"/>
      <c r="R152" s="489" t="s">
        <v>602</v>
      </c>
      <c r="S152" s="435"/>
      <c r="T152" s="435"/>
      <c r="U152" s="435"/>
      <c r="V152" s="435"/>
      <c r="W152" s="435"/>
      <c r="X152" s="435"/>
      <c r="Y152" s="435"/>
      <c r="Z152" s="435"/>
    </row>
    <row r="153" spans="1:34" s="8" customFormat="1">
      <c r="A153" s="388"/>
      <c r="B153" s="389"/>
      <c r="C153" s="390"/>
      <c r="D153" s="391"/>
      <c r="E153" s="421"/>
      <c r="F153" s="421"/>
      <c r="G153" s="487"/>
      <c r="H153" s="487"/>
      <c r="I153" s="421"/>
      <c r="J153" s="488"/>
      <c r="K153" s="483"/>
      <c r="L153" s="484"/>
      <c r="M153" s="485"/>
      <c r="N153" s="486"/>
      <c r="O153" s="392"/>
      <c r="P153" s="123"/>
      <c r="Q153"/>
      <c r="R153" s="94"/>
      <c r="T153" s="57"/>
      <c r="U153" s="57"/>
      <c r="V153" s="57"/>
      <c r="W153" s="57"/>
      <c r="X153" s="57"/>
      <c r="Y153" s="57"/>
      <c r="Z153" s="57"/>
    </row>
    <row r="154" spans="1:34">
      <c r="A154" s="23" t="s">
        <v>603</v>
      </c>
      <c r="B154" s="23"/>
      <c r="C154" s="23"/>
      <c r="D154" s="23"/>
      <c r="E154" s="5"/>
      <c r="F154" s="30" t="s">
        <v>605</v>
      </c>
      <c r="G154" s="82"/>
      <c r="H154" s="82"/>
      <c r="I154" s="38"/>
      <c r="J154" s="85"/>
      <c r="K154" s="83"/>
      <c r="L154" s="84"/>
      <c r="M154" s="85"/>
      <c r="N154" s="86"/>
      <c r="O154" s="124"/>
      <c r="P154" s="11"/>
      <c r="Q154" s="16"/>
      <c r="R154" s="96"/>
      <c r="S154" s="16"/>
      <c r="T154" s="16"/>
      <c r="U154" s="16"/>
      <c r="V154" s="16"/>
      <c r="W154" s="16"/>
      <c r="X154" s="16"/>
      <c r="Y154" s="16"/>
    </row>
    <row r="155" spans="1:34">
      <c r="A155" s="29" t="s">
        <v>604</v>
      </c>
      <c r="B155" s="23"/>
      <c r="C155" s="23"/>
      <c r="D155" s="23"/>
      <c r="E155" s="32"/>
      <c r="F155" s="30" t="s">
        <v>607</v>
      </c>
      <c r="G155" s="12"/>
      <c r="H155" s="12"/>
      <c r="I155" s="12"/>
      <c r="J155" s="53"/>
      <c r="K155" s="12"/>
      <c r="L155" s="12"/>
      <c r="M155" s="12"/>
      <c r="N155" s="11"/>
      <c r="O155" s="53"/>
      <c r="Q155" s="7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34">
      <c r="A156" s="29"/>
      <c r="B156" s="23"/>
      <c r="C156" s="23"/>
      <c r="D156" s="23"/>
      <c r="E156" s="32"/>
      <c r="F156" s="30"/>
      <c r="G156" s="12"/>
      <c r="H156" s="12"/>
      <c r="I156" s="12"/>
      <c r="J156" s="53"/>
      <c r="K156" s="12"/>
      <c r="L156" s="12"/>
      <c r="M156" s="12"/>
      <c r="N156" s="11"/>
      <c r="O156" s="53"/>
      <c r="Q156" s="7"/>
      <c r="R156" s="82"/>
      <c r="S156" s="16"/>
      <c r="T156" s="16"/>
      <c r="U156" s="16"/>
      <c r="V156" s="16"/>
      <c r="W156" s="16"/>
      <c r="X156" s="16"/>
      <c r="Y156" s="16"/>
      <c r="Z156" s="16"/>
    </row>
    <row r="157" spans="1:34" ht="15">
      <c r="A157" s="11"/>
      <c r="B157" s="33" t="s">
        <v>3634</v>
      </c>
      <c r="C157" s="33"/>
      <c r="D157" s="33"/>
      <c r="E157" s="33"/>
      <c r="F157" s="34"/>
      <c r="G157" s="32"/>
      <c r="H157" s="32"/>
      <c r="I157" s="73"/>
      <c r="J157" s="74"/>
      <c r="K157" s="75"/>
      <c r="L157" s="416"/>
      <c r="M157" s="12"/>
      <c r="N157" s="11"/>
      <c r="O157" s="53"/>
      <c r="Q157" s="7"/>
      <c r="R157" s="82"/>
      <c r="S157" s="16"/>
      <c r="T157" s="16"/>
      <c r="U157" s="16"/>
      <c r="V157" s="16"/>
      <c r="W157" s="16"/>
      <c r="X157" s="16"/>
      <c r="Y157" s="16"/>
      <c r="Z157" s="16"/>
    </row>
    <row r="158" spans="1:34" ht="38.25">
      <c r="A158" s="20" t="s">
        <v>16</v>
      </c>
      <c r="B158" s="21" t="s">
        <v>575</v>
      </c>
      <c r="C158" s="21"/>
      <c r="D158" s="22" t="s">
        <v>588</v>
      </c>
      <c r="E158" s="21" t="s">
        <v>589</v>
      </c>
      <c r="F158" s="21" t="s">
        <v>590</v>
      </c>
      <c r="G158" s="21" t="s">
        <v>609</v>
      </c>
      <c r="H158" s="21" t="s">
        <v>592</v>
      </c>
      <c r="I158" s="21" t="s">
        <v>593</v>
      </c>
      <c r="J158" s="76" t="s">
        <v>594</v>
      </c>
      <c r="K158" s="62" t="s">
        <v>610</v>
      </c>
      <c r="L158" s="77" t="s">
        <v>611</v>
      </c>
      <c r="M158" s="21" t="s">
        <v>612</v>
      </c>
      <c r="N158" s="417" t="s">
        <v>3630</v>
      </c>
      <c r="O158" s="63" t="s">
        <v>3629</v>
      </c>
      <c r="P158" s="21" t="s">
        <v>597</v>
      </c>
      <c r="Q158" s="78" t="s">
        <v>598</v>
      </c>
      <c r="R158" s="82"/>
      <c r="S158" s="16"/>
      <c r="T158" s="16"/>
      <c r="U158" s="16"/>
      <c r="V158" s="16"/>
      <c r="W158" s="16"/>
      <c r="X158" s="16"/>
      <c r="Y158" s="16"/>
      <c r="Z158" s="16"/>
    </row>
    <row r="159" spans="1:34" ht="14.25">
      <c r="A159" s="382"/>
      <c r="B159" s="397"/>
      <c r="C159" s="401"/>
      <c r="D159" s="409"/>
      <c r="E159" s="402"/>
      <c r="F159" s="428"/>
      <c r="G159" s="407"/>
      <c r="H159" s="402"/>
      <c r="I159" s="399"/>
      <c r="J159" s="439"/>
      <c r="K159" s="439"/>
      <c r="L159" s="440"/>
      <c r="M159" s="438"/>
      <c r="N159" s="440"/>
      <c r="O159" s="427"/>
      <c r="P159" s="403"/>
      <c r="Q159" s="418"/>
      <c r="R159" s="436"/>
      <c r="S159" s="426"/>
      <c r="T159" s="16"/>
      <c r="U159" s="435"/>
      <c r="V159" s="435"/>
      <c r="W159" s="435"/>
      <c r="X159" s="435"/>
      <c r="Y159" s="435"/>
      <c r="Z159" s="435"/>
      <c r="AA159" s="393"/>
      <c r="AB159" s="393"/>
      <c r="AC159" s="393"/>
    </row>
    <row r="160" spans="1:34" ht="14.25">
      <c r="A160" s="382"/>
      <c r="B160" s="397"/>
      <c r="C160" s="401"/>
      <c r="D160" s="409"/>
      <c r="E160" s="402"/>
      <c r="F160" s="428"/>
      <c r="G160" s="407"/>
      <c r="H160" s="402"/>
      <c r="I160" s="399"/>
      <c r="J160" s="439"/>
      <c r="K160" s="439"/>
      <c r="L160" s="440"/>
      <c r="M160" s="438"/>
      <c r="N160" s="440"/>
      <c r="O160" s="427"/>
      <c r="P160" s="403"/>
      <c r="Q160" s="418"/>
      <c r="R160" s="436"/>
      <c r="S160" s="426"/>
      <c r="T160" s="16"/>
      <c r="U160" s="435"/>
      <c r="V160" s="435"/>
      <c r="W160" s="435"/>
      <c r="X160" s="435"/>
      <c r="Y160" s="435"/>
      <c r="Z160" s="435"/>
      <c r="AA160" s="393"/>
      <c r="AB160" s="393"/>
      <c r="AC160" s="393"/>
    </row>
    <row r="161" spans="1:26" s="393" customFormat="1" ht="14.25">
      <c r="A161" s="382"/>
      <c r="B161" s="397"/>
      <c r="C161" s="401"/>
      <c r="D161" s="409"/>
      <c r="E161" s="402"/>
      <c r="F161" s="428"/>
      <c r="G161" s="407"/>
      <c r="H161" s="402"/>
      <c r="I161" s="399"/>
      <c r="J161" s="439"/>
      <c r="K161" s="439"/>
      <c r="L161" s="440"/>
      <c r="M161" s="438"/>
      <c r="N161" s="440"/>
      <c r="O161" s="427"/>
      <c r="P161" s="403"/>
      <c r="Q161" s="418"/>
      <c r="R161" s="433"/>
      <c r="S161" s="435"/>
      <c r="T161" s="435"/>
      <c r="U161" s="435"/>
      <c r="V161" s="435"/>
      <c r="W161" s="435"/>
      <c r="X161" s="435"/>
      <c r="Y161" s="435"/>
      <c r="Z161" s="435"/>
    </row>
    <row r="162" spans="1:26" s="393" customFormat="1" ht="14.25">
      <c r="A162" s="382"/>
      <c r="B162" s="397"/>
      <c r="C162" s="401"/>
      <c r="D162" s="409"/>
      <c r="E162" s="402"/>
      <c r="F162" s="439"/>
      <c r="G162" s="412"/>
      <c r="H162" s="402"/>
      <c r="I162" s="399"/>
      <c r="J162" s="439"/>
      <c r="K162" s="439"/>
      <c r="L162" s="440"/>
      <c r="M162" s="438"/>
      <c r="N162" s="440"/>
      <c r="O162" s="427"/>
      <c r="P162" s="403"/>
      <c r="Q162" s="418"/>
      <c r="R162" s="433"/>
      <c r="S162" s="435"/>
      <c r="T162" s="435"/>
      <c r="U162" s="435"/>
      <c r="V162" s="435"/>
      <c r="W162" s="435"/>
      <c r="X162" s="435"/>
      <c r="Y162" s="435"/>
      <c r="Z162" s="435"/>
    </row>
    <row r="163" spans="1:26" s="393" customFormat="1" ht="14.25">
      <c r="A163" s="382"/>
      <c r="B163" s="397"/>
      <c r="C163" s="401"/>
      <c r="D163" s="409"/>
      <c r="E163" s="402"/>
      <c r="F163" s="439"/>
      <c r="G163" s="412"/>
      <c r="H163" s="402"/>
      <c r="I163" s="399"/>
      <c r="J163" s="439"/>
      <c r="K163" s="439"/>
      <c r="L163" s="440"/>
      <c r="M163" s="438"/>
      <c r="N163" s="440"/>
      <c r="O163" s="427"/>
      <c r="P163" s="403"/>
      <c r="Q163" s="418"/>
      <c r="R163" s="433"/>
      <c r="S163" s="435"/>
      <c r="T163" s="435"/>
      <c r="U163" s="435"/>
      <c r="V163" s="435"/>
      <c r="W163" s="435"/>
      <c r="X163" s="435"/>
      <c r="Y163" s="435"/>
      <c r="Z163" s="435"/>
    </row>
    <row r="164" spans="1:26" s="393" customFormat="1" ht="14.25">
      <c r="A164" s="382"/>
      <c r="B164" s="397"/>
      <c r="C164" s="401"/>
      <c r="D164" s="409"/>
      <c r="E164" s="402"/>
      <c r="F164" s="428"/>
      <c r="G164" s="407"/>
      <c r="H164" s="402"/>
      <c r="I164" s="399"/>
      <c r="J164" s="439"/>
      <c r="K164" s="430"/>
      <c r="L164" s="440"/>
      <c r="M164" s="438"/>
      <c r="N164" s="440"/>
      <c r="O164" s="427"/>
      <c r="P164" s="432"/>
      <c r="Q164" s="418"/>
      <c r="R164" s="433"/>
      <c r="S164" s="435"/>
      <c r="T164" s="435"/>
      <c r="U164" s="435"/>
      <c r="V164" s="435"/>
      <c r="W164" s="435"/>
      <c r="X164" s="435"/>
      <c r="Y164" s="435"/>
      <c r="Z164" s="435"/>
    </row>
    <row r="165" spans="1:26" s="393" customFormat="1" ht="14.25">
      <c r="A165" s="382"/>
      <c r="B165" s="397"/>
      <c r="C165" s="401"/>
      <c r="D165" s="409"/>
      <c r="E165" s="402"/>
      <c r="F165" s="428"/>
      <c r="G165" s="407"/>
      <c r="H165" s="402"/>
      <c r="I165" s="399"/>
      <c r="J165" s="430"/>
      <c r="K165" s="430"/>
      <c r="L165" s="430"/>
      <c r="M165" s="430"/>
      <c r="N165" s="431"/>
      <c r="O165" s="442"/>
      <c r="P165" s="432"/>
      <c r="Q165" s="418"/>
      <c r="R165" s="433"/>
      <c r="S165" s="435"/>
      <c r="T165" s="435"/>
      <c r="U165" s="435"/>
      <c r="V165" s="435"/>
      <c r="W165" s="435"/>
      <c r="X165" s="435"/>
      <c r="Y165" s="435"/>
      <c r="Z165" s="435"/>
    </row>
    <row r="166" spans="1:26" s="393" customFormat="1" ht="14.25">
      <c r="A166" s="382"/>
      <c r="B166" s="397"/>
      <c r="C166" s="401"/>
      <c r="D166" s="409"/>
      <c r="E166" s="402"/>
      <c r="F166" s="439"/>
      <c r="G166" s="412"/>
      <c r="H166" s="402"/>
      <c r="I166" s="399"/>
      <c r="J166" s="439"/>
      <c r="K166" s="439"/>
      <c r="L166" s="440"/>
      <c r="M166" s="438"/>
      <c r="N166" s="440"/>
      <c r="O166" s="427"/>
      <c r="P166" s="403"/>
      <c r="Q166" s="418"/>
      <c r="R166" s="436"/>
      <c r="S166" s="426"/>
      <c r="T166" s="435"/>
      <c r="U166" s="435"/>
      <c r="V166" s="435"/>
      <c r="W166" s="435"/>
      <c r="X166" s="435"/>
      <c r="Y166" s="435"/>
      <c r="Z166" s="435"/>
    </row>
    <row r="167" spans="1:26" s="393" customFormat="1" ht="14.25">
      <c r="A167" s="382"/>
      <c r="B167" s="397"/>
      <c r="C167" s="401"/>
      <c r="D167" s="409"/>
      <c r="E167" s="402"/>
      <c r="F167" s="428"/>
      <c r="G167" s="407"/>
      <c r="H167" s="402"/>
      <c r="I167" s="399"/>
      <c r="J167" s="376"/>
      <c r="K167" s="376"/>
      <c r="L167" s="376"/>
      <c r="M167" s="376"/>
      <c r="N167" s="429"/>
      <c r="O167" s="427"/>
      <c r="P167" s="404"/>
      <c r="Q167" s="418"/>
      <c r="R167" s="436"/>
      <c r="S167" s="426"/>
      <c r="T167" s="435"/>
      <c r="U167" s="435"/>
      <c r="V167" s="435"/>
      <c r="W167" s="435"/>
      <c r="X167" s="435"/>
      <c r="Y167" s="435"/>
      <c r="Z167" s="435"/>
    </row>
    <row r="168" spans="1:26">
      <c r="A168" s="29"/>
      <c r="B168" s="23"/>
      <c r="C168" s="23"/>
      <c r="D168" s="23"/>
      <c r="E168" s="32"/>
      <c r="F168" s="30"/>
      <c r="G168" s="12"/>
      <c r="H168" s="12"/>
      <c r="I168" s="12"/>
      <c r="J168" s="53"/>
      <c r="K168" s="12"/>
      <c r="L168" s="12"/>
      <c r="M168" s="12"/>
      <c r="N168" s="11"/>
      <c r="O168" s="53"/>
      <c r="P168" s="7"/>
      <c r="Q168" s="11"/>
      <c r="R168" s="141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9"/>
      <c r="B169" s="23"/>
      <c r="C169" s="23"/>
      <c r="D169" s="23"/>
      <c r="E169" s="32"/>
      <c r="F169" s="30"/>
      <c r="G169" s="41"/>
      <c r="H169" s="42"/>
      <c r="I169" s="82"/>
      <c r="J169" s="17"/>
      <c r="K169" s="83"/>
      <c r="L169" s="84"/>
      <c r="M169" s="85"/>
      <c r="N169" s="86"/>
      <c r="O169" s="87"/>
      <c r="P169" s="11"/>
      <c r="Q169" s="16"/>
      <c r="R169" s="141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37"/>
      <c r="B170" s="45"/>
      <c r="C170" s="102"/>
      <c r="D170" s="6"/>
      <c r="E170" s="38"/>
      <c r="F170" s="82"/>
      <c r="G170" s="41"/>
      <c r="H170" s="42"/>
      <c r="I170" s="82"/>
      <c r="J170" s="17"/>
      <c r="K170" s="83"/>
      <c r="L170" s="84"/>
      <c r="M170" s="85"/>
      <c r="N170" s="86"/>
      <c r="O170" s="87"/>
      <c r="P170" s="11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 ht="15">
      <c r="A171" s="5"/>
      <c r="B171" s="103" t="s">
        <v>619</v>
      </c>
      <c r="C171" s="103"/>
      <c r="D171" s="103"/>
      <c r="E171" s="103"/>
      <c r="F171" s="17"/>
      <c r="G171" s="17"/>
      <c r="H171" s="104"/>
      <c r="I171" s="17"/>
      <c r="J171" s="74"/>
      <c r="K171" s="75"/>
      <c r="L171" s="17"/>
      <c r="M171" s="17"/>
      <c r="N171" s="16"/>
      <c r="O171" s="98"/>
      <c r="P171" s="11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 ht="38.25">
      <c r="A172" s="20" t="s">
        <v>16</v>
      </c>
      <c r="B172" s="21" t="s">
        <v>575</v>
      </c>
      <c r="C172" s="21"/>
      <c r="D172" s="22" t="s">
        <v>588</v>
      </c>
      <c r="E172" s="21" t="s">
        <v>589</v>
      </c>
      <c r="F172" s="21" t="s">
        <v>590</v>
      </c>
      <c r="G172" s="21" t="s">
        <v>620</v>
      </c>
      <c r="H172" s="21" t="s">
        <v>621</v>
      </c>
      <c r="I172" s="21" t="s">
        <v>593</v>
      </c>
      <c r="J172" s="61" t="s">
        <v>594</v>
      </c>
      <c r="K172" s="21" t="s">
        <v>595</v>
      </c>
      <c r="L172" s="21" t="s">
        <v>596</v>
      </c>
      <c r="M172" s="21" t="s">
        <v>597</v>
      </c>
      <c r="N172" s="22" t="s">
        <v>598</v>
      </c>
      <c r="O172" s="98"/>
      <c r="P172" s="11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1</v>
      </c>
      <c r="B173" s="105">
        <v>41579</v>
      </c>
      <c r="C173" s="105"/>
      <c r="D173" s="106" t="s">
        <v>622</v>
      </c>
      <c r="E173" s="107" t="s">
        <v>623</v>
      </c>
      <c r="F173" s="108">
        <v>82</v>
      </c>
      <c r="G173" s="107" t="s">
        <v>624</v>
      </c>
      <c r="H173" s="107">
        <v>100</v>
      </c>
      <c r="I173" s="125">
        <v>100</v>
      </c>
      <c r="J173" s="126" t="s">
        <v>625</v>
      </c>
      <c r="K173" s="127">
        <f t="shared" ref="K173:K204" si="148">H173-F173</f>
        <v>18</v>
      </c>
      <c r="L173" s="128">
        <f t="shared" ref="L173:L204" si="149">K173/F173</f>
        <v>0.21951219512195122</v>
      </c>
      <c r="M173" s="129" t="s">
        <v>599</v>
      </c>
      <c r="N173" s="130">
        <v>42657</v>
      </c>
      <c r="O173" s="53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2</v>
      </c>
      <c r="B174" s="105">
        <v>41794</v>
      </c>
      <c r="C174" s="105"/>
      <c r="D174" s="106" t="s">
        <v>626</v>
      </c>
      <c r="E174" s="107" t="s">
        <v>600</v>
      </c>
      <c r="F174" s="108">
        <v>257</v>
      </c>
      <c r="G174" s="107" t="s">
        <v>624</v>
      </c>
      <c r="H174" s="107">
        <v>300</v>
      </c>
      <c r="I174" s="125">
        <v>300</v>
      </c>
      <c r="J174" s="126" t="s">
        <v>625</v>
      </c>
      <c r="K174" s="127">
        <f t="shared" si="148"/>
        <v>43</v>
      </c>
      <c r="L174" s="128">
        <f t="shared" si="149"/>
        <v>0.16731517509727625</v>
      </c>
      <c r="M174" s="129" t="s">
        <v>599</v>
      </c>
      <c r="N174" s="130">
        <v>41822</v>
      </c>
      <c r="O174" s="53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3</v>
      </c>
      <c r="B175" s="105">
        <v>41828</v>
      </c>
      <c r="C175" s="105"/>
      <c r="D175" s="106" t="s">
        <v>627</v>
      </c>
      <c r="E175" s="107" t="s">
        <v>600</v>
      </c>
      <c r="F175" s="108">
        <v>393</v>
      </c>
      <c r="G175" s="107" t="s">
        <v>624</v>
      </c>
      <c r="H175" s="107">
        <v>468</v>
      </c>
      <c r="I175" s="125">
        <v>468</v>
      </c>
      <c r="J175" s="126" t="s">
        <v>625</v>
      </c>
      <c r="K175" s="127">
        <f t="shared" si="148"/>
        <v>75</v>
      </c>
      <c r="L175" s="128">
        <f t="shared" si="149"/>
        <v>0.19083969465648856</v>
      </c>
      <c r="M175" s="129" t="s">
        <v>599</v>
      </c>
      <c r="N175" s="130">
        <v>41863</v>
      </c>
      <c r="O175" s="53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4</v>
      </c>
      <c r="B176" s="105">
        <v>41857</v>
      </c>
      <c r="C176" s="105"/>
      <c r="D176" s="106" t="s">
        <v>628</v>
      </c>
      <c r="E176" s="107" t="s">
        <v>600</v>
      </c>
      <c r="F176" s="108">
        <v>205</v>
      </c>
      <c r="G176" s="107" t="s">
        <v>624</v>
      </c>
      <c r="H176" s="107">
        <v>275</v>
      </c>
      <c r="I176" s="125">
        <v>250</v>
      </c>
      <c r="J176" s="126" t="s">
        <v>625</v>
      </c>
      <c r="K176" s="127">
        <f t="shared" si="148"/>
        <v>70</v>
      </c>
      <c r="L176" s="128">
        <f t="shared" si="149"/>
        <v>0.34146341463414637</v>
      </c>
      <c r="M176" s="129" t="s">
        <v>599</v>
      </c>
      <c r="N176" s="130">
        <v>41962</v>
      </c>
      <c r="O176" s="53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5</v>
      </c>
      <c r="B177" s="105">
        <v>41886</v>
      </c>
      <c r="C177" s="105"/>
      <c r="D177" s="106" t="s">
        <v>629</v>
      </c>
      <c r="E177" s="107" t="s">
        <v>600</v>
      </c>
      <c r="F177" s="108">
        <v>162</v>
      </c>
      <c r="G177" s="107" t="s">
        <v>624</v>
      </c>
      <c r="H177" s="107">
        <v>190</v>
      </c>
      <c r="I177" s="125">
        <v>190</v>
      </c>
      <c r="J177" s="126" t="s">
        <v>625</v>
      </c>
      <c r="K177" s="127">
        <f t="shared" si="148"/>
        <v>28</v>
      </c>
      <c r="L177" s="128">
        <f t="shared" si="149"/>
        <v>0.1728395061728395</v>
      </c>
      <c r="M177" s="129" t="s">
        <v>599</v>
      </c>
      <c r="N177" s="130">
        <v>42006</v>
      </c>
      <c r="O177" s="53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6</v>
      </c>
      <c r="B178" s="105">
        <v>41886</v>
      </c>
      <c r="C178" s="105"/>
      <c r="D178" s="106" t="s">
        <v>630</v>
      </c>
      <c r="E178" s="107" t="s">
        <v>600</v>
      </c>
      <c r="F178" s="108">
        <v>75</v>
      </c>
      <c r="G178" s="107" t="s">
        <v>624</v>
      </c>
      <c r="H178" s="107">
        <v>91.5</v>
      </c>
      <c r="I178" s="125" t="s">
        <v>631</v>
      </c>
      <c r="J178" s="126" t="s">
        <v>632</v>
      </c>
      <c r="K178" s="127">
        <f t="shared" si="148"/>
        <v>16.5</v>
      </c>
      <c r="L178" s="128">
        <f t="shared" si="149"/>
        <v>0.22</v>
      </c>
      <c r="M178" s="129" t="s">
        <v>599</v>
      </c>
      <c r="N178" s="130">
        <v>41954</v>
      </c>
      <c r="O178" s="53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7</v>
      </c>
      <c r="B179" s="105">
        <v>41913</v>
      </c>
      <c r="C179" s="105"/>
      <c r="D179" s="106" t="s">
        <v>633</v>
      </c>
      <c r="E179" s="107" t="s">
        <v>600</v>
      </c>
      <c r="F179" s="108">
        <v>850</v>
      </c>
      <c r="G179" s="107" t="s">
        <v>624</v>
      </c>
      <c r="H179" s="107">
        <v>982.5</v>
      </c>
      <c r="I179" s="125">
        <v>1050</v>
      </c>
      <c r="J179" s="126" t="s">
        <v>634</v>
      </c>
      <c r="K179" s="127">
        <f t="shared" si="148"/>
        <v>132.5</v>
      </c>
      <c r="L179" s="128">
        <f t="shared" si="149"/>
        <v>0.15588235294117647</v>
      </c>
      <c r="M179" s="129" t="s">
        <v>599</v>
      </c>
      <c r="N179" s="130">
        <v>42039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8</v>
      </c>
      <c r="B180" s="105">
        <v>41913</v>
      </c>
      <c r="C180" s="105"/>
      <c r="D180" s="106" t="s">
        <v>635</v>
      </c>
      <c r="E180" s="107" t="s">
        <v>600</v>
      </c>
      <c r="F180" s="108">
        <v>475</v>
      </c>
      <c r="G180" s="107" t="s">
        <v>624</v>
      </c>
      <c r="H180" s="107">
        <v>515</v>
      </c>
      <c r="I180" s="125">
        <v>600</v>
      </c>
      <c r="J180" s="126" t="s">
        <v>636</v>
      </c>
      <c r="K180" s="127">
        <f t="shared" si="148"/>
        <v>40</v>
      </c>
      <c r="L180" s="128">
        <f t="shared" si="149"/>
        <v>8.4210526315789472E-2</v>
      </c>
      <c r="M180" s="129" t="s">
        <v>599</v>
      </c>
      <c r="N180" s="130">
        <v>41939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9</v>
      </c>
      <c r="B181" s="105">
        <v>41913</v>
      </c>
      <c r="C181" s="105"/>
      <c r="D181" s="106" t="s">
        <v>637</v>
      </c>
      <c r="E181" s="107" t="s">
        <v>600</v>
      </c>
      <c r="F181" s="108">
        <v>86</v>
      </c>
      <c r="G181" s="107" t="s">
        <v>624</v>
      </c>
      <c r="H181" s="107">
        <v>99</v>
      </c>
      <c r="I181" s="125">
        <v>140</v>
      </c>
      <c r="J181" s="126" t="s">
        <v>638</v>
      </c>
      <c r="K181" s="127">
        <f t="shared" si="148"/>
        <v>13</v>
      </c>
      <c r="L181" s="128">
        <f t="shared" si="149"/>
        <v>0.15116279069767441</v>
      </c>
      <c r="M181" s="129" t="s">
        <v>599</v>
      </c>
      <c r="N181" s="130">
        <v>41939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10</v>
      </c>
      <c r="B182" s="105">
        <v>41926</v>
      </c>
      <c r="C182" s="105"/>
      <c r="D182" s="106" t="s">
        <v>639</v>
      </c>
      <c r="E182" s="107" t="s">
        <v>600</v>
      </c>
      <c r="F182" s="108">
        <v>496.6</v>
      </c>
      <c r="G182" s="107" t="s">
        <v>624</v>
      </c>
      <c r="H182" s="107">
        <v>621</v>
      </c>
      <c r="I182" s="125">
        <v>580</v>
      </c>
      <c r="J182" s="126" t="s">
        <v>625</v>
      </c>
      <c r="K182" s="127">
        <f t="shared" si="148"/>
        <v>124.39999999999998</v>
      </c>
      <c r="L182" s="128">
        <f t="shared" si="149"/>
        <v>0.25050342327829234</v>
      </c>
      <c r="M182" s="129" t="s">
        <v>599</v>
      </c>
      <c r="N182" s="130">
        <v>42605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11</v>
      </c>
      <c r="B183" s="105">
        <v>41926</v>
      </c>
      <c r="C183" s="105"/>
      <c r="D183" s="106" t="s">
        <v>640</v>
      </c>
      <c r="E183" s="107" t="s">
        <v>600</v>
      </c>
      <c r="F183" s="108">
        <v>2481.9</v>
      </c>
      <c r="G183" s="107" t="s">
        <v>624</v>
      </c>
      <c r="H183" s="107">
        <v>2840</v>
      </c>
      <c r="I183" s="125">
        <v>2870</v>
      </c>
      <c r="J183" s="126" t="s">
        <v>641</v>
      </c>
      <c r="K183" s="127">
        <f t="shared" si="148"/>
        <v>358.09999999999991</v>
      </c>
      <c r="L183" s="128">
        <f t="shared" si="149"/>
        <v>0.14428462065353154</v>
      </c>
      <c r="M183" s="129" t="s">
        <v>599</v>
      </c>
      <c r="N183" s="130">
        <v>42017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12</v>
      </c>
      <c r="B184" s="105">
        <v>41928</v>
      </c>
      <c r="C184" s="105"/>
      <c r="D184" s="106" t="s">
        <v>642</v>
      </c>
      <c r="E184" s="107" t="s">
        <v>600</v>
      </c>
      <c r="F184" s="108">
        <v>84.5</v>
      </c>
      <c r="G184" s="107" t="s">
        <v>624</v>
      </c>
      <c r="H184" s="107">
        <v>93</v>
      </c>
      <c r="I184" s="125">
        <v>110</v>
      </c>
      <c r="J184" s="126" t="s">
        <v>643</v>
      </c>
      <c r="K184" s="127">
        <f t="shared" si="148"/>
        <v>8.5</v>
      </c>
      <c r="L184" s="128">
        <f t="shared" si="149"/>
        <v>0.10059171597633136</v>
      </c>
      <c r="M184" s="129" t="s">
        <v>599</v>
      </c>
      <c r="N184" s="130">
        <v>41939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13</v>
      </c>
      <c r="B185" s="105">
        <v>41928</v>
      </c>
      <c r="C185" s="105"/>
      <c r="D185" s="106" t="s">
        <v>644</v>
      </c>
      <c r="E185" s="107" t="s">
        <v>600</v>
      </c>
      <c r="F185" s="108">
        <v>401</v>
      </c>
      <c r="G185" s="107" t="s">
        <v>624</v>
      </c>
      <c r="H185" s="107">
        <v>428</v>
      </c>
      <c r="I185" s="125">
        <v>450</v>
      </c>
      <c r="J185" s="126" t="s">
        <v>645</v>
      </c>
      <c r="K185" s="127">
        <f t="shared" si="148"/>
        <v>27</v>
      </c>
      <c r="L185" s="128">
        <f t="shared" si="149"/>
        <v>6.7331670822942641E-2</v>
      </c>
      <c r="M185" s="129" t="s">
        <v>599</v>
      </c>
      <c r="N185" s="130">
        <v>42020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14</v>
      </c>
      <c r="B186" s="105">
        <v>41928</v>
      </c>
      <c r="C186" s="105"/>
      <c r="D186" s="106" t="s">
        <v>646</v>
      </c>
      <c r="E186" s="107" t="s">
        <v>600</v>
      </c>
      <c r="F186" s="108">
        <v>101</v>
      </c>
      <c r="G186" s="107" t="s">
        <v>624</v>
      </c>
      <c r="H186" s="107">
        <v>112</v>
      </c>
      <c r="I186" s="125">
        <v>120</v>
      </c>
      <c r="J186" s="126" t="s">
        <v>647</v>
      </c>
      <c r="K186" s="127">
        <f t="shared" si="148"/>
        <v>11</v>
      </c>
      <c r="L186" s="128">
        <f t="shared" si="149"/>
        <v>0.10891089108910891</v>
      </c>
      <c r="M186" s="129" t="s">
        <v>599</v>
      </c>
      <c r="N186" s="130">
        <v>41939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15</v>
      </c>
      <c r="B187" s="105">
        <v>41954</v>
      </c>
      <c r="C187" s="105"/>
      <c r="D187" s="106" t="s">
        <v>648</v>
      </c>
      <c r="E187" s="107" t="s">
        <v>600</v>
      </c>
      <c r="F187" s="108">
        <v>59</v>
      </c>
      <c r="G187" s="107" t="s">
        <v>624</v>
      </c>
      <c r="H187" s="107">
        <v>76</v>
      </c>
      <c r="I187" s="125">
        <v>76</v>
      </c>
      <c r="J187" s="126" t="s">
        <v>625</v>
      </c>
      <c r="K187" s="127">
        <f t="shared" si="148"/>
        <v>17</v>
      </c>
      <c r="L187" s="128">
        <f t="shared" si="149"/>
        <v>0.28813559322033899</v>
      </c>
      <c r="M187" s="129" t="s">
        <v>599</v>
      </c>
      <c r="N187" s="130">
        <v>43032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16</v>
      </c>
      <c r="B188" s="105">
        <v>41954</v>
      </c>
      <c r="C188" s="105"/>
      <c r="D188" s="106" t="s">
        <v>637</v>
      </c>
      <c r="E188" s="107" t="s">
        <v>600</v>
      </c>
      <c r="F188" s="108">
        <v>99</v>
      </c>
      <c r="G188" s="107" t="s">
        <v>624</v>
      </c>
      <c r="H188" s="107">
        <v>120</v>
      </c>
      <c r="I188" s="125">
        <v>120</v>
      </c>
      <c r="J188" s="126" t="s">
        <v>649</v>
      </c>
      <c r="K188" s="127">
        <f t="shared" si="148"/>
        <v>21</v>
      </c>
      <c r="L188" s="128">
        <f t="shared" si="149"/>
        <v>0.21212121212121213</v>
      </c>
      <c r="M188" s="129" t="s">
        <v>599</v>
      </c>
      <c r="N188" s="130">
        <v>41960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17</v>
      </c>
      <c r="B189" s="105">
        <v>41956</v>
      </c>
      <c r="C189" s="105"/>
      <c r="D189" s="106" t="s">
        <v>650</v>
      </c>
      <c r="E189" s="107" t="s">
        <v>600</v>
      </c>
      <c r="F189" s="108">
        <v>22</v>
      </c>
      <c r="G189" s="107" t="s">
        <v>624</v>
      </c>
      <c r="H189" s="107">
        <v>33.549999999999997</v>
      </c>
      <c r="I189" s="125">
        <v>32</v>
      </c>
      <c r="J189" s="126" t="s">
        <v>651</v>
      </c>
      <c r="K189" s="127">
        <f t="shared" si="148"/>
        <v>11.549999999999997</v>
      </c>
      <c r="L189" s="128">
        <f t="shared" si="149"/>
        <v>0.52499999999999991</v>
      </c>
      <c r="M189" s="129" t="s">
        <v>599</v>
      </c>
      <c r="N189" s="130">
        <v>42188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18</v>
      </c>
      <c r="B190" s="105">
        <v>41976</v>
      </c>
      <c r="C190" s="105"/>
      <c r="D190" s="106" t="s">
        <v>652</v>
      </c>
      <c r="E190" s="107" t="s">
        <v>600</v>
      </c>
      <c r="F190" s="108">
        <v>440</v>
      </c>
      <c r="G190" s="107" t="s">
        <v>624</v>
      </c>
      <c r="H190" s="107">
        <v>520</v>
      </c>
      <c r="I190" s="125">
        <v>520</v>
      </c>
      <c r="J190" s="126" t="s">
        <v>653</v>
      </c>
      <c r="K190" s="127">
        <f t="shared" si="148"/>
        <v>80</v>
      </c>
      <c r="L190" s="128">
        <f t="shared" si="149"/>
        <v>0.18181818181818182</v>
      </c>
      <c r="M190" s="129" t="s">
        <v>599</v>
      </c>
      <c r="N190" s="130">
        <v>42208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19</v>
      </c>
      <c r="B191" s="105">
        <v>41976</v>
      </c>
      <c r="C191" s="105"/>
      <c r="D191" s="106" t="s">
        <v>654</v>
      </c>
      <c r="E191" s="107" t="s">
        <v>600</v>
      </c>
      <c r="F191" s="108">
        <v>360</v>
      </c>
      <c r="G191" s="107" t="s">
        <v>624</v>
      </c>
      <c r="H191" s="107">
        <v>427</v>
      </c>
      <c r="I191" s="125">
        <v>425</v>
      </c>
      <c r="J191" s="126" t="s">
        <v>655</v>
      </c>
      <c r="K191" s="127">
        <f t="shared" si="148"/>
        <v>67</v>
      </c>
      <c r="L191" s="128">
        <f t="shared" si="149"/>
        <v>0.18611111111111112</v>
      </c>
      <c r="M191" s="129" t="s">
        <v>599</v>
      </c>
      <c r="N191" s="130">
        <v>42058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20</v>
      </c>
      <c r="B192" s="105">
        <v>42012</v>
      </c>
      <c r="C192" s="105"/>
      <c r="D192" s="106" t="s">
        <v>656</v>
      </c>
      <c r="E192" s="107" t="s">
        <v>600</v>
      </c>
      <c r="F192" s="108">
        <v>360</v>
      </c>
      <c r="G192" s="107" t="s">
        <v>624</v>
      </c>
      <c r="H192" s="107">
        <v>455</v>
      </c>
      <c r="I192" s="125">
        <v>420</v>
      </c>
      <c r="J192" s="126" t="s">
        <v>657</v>
      </c>
      <c r="K192" s="127">
        <f t="shared" si="148"/>
        <v>95</v>
      </c>
      <c r="L192" s="128">
        <f t="shared" si="149"/>
        <v>0.2638888888888889</v>
      </c>
      <c r="M192" s="129" t="s">
        <v>599</v>
      </c>
      <c r="N192" s="130">
        <v>42024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21</v>
      </c>
      <c r="B193" s="105">
        <v>42012</v>
      </c>
      <c r="C193" s="105"/>
      <c r="D193" s="106" t="s">
        <v>658</v>
      </c>
      <c r="E193" s="107" t="s">
        <v>600</v>
      </c>
      <c r="F193" s="108">
        <v>130</v>
      </c>
      <c r="G193" s="107"/>
      <c r="H193" s="107">
        <v>175.5</v>
      </c>
      <c r="I193" s="125">
        <v>165</v>
      </c>
      <c r="J193" s="126" t="s">
        <v>659</v>
      </c>
      <c r="K193" s="127">
        <f t="shared" si="148"/>
        <v>45.5</v>
      </c>
      <c r="L193" s="128">
        <f t="shared" si="149"/>
        <v>0.35</v>
      </c>
      <c r="M193" s="129" t="s">
        <v>599</v>
      </c>
      <c r="N193" s="130">
        <v>43088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22</v>
      </c>
      <c r="B194" s="105">
        <v>42040</v>
      </c>
      <c r="C194" s="105"/>
      <c r="D194" s="106" t="s">
        <v>390</v>
      </c>
      <c r="E194" s="107" t="s">
        <v>623</v>
      </c>
      <c r="F194" s="108">
        <v>98</v>
      </c>
      <c r="G194" s="107"/>
      <c r="H194" s="107">
        <v>120</v>
      </c>
      <c r="I194" s="125">
        <v>120</v>
      </c>
      <c r="J194" s="126" t="s">
        <v>625</v>
      </c>
      <c r="K194" s="127">
        <f t="shared" si="148"/>
        <v>22</v>
      </c>
      <c r="L194" s="128">
        <f t="shared" si="149"/>
        <v>0.22448979591836735</v>
      </c>
      <c r="M194" s="129" t="s">
        <v>599</v>
      </c>
      <c r="N194" s="130">
        <v>42753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23</v>
      </c>
      <c r="B195" s="105">
        <v>42040</v>
      </c>
      <c r="C195" s="105"/>
      <c r="D195" s="106" t="s">
        <v>660</v>
      </c>
      <c r="E195" s="107" t="s">
        <v>623</v>
      </c>
      <c r="F195" s="108">
        <v>196</v>
      </c>
      <c r="G195" s="107"/>
      <c r="H195" s="107">
        <v>262</v>
      </c>
      <c r="I195" s="125">
        <v>255</v>
      </c>
      <c r="J195" s="126" t="s">
        <v>625</v>
      </c>
      <c r="K195" s="127">
        <f t="shared" si="148"/>
        <v>66</v>
      </c>
      <c r="L195" s="128">
        <f t="shared" si="149"/>
        <v>0.33673469387755101</v>
      </c>
      <c r="M195" s="129" t="s">
        <v>599</v>
      </c>
      <c r="N195" s="130">
        <v>42599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24</v>
      </c>
      <c r="B196" s="109">
        <v>42067</v>
      </c>
      <c r="C196" s="109"/>
      <c r="D196" s="110" t="s">
        <v>389</v>
      </c>
      <c r="E196" s="111" t="s">
        <v>623</v>
      </c>
      <c r="F196" s="112">
        <v>235</v>
      </c>
      <c r="G196" s="112"/>
      <c r="H196" s="113">
        <v>77</v>
      </c>
      <c r="I196" s="131" t="s">
        <v>661</v>
      </c>
      <c r="J196" s="132" t="s">
        <v>662</v>
      </c>
      <c r="K196" s="133">
        <f t="shared" si="148"/>
        <v>-158</v>
      </c>
      <c r="L196" s="134">
        <f t="shared" si="149"/>
        <v>-0.67234042553191486</v>
      </c>
      <c r="M196" s="135" t="s">
        <v>663</v>
      </c>
      <c r="N196" s="136">
        <v>43522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25</v>
      </c>
      <c r="B197" s="105">
        <v>42067</v>
      </c>
      <c r="C197" s="105"/>
      <c r="D197" s="106" t="s">
        <v>481</v>
      </c>
      <c r="E197" s="107" t="s">
        <v>623</v>
      </c>
      <c r="F197" s="108">
        <v>185</v>
      </c>
      <c r="G197" s="107"/>
      <c r="H197" s="107">
        <v>224</v>
      </c>
      <c r="I197" s="125" t="s">
        <v>664</v>
      </c>
      <c r="J197" s="126" t="s">
        <v>625</v>
      </c>
      <c r="K197" s="127">
        <f t="shared" si="148"/>
        <v>39</v>
      </c>
      <c r="L197" s="128">
        <f t="shared" si="149"/>
        <v>0.21081081081081082</v>
      </c>
      <c r="M197" s="129" t="s">
        <v>599</v>
      </c>
      <c r="N197" s="130">
        <v>42647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363">
        <v>26</v>
      </c>
      <c r="B198" s="114">
        <v>42090</v>
      </c>
      <c r="C198" s="114"/>
      <c r="D198" s="115" t="s">
        <v>665</v>
      </c>
      <c r="E198" s="116" t="s">
        <v>623</v>
      </c>
      <c r="F198" s="117">
        <v>49.5</v>
      </c>
      <c r="G198" s="118"/>
      <c r="H198" s="118">
        <v>15.85</v>
      </c>
      <c r="I198" s="118">
        <v>67</v>
      </c>
      <c r="J198" s="137" t="s">
        <v>666</v>
      </c>
      <c r="K198" s="118">
        <f t="shared" si="148"/>
        <v>-33.65</v>
      </c>
      <c r="L198" s="138">
        <f t="shared" si="149"/>
        <v>-0.67979797979797973</v>
      </c>
      <c r="M198" s="135" t="s">
        <v>663</v>
      </c>
      <c r="N198" s="139">
        <v>43627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27</v>
      </c>
      <c r="B199" s="105">
        <v>42093</v>
      </c>
      <c r="C199" s="105"/>
      <c r="D199" s="106" t="s">
        <v>667</v>
      </c>
      <c r="E199" s="107" t="s">
        <v>623</v>
      </c>
      <c r="F199" s="108">
        <v>183.5</v>
      </c>
      <c r="G199" s="107"/>
      <c r="H199" s="107">
        <v>219</v>
      </c>
      <c r="I199" s="125">
        <v>218</v>
      </c>
      <c r="J199" s="126" t="s">
        <v>668</v>
      </c>
      <c r="K199" s="127">
        <f t="shared" si="148"/>
        <v>35.5</v>
      </c>
      <c r="L199" s="128">
        <f t="shared" si="149"/>
        <v>0.19346049046321526</v>
      </c>
      <c r="M199" s="129" t="s">
        <v>599</v>
      </c>
      <c r="N199" s="130">
        <v>42103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28</v>
      </c>
      <c r="B200" s="105">
        <v>42114</v>
      </c>
      <c r="C200" s="105"/>
      <c r="D200" s="106" t="s">
        <v>669</v>
      </c>
      <c r="E200" s="107" t="s">
        <v>623</v>
      </c>
      <c r="F200" s="108">
        <f>(227+237)/2</f>
        <v>232</v>
      </c>
      <c r="G200" s="107"/>
      <c r="H200" s="107">
        <v>298</v>
      </c>
      <c r="I200" s="125">
        <v>298</v>
      </c>
      <c r="J200" s="126" t="s">
        <v>625</v>
      </c>
      <c r="K200" s="127">
        <f t="shared" si="148"/>
        <v>66</v>
      </c>
      <c r="L200" s="128">
        <f t="shared" si="149"/>
        <v>0.28448275862068967</v>
      </c>
      <c r="M200" s="129" t="s">
        <v>599</v>
      </c>
      <c r="N200" s="130">
        <v>42823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29</v>
      </c>
      <c r="B201" s="105">
        <v>42128</v>
      </c>
      <c r="C201" s="105"/>
      <c r="D201" s="106" t="s">
        <v>670</v>
      </c>
      <c r="E201" s="107" t="s">
        <v>600</v>
      </c>
      <c r="F201" s="108">
        <v>385</v>
      </c>
      <c r="G201" s="107"/>
      <c r="H201" s="107">
        <f>212.5+331</f>
        <v>543.5</v>
      </c>
      <c r="I201" s="125">
        <v>510</v>
      </c>
      <c r="J201" s="126" t="s">
        <v>671</v>
      </c>
      <c r="K201" s="127">
        <f t="shared" si="148"/>
        <v>158.5</v>
      </c>
      <c r="L201" s="128">
        <f t="shared" si="149"/>
        <v>0.41168831168831171</v>
      </c>
      <c r="M201" s="129" t="s">
        <v>599</v>
      </c>
      <c r="N201" s="130">
        <v>42235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30</v>
      </c>
      <c r="B202" s="105">
        <v>42128</v>
      </c>
      <c r="C202" s="105"/>
      <c r="D202" s="106" t="s">
        <v>672</v>
      </c>
      <c r="E202" s="107" t="s">
        <v>600</v>
      </c>
      <c r="F202" s="108">
        <v>115.5</v>
      </c>
      <c r="G202" s="107"/>
      <c r="H202" s="107">
        <v>146</v>
      </c>
      <c r="I202" s="125">
        <v>142</v>
      </c>
      <c r="J202" s="126" t="s">
        <v>673</v>
      </c>
      <c r="K202" s="127">
        <f t="shared" si="148"/>
        <v>30.5</v>
      </c>
      <c r="L202" s="128">
        <f t="shared" si="149"/>
        <v>0.26406926406926406</v>
      </c>
      <c r="M202" s="129" t="s">
        <v>599</v>
      </c>
      <c r="N202" s="130">
        <v>42202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31</v>
      </c>
      <c r="B203" s="105">
        <v>42151</v>
      </c>
      <c r="C203" s="105"/>
      <c r="D203" s="106" t="s">
        <v>674</v>
      </c>
      <c r="E203" s="107" t="s">
        <v>600</v>
      </c>
      <c r="F203" s="108">
        <v>237.5</v>
      </c>
      <c r="G203" s="107"/>
      <c r="H203" s="107">
        <v>279.5</v>
      </c>
      <c r="I203" s="125">
        <v>278</v>
      </c>
      <c r="J203" s="126" t="s">
        <v>625</v>
      </c>
      <c r="K203" s="127">
        <f t="shared" si="148"/>
        <v>42</v>
      </c>
      <c r="L203" s="128">
        <f t="shared" si="149"/>
        <v>0.17684210526315788</v>
      </c>
      <c r="M203" s="129" t="s">
        <v>599</v>
      </c>
      <c r="N203" s="130">
        <v>42222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32</v>
      </c>
      <c r="B204" s="105">
        <v>42174</v>
      </c>
      <c r="C204" s="105"/>
      <c r="D204" s="106" t="s">
        <v>644</v>
      </c>
      <c r="E204" s="107" t="s">
        <v>623</v>
      </c>
      <c r="F204" s="108">
        <v>340</v>
      </c>
      <c r="G204" s="107"/>
      <c r="H204" s="107">
        <v>448</v>
      </c>
      <c r="I204" s="125">
        <v>448</v>
      </c>
      <c r="J204" s="126" t="s">
        <v>625</v>
      </c>
      <c r="K204" s="127">
        <f t="shared" si="148"/>
        <v>108</v>
      </c>
      <c r="L204" s="128">
        <f t="shared" si="149"/>
        <v>0.31764705882352939</v>
      </c>
      <c r="M204" s="129" t="s">
        <v>599</v>
      </c>
      <c r="N204" s="130">
        <v>43018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33</v>
      </c>
      <c r="B205" s="105">
        <v>42191</v>
      </c>
      <c r="C205" s="105"/>
      <c r="D205" s="106" t="s">
        <v>675</v>
      </c>
      <c r="E205" s="107" t="s">
        <v>623</v>
      </c>
      <c r="F205" s="108">
        <v>390</v>
      </c>
      <c r="G205" s="107"/>
      <c r="H205" s="107">
        <v>460</v>
      </c>
      <c r="I205" s="125">
        <v>460</v>
      </c>
      <c r="J205" s="126" t="s">
        <v>625</v>
      </c>
      <c r="K205" s="127">
        <f t="shared" ref="K205:K225" si="150">H205-F205</f>
        <v>70</v>
      </c>
      <c r="L205" s="128">
        <f t="shared" ref="L205:L225" si="151">K205/F205</f>
        <v>0.17948717948717949</v>
      </c>
      <c r="M205" s="129" t="s">
        <v>599</v>
      </c>
      <c r="N205" s="130">
        <v>42478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34</v>
      </c>
      <c r="B206" s="109">
        <v>42195</v>
      </c>
      <c r="C206" s="109"/>
      <c r="D206" s="110" t="s">
        <v>676</v>
      </c>
      <c r="E206" s="111" t="s">
        <v>623</v>
      </c>
      <c r="F206" s="112">
        <v>122.5</v>
      </c>
      <c r="G206" s="112"/>
      <c r="H206" s="113">
        <v>61</v>
      </c>
      <c r="I206" s="131">
        <v>172</v>
      </c>
      <c r="J206" s="132" t="s">
        <v>677</v>
      </c>
      <c r="K206" s="133">
        <f t="shared" si="150"/>
        <v>-61.5</v>
      </c>
      <c r="L206" s="134">
        <f t="shared" si="151"/>
        <v>-0.50204081632653064</v>
      </c>
      <c r="M206" s="135" t="s">
        <v>663</v>
      </c>
      <c r="N206" s="136">
        <v>43333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35</v>
      </c>
      <c r="B207" s="105">
        <v>42219</v>
      </c>
      <c r="C207" s="105"/>
      <c r="D207" s="106" t="s">
        <v>678</v>
      </c>
      <c r="E207" s="107" t="s">
        <v>623</v>
      </c>
      <c r="F207" s="108">
        <v>297.5</v>
      </c>
      <c r="G207" s="107"/>
      <c r="H207" s="107">
        <v>350</v>
      </c>
      <c r="I207" s="125">
        <v>360</v>
      </c>
      <c r="J207" s="126" t="s">
        <v>679</v>
      </c>
      <c r="K207" s="127">
        <f t="shared" si="150"/>
        <v>52.5</v>
      </c>
      <c r="L207" s="128">
        <f t="shared" si="151"/>
        <v>0.17647058823529413</v>
      </c>
      <c r="M207" s="129" t="s">
        <v>599</v>
      </c>
      <c r="N207" s="130">
        <v>42232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36</v>
      </c>
      <c r="B208" s="105">
        <v>42219</v>
      </c>
      <c r="C208" s="105"/>
      <c r="D208" s="106" t="s">
        <v>680</v>
      </c>
      <c r="E208" s="107" t="s">
        <v>623</v>
      </c>
      <c r="F208" s="108">
        <v>115.5</v>
      </c>
      <c r="G208" s="107"/>
      <c r="H208" s="107">
        <v>149</v>
      </c>
      <c r="I208" s="125">
        <v>140</v>
      </c>
      <c r="J208" s="140" t="s">
        <v>681</v>
      </c>
      <c r="K208" s="127">
        <f t="shared" si="150"/>
        <v>33.5</v>
      </c>
      <c r="L208" s="128">
        <f t="shared" si="151"/>
        <v>0.29004329004329005</v>
      </c>
      <c r="M208" s="129" t="s">
        <v>599</v>
      </c>
      <c r="N208" s="130">
        <v>42740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37</v>
      </c>
      <c r="B209" s="105">
        <v>42251</v>
      </c>
      <c r="C209" s="105"/>
      <c r="D209" s="106" t="s">
        <v>674</v>
      </c>
      <c r="E209" s="107" t="s">
        <v>623</v>
      </c>
      <c r="F209" s="108">
        <v>226</v>
      </c>
      <c r="G209" s="107"/>
      <c r="H209" s="107">
        <v>292</v>
      </c>
      <c r="I209" s="125">
        <v>292</v>
      </c>
      <c r="J209" s="126" t="s">
        <v>682</v>
      </c>
      <c r="K209" s="127">
        <f t="shared" si="150"/>
        <v>66</v>
      </c>
      <c r="L209" s="128">
        <f t="shared" si="151"/>
        <v>0.29203539823008851</v>
      </c>
      <c r="M209" s="129" t="s">
        <v>599</v>
      </c>
      <c r="N209" s="130">
        <v>42286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38</v>
      </c>
      <c r="B210" s="105">
        <v>42254</v>
      </c>
      <c r="C210" s="105"/>
      <c r="D210" s="106" t="s">
        <v>669</v>
      </c>
      <c r="E210" s="107" t="s">
        <v>623</v>
      </c>
      <c r="F210" s="108">
        <v>232.5</v>
      </c>
      <c r="G210" s="107"/>
      <c r="H210" s="107">
        <v>312.5</v>
      </c>
      <c r="I210" s="125">
        <v>310</v>
      </c>
      <c r="J210" s="126" t="s">
        <v>625</v>
      </c>
      <c r="K210" s="127">
        <f t="shared" si="150"/>
        <v>80</v>
      </c>
      <c r="L210" s="128">
        <f t="shared" si="151"/>
        <v>0.34408602150537637</v>
      </c>
      <c r="M210" s="129" t="s">
        <v>599</v>
      </c>
      <c r="N210" s="130">
        <v>42823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39</v>
      </c>
      <c r="B211" s="105">
        <v>42268</v>
      </c>
      <c r="C211" s="105"/>
      <c r="D211" s="106" t="s">
        <v>683</v>
      </c>
      <c r="E211" s="107" t="s">
        <v>623</v>
      </c>
      <c r="F211" s="108">
        <v>196.5</v>
      </c>
      <c r="G211" s="107"/>
      <c r="H211" s="107">
        <v>238</v>
      </c>
      <c r="I211" s="125">
        <v>238</v>
      </c>
      <c r="J211" s="126" t="s">
        <v>682</v>
      </c>
      <c r="K211" s="127">
        <f t="shared" si="150"/>
        <v>41.5</v>
      </c>
      <c r="L211" s="128">
        <f t="shared" si="151"/>
        <v>0.21119592875318066</v>
      </c>
      <c r="M211" s="129" t="s">
        <v>599</v>
      </c>
      <c r="N211" s="130">
        <v>42291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40</v>
      </c>
      <c r="B212" s="105">
        <v>42271</v>
      </c>
      <c r="C212" s="105"/>
      <c r="D212" s="106" t="s">
        <v>622</v>
      </c>
      <c r="E212" s="107" t="s">
        <v>623</v>
      </c>
      <c r="F212" s="108">
        <v>65</v>
      </c>
      <c r="G212" s="107"/>
      <c r="H212" s="107">
        <v>82</v>
      </c>
      <c r="I212" s="125">
        <v>82</v>
      </c>
      <c r="J212" s="126" t="s">
        <v>682</v>
      </c>
      <c r="K212" s="127">
        <f t="shared" si="150"/>
        <v>17</v>
      </c>
      <c r="L212" s="128">
        <f t="shared" si="151"/>
        <v>0.26153846153846155</v>
      </c>
      <c r="M212" s="129" t="s">
        <v>599</v>
      </c>
      <c r="N212" s="130">
        <v>42578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41</v>
      </c>
      <c r="B213" s="105">
        <v>42291</v>
      </c>
      <c r="C213" s="105"/>
      <c r="D213" s="106" t="s">
        <v>684</v>
      </c>
      <c r="E213" s="107" t="s">
        <v>623</v>
      </c>
      <c r="F213" s="108">
        <v>144</v>
      </c>
      <c r="G213" s="107"/>
      <c r="H213" s="107">
        <v>182.5</v>
      </c>
      <c r="I213" s="125">
        <v>181</v>
      </c>
      <c r="J213" s="126" t="s">
        <v>682</v>
      </c>
      <c r="K213" s="127">
        <f t="shared" si="150"/>
        <v>38.5</v>
      </c>
      <c r="L213" s="128">
        <f t="shared" si="151"/>
        <v>0.2673611111111111</v>
      </c>
      <c r="M213" s="129" t="s">
        <v>599</v>
      </c>
      <c r="N213" s="130">
        <v>42817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42</v>
      </c>
      <c r="B214" s="105">
        <v>42291</v>
      </c>
      <c r="C214" s="105"/>
      <c r="D214" s="106" t="s">
        <v>685</v>
      </c>
      <c r="E214" s="107" t="s">
        <v>623</v>
      </c>
      <c r="F214" s="108">
        <v>264</v>
      </c>
      <c r="G214" s="107"/>
      <c r="H214" s="107">
        <v>311</v>
      </c>
      <c r="I214" s="125">
        <v>311</v>
      </c>
      <c r="J214" s="126" t="s">
        <v>682</v>
      </c>
      <c r="K214" s="127">
        <f t="shared" si="150"/>
        <v>47</v>
      </c>
      <c r="L214" s="128">
        <f t="shared" si="151"/>
        <v>0.17803030303030304</v>
      </c>
      <c r="M214" s="129" t="s">
        <v>599</v>
      </c>
      <c r="N214" s="130">
        <v>42604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43</v>
      </c>
      <c r="B215" s="105">
        <v>42318</v>
      </c>
      <c r="C215" s="105"/>
      <c r="D215" s="106" t="s">
        <v>686</v>
      </c>
      <c r="E215" s="107" t="s">
        <v>600</v>
      </c>
      <c r="F215" s="108">
        <v>549.5</v>
      </c>
      <c r="G215" s="107"/>
      <c r="H215" s="107">
        <v>630</v>
      </c>
      <c r="I215" s="125">
        <v>630</v>
      </c>
      <c r="J215" s="126" t="s">
        <v>682</v>
      </c>
      <c r="K215" s="127">
        <f t="shared" si="150"/>
        <v>80.5</v>
      </c>
      <c r="L215" s="128">
        <f t="shared" si="151"/>
        <v>0.1464968152866242</v>
      </c>
      <c r="M215" s="129" t="s">
        <v>599</v>
      </c>
      <c r="N215" s="130">
        <v>42419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44</v>
      </c>
      <c r="B216" s="105">
        <v>42342</v>
      </c>
      <c r="C216" s="105"/>
      <c r="D216" s="106" t="s">
        <v>687</v>
      </c>
      <c r="E216" s="107" t="s">
        <v>623</v>
      </c>
      <c r="F216" s="108">
        <v>1027.5</v>
      </c>
      <c r="G216" s="107"/>
      <c r="H216" s="107">
        <v>1315</v>
      </c>
      <c r="I216" s="125">
        <v>1250</v>
      </c>
      <c r="J216" s="126" t="s">
        <v>682</v>
      </c>
      <c r="K216" s="127">
        <f t="shared" si="150"/>
        <v>287.5</v>
      </c>
      <c r="L216" s="128">
        <f t="shared" si="151"/>
        <v>0.27980535279805352</v>
      </c>
      <c r="M216" s="129" t="s">
        <v>599</v>
      </c>
      <c r="N216" s="130">
        <v>43244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45</v>
      </c>
      <c r="B217" s="105">
        <v>42367</v>
      </c>
      <c r="C217" s="105"/>
      <c r="D217" s="106" t="s">
        <v>688</v>
      </c>
      <c r="E217" s="107" t="s">
        <v>623</v>
      </c>
      <c r="F217" s="108">
        <v>465</v>
      </c>
      <c r="G217" s="107"/>
      <c r="H217" s="107">
        <v>540</v>
      </c>
      <c r="I217" s="125">
        <v>540</v>
      </c>
      <c r="J217" s="126" t="s">
        <v>682</v>
      </c>
      <c r="K217" s="127">
        <f t="shared" si="150"/>
        <v>75</v>
      </c>
      <c r="L217" s="128">
        <f t="shared" si="151"/>
        <v>0.16129032258064516</v>
      </c>
      <c r="M217" s="129" t="s">
        <v>599</v>
      </c>
      <c r="N217" s="130">
        <v>42530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46</v>
      </c>
      <c r="B218" s="105">
        <v>42380</v>
      </c>
      <c r="C218" s="105"/>
      <c r="D218" s="106" t="s">
        <v>390</v>
      </c>
      <c r="E218" s="107" t="s">
        <v>600</v>
      </c>
      <c r="F218" s="108">
        <v>81</v>
      </c>
      <c r="G218" s="107"/>
      <c r="H218" s="107">
        <v>110</v>
      </c>
      <c r="I218" s="125">
        <v>110</v>
      </c>
      <c r="J218" s="126" t="s">
        <v>682</v>
      </c>
      <c r="K218" s="127">
        <f t="shared" si="150"/>
        <v>29</v>
      </c>
      <c r="L218" s="128">
        <f t="shared" si="151"/>
        <v>0.35802469135802467</v>
      </c>
      <c r="M218" s="129" t="s">
        <v>599</v>
      </c>
      <c r="N218" s="130">
        <v>42745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47</v>
      </c>
      <c r="B219" s="105">
        <v>42382</v>
      </c>
      <c r="C219" s="105"/>
      <c r="D219" s="106" t="s">
        <v>689</v>
      </c>
      <c r="E219" s="107" t="s">
        <v>600</v>
      </c>
      <c r="F219" s="108">
        <v>417.5</v>
      </c>
      <c r="G219" s="107"/>
      <c r="H219" s="107">
        <v>547</v>
      </c>
      <c r="I219" s="125">
        <v>535</v>
      </c>
      <c r="J219" s="126" t="s">
        <v>682</v>
      </c>
      <c r="K219" s="127">
        <f t="shared" si="150"/>
        <v>129.5</v>
      </c>
      <c r="L219" s="128">
        <f t="shared" si="151"/>
        <v>0.31017964071856285</v>
      </c>
      <c r="M219" s="129" t="s">
        <v>599</v>
      </c>
      <c r="N219" s="130">
        <v>42578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48</v>
      </c>
      <c r="B220" s="105">
        <v>42408</v>
      </c>
      <c r="C220" s="105"/>
      <c r="D220" s="106" t="s">
        <v>690</v>
      </c>
      <c r="E220" s="107" t="s">
        <v>623</v>
      </c>
      <c r="F220" s="108">
        <v>650</v>
      </c>
      <c r="G220" s="107"/>
      <c r="H220" s="107">
        <v>800</v>
      </c>
      <c r="I220" s="125">
        <v>800</v>
      </c>
      <c r="J220" s="126" t="s">
        <v>682</v>
      </c>
      <c r="K220" s="127">
        <f t="shared" si="150"/>
        <v>150</v>
      </c>
      <c r="L220" s="128">
        <f t="shared" si="151"/>
        <v>0.23076923076923078</v>
      </c>
      <c r="M220" s="129" t="s">
        <v>599</v>
      </c>
      <c r="N220" s="130">
        <v>43154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49</v>
      </c>
      <c r="B221" s="105">
        <v>42433</v>
      </c>
      <c r="C221" s="105"/>
      <c r="D221" s="106" t="s">
        <v>197</v>
      </c>
      <c r="E221" s="107" t="s">
        <v>623</v>
      </c>
      <c r="F221" s="108">
        <v>437.5</v>
      </c>
      <c r="G221" s="107"/>
      <c r="H221" s="107">
        <v>504.5</v>
      </c>
      <c r="I221" s="125">
        <v>522</v>
      </c>
      <c r="J221" s="126" t="s">
        <v>691</v>
      </c>
      <c r="K221" s="127">
        <f t="shared" si="150"/>
        <v>67</v>
      </c>
      <c r="L221" s="128">
        <f t="shared" si="151"/>
        <v>0.15314285714285714</v>
      </c>
      <c r="M221" s="129" t="s">
        <v>599</v>
      </c>
      <c r="N221" s="130">
        <v>42480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50</v>
      </c>
      <c r="B222" s="105">
        <v>42438</v>
      </c>
      <c r="C222" s="105"/>
      <c r="D222" s="106" t="s">
        <v>692</v>
      </c>
      <c r="E222" s="107" t="s">
        <v>623</v>
      </c>
      <c r="F222" s="108">
        <v>189.5</v>
      </c>
      <c r="G222" s="107"/>
      <c r="H222" s="107">
        <v>218</v>
      </c>
      <c r="I222" s="125">
        <v>218</v>
      </c>
      <c r="J222" s="126" t="s">
        <v>682</v>
      </c>
      <c r="K222" s="127">
        <f t="shared" si="150"/>
        <v>28.5</v>
      </c>
      <c r="L222" s="128">
        <f t="shared" si="151"/>
        <v>0.15039577836411611</v>
      </c>
      <c r="M222" s="129" t="s">
        <v>599</v>
      </c>
      <c r="N222" s="130">
        <v>43034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63">
        <v>51</v>
      </c>
      <c r="B223" s="114">
        <v>42471</v>
      </c>
      <c r="C223" s="114"/>
      <c r="D223" s="115" t="s">
        <v>693</v>
      </c>
      <c r="E223" s="116" t="s">
        <v>623</v>
      </c>
      <c r="F223" s="117">
        <v>36.5</v>
      </c>
      <c r="G223" s="118"/>
      <c r="H223" s="118">
        <v>15.85</v>
      </c>
      <c r="I223" s="118">
        <v>60</v>
      </c>
      <c r="J223" s="137" t="s">
        <v>694</v>
      </c>
      <c r="K223" s="133">
        <f t="shared" si="150"/>
        <v>-20.65</v>
      </c>
      <c r="L223" s="167">
        <f t="shared" si="151"/>
        <v>-0.5657534246575342</v>
      </c>
      <c r="M223" s="135" t="s">
        <v>663</v>
      </c>
      <c r="N223" s="168">
        <v>43627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52</v>
      </c>
      <c r="B224" s="105">
        <v>42472</v>
      </c>
      <c r="C224" s="105"/>
      <c r="D224" s="106" t="s">
        <v>695</v>
      </c>
      <c r="E224" s="107" t="s">
        <v>623</v>
      </c>
      <c r="F224" s="108">
        <v>93</v>
      </c>
      <c r="G224" s="107"/>
      <c r="H224" s="107">
        <v>149</v>
      </c>
      <c r="I224" s="125">
        <v>140</v>
      </c>
      <c r="J224" s="140" t="s">
        <v>696</v>
      </c>
      <c r="K224" s="127">
        <f t="shared" si="150"/>
        <v>56</v>
      </c>
      <c r="L224" s="128">
        <f t="shared" si="151"/>
        <v>0.60215053763440862</v>
      </c>
      <c r="M224" s="129" t="s">
        <v>599</v>
      </c>
      <c r="N224" s="130">
        <v>42740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53</v>
      </c>
      <c r="B225" s="105">
        <v>42472</v>
      </c>
      <c r="C225" s="105"/>
      <c r="D225" s="106" t="s">
        <v>697</v>
      </c>
      <c r="E225" s="107" t="s">
        <v>623</v>
      </c>
      <c r="F225" s="108">
        <v>130</v>
      </c>
      <c r="G225" s="107"/>
      <c r="H225" s="107">
        <v>150</v>
      </c>
      <c r="I225" s="125" t="s">
        <v>698</v>
      </c>
      <c r="J225" s="126" t="s">
        <v>682</v>
      </c>
      <c r="K225" s="127">
        <f t="shared" si="150"/>
        <v>20</v>
      </c>
      <c r="L225" s="128">
        <f t="shared" si="151"/>
        <v>0.15384615384615385</v>
      </c>
      <c r="M225" s="129" t="s">
        <v>599</v>
      </c>
      <c r="N225" s="130">
        <v>42564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54</v>
      </c>
      <c r="B226" s="105">
        <v>42473</v>
      </c>
      <c r="C226" s="105"/>
      <c r="D226" s="106" t="s">
        <v>354</v>
      </c>
      <c r="E226" s="107" t="s">
        <v>623</v>
      </c>
      <c r="F226" s="108">
        <v>196</v>
      </c>
      <c r="G226" s="107"/>
      <c r="H226" s="107">
        <v>299</v>
      </c>
      <c r="I226" s="125">
        <v>299</v>
      </c>
      <c r="J226" s="126" t="s">
        <v>682</v>
      </c>
      <c r="K226" s="127">
        <v>103</v>
      </c>
      <c r="L226" s="128">
        <v>0.52551020408163296</v>
      </c>
      <c r="M226" s="129" t="s">
        <v>599</v>
      </c>
      <c r="N226" s="130">
        <v>42620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55</v>
      </c>
      <c r="B227" s="105">
        <v>42473</v>
      </c>
      <c r="C227" s="105"/>
      <c r="D227" s="106" t="s">
        <v>756</v>
      </c>
      <c r="E227" s="107" t="s">
        <v>623</v>
      </c>
      <c r="F227" s="108">
        <v>88</v>
      </c>
      <c r="G227" s="107"/>
      <c r="H227" s="107">
        <v>103</v>
      </c>
      <c r="I227" s="125">
        <v>103</v>
      </c>
      <c r="J227" s="126" t="s">
        <v>682</v>
      </c>
      <c r="K227" s="127">
        <v>15</v>
      </c>
      <c r="L227" s="128">
        <v>0.170454545454545</v>
      </c>
      <c r="M227" s="129" t="s">
        <v>599</v>
      </c>
      <c r="N227" s="130">
        <v>42530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56</v>
      </c>
      <c r="B228" s="105">
        <v>42492</v>
      </c>
      <c r="C228" s="105"/>
      <c r="D228" s="106" t="s">
        <v>699</v>
      </c>
      <c r="E228" s="107" t="s">
        <v>623</v>
      </c>
      <c r="F228" s="108">
        <v>127.5</v>
      </c>
      <c r="G228" s="107"/>
      <c r="H228" s="107">
        <v>148</v>
      </c>
      <c r="I228" s="125" t="s">
        <v>700</v>
      </c>
      <c r="J228" s="126" t="s">
        <v>682</v>
      </c>
      <c r="K228" s="127">
        <f>H228-F228</f>
        <v>20.5</v>
      </c>
      <c r="L228" s="128">
        <f>K228/F228</f>
        <v>0.16078431372549021</v>
      </c>
      <c r="M228" s="129" t="s">
        <v>599</v>
      </c>
      <c r="N228" s="130">
        <v>42564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57</v>
      </c>
      <c r="B229" s="105">
        <v>42493</v>
      </c>
      <c r="C229" s="105"/>
      <c r="D229" s="106" t="s">
        <v>701</v>
      </c>
      <c r="E229" s="107" t="s">
        <v>623</v>
      </c>
      <c r="F229" s="108">
        <v>675</v>
      </c>
      <c r="G229" s="107"/>
      <c r="H229" s="107">
        <v>815</v>
      </c>
      <c r="I229" s="125" t="s">
        <v>702</v>
      </c>
      <c r="J229" s="126" t="s">
        <v>682</v>
      </c>
      <c r="K229" s="127">
        <f>H229-F229</f>
        <v>140</v>
      </c>
      <c r="L229" s="128">
        <f>K229/F229</f>
        <v>0.2074074074074074</v>
      </c>
      <c r="M229" s="129" t="s">
        <v>599</v>
      </c>
      <c r="N229" s="130">
        <v>43154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58</v>
      </c>
      <c r="B230" s="109">
        <v>42522</v>
      </c>
      <c r="C230" s="109"/>
      <c r="D230" s="110" t="s">
        <v>757</v>
      </c>
      <c r="E230" s="111" t="s">
        <v>623</v>
      </c>
      <c r="F230" s="112">
        <v>500</v>
      </c>
      <c r="G230" s="112"/>
      <c r="H230" s="113">
        <v>232.5</v>
      </c>
      <c r="I230" s="131" t="s">
        <v>758</v>
      </c>
      <c r="J230" s="132" t="s">
        <v>759</v>
      </c>
      <c r="K230" s="133">
        <f>H230-F230</f>
        <v>-267.5</v>
      </c>
      <c r="L230" s="134">
        <f>K230/F230</f>
        <v>-0.53500000000000003</v>
      </c>
      <c r="M230" s="135" t="s">
        <v>663</v>
      </c>
      <c r="N230" s="136">
        <v>43735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59</v>
      </c>
      <c r="B231" s="105">
        <v>42527</v>
      </c>
      <c r="C231" s="105"/>
      <c r="D231" s="106" t="s">
        <v>703</v>
      </c>
      <c r="E231" s="107" t="s">
        <v>623</v>
      </c>
      <c r="F231" s="108">
        <v>110</v>
      </c>
      <c r="G231" s="107"/>
      <c r="H231" s="107">
        <v>126.5</v>
      </c>
      <c r="I231" s="125">
        <v>125</v>
      </c>
      <c r="J231" s="126" t="s">
        <v>632</v>
      </c>
      <c r="K231" s="127">
        <f>H231-F231</f>
        <v>16.5</v>
      </c>
      <c r="L231" s="128">
        <f>K231/F231</f>
        <v>0.15</v>
      </c>
      <c r="M231" s="129" t="s">
        <v>599</v>
      </c>
      <c r="N231" s="130">
        <v>42552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60</v>
      </c>
      <c r="B232" s="105">
        <v>42538</v>
      </c>
      <c r="C232" s="105"/>
      <c r="D232" s="106" t="s">
        <v>704</v>
      </c>
      <c r="E232" s="107" t="s">
        <v>623</v>
      </c>
      <c r="F232" s="108">
        <v>44</v>
      </c>
      <c r="G232" s="107"/>
      <c r="H232" s="107">
        <v>69.5</v>
      </c>
      <c r="I232" s="125">
        <v>69.5</v>
      </c>
      <c r="J232" s="126" t="s">
        <v>705</v>
      </c>
      <c r="K232" s="127">
        <f>H232-F232</f>
        <v>25.5</v>
      </c>
      <c r="L232" s="128">
        <f>K232/F232</f>
        <v>0.57954545454545459</v>
      </c>
      <c r="M232" s="129" t="s">
        <v>599</v>
      </c>
      <c r="N232" s="130">
        <v>42977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61</v>
      </c>
      <c r="B233" s="105">
        <v>42549</v>
      </c>
      <c r="C233" s="105"/>
      <c r="D233" s="147" t="s">
        <v>760</v>
      </c>
      <c r="E233" s="107" t="s">
        <v>623</v>
      </c>
      <c r="F233" s="108">
        <v>262.5</v>
      </c>
      <c r="G233" s="107"/>
      <c r="H233" s="107">
        <v>340</v>
      </c>
      <c r="I233" s="125">
        <v>333</v>
      </c>
      <c r="J233" s="126" t="s">
        <v>761</v>
      </c>
      <c r="K233" s="127">
        <v>77.5</v>
      </c>
      <c r="L233" s="128">
        <v>0.29523809523809502</v>
      </c>
      <c r="M233" s="129" t="s">
        <v>599</v>
      </c>
      <c r="N233" s="130">
        <v>43017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62</v>
      </c>
      <c r="B234" s="105">
        <v>42549</v>
      </c>
      <c r="C234" s="105"/>
      <c r="D234" s="147" t="s">
        <v>762</v>
      </c>
      <c r="E234" s="107" t="s">
        <v>623</v>
      </c>
      <c r="F234" s="108">
        <v>840</v>
      </c>
      <c r="G234" s="107"/>
      <c r="H234" s="107">
        <v>1230</v>
      </c>
      <c r="I234" s="125">
        <v>1230</v>
      </c>
      <c r="J234" s="126" t="s">
        <v>682</v>
      </c>
      <c r="K234" s="127">
        <v>390</v>
      </c>
      <c r="L234" s="128">
        <v>0.46428571428571402</v>
      </c>
      <c r="M234" s="129" t="s">
        <v>599</v>
      </c>
      <c r="N234" s="130">
        <v>42649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64">
        <v>63</v>
      </c>
      <c r="B235" s="142">
        <v>42556</v>
      </c>
      <c r="C235" s="142"/>
      <c r="D235" s="143" t="s">
        <v>706</v>
      </c>
      <c r="E235" s="144" t="s">
        <v>623</v>
      </c>
      <c r="F235" s="145">
        <v>395</v>
      </c>
      <c r="G235" s="146"/>
      <c r="H235" s="146">
        <f>(468.5+342.5)/2</f>
        <v>405.5</v>
      </c>
      <c r="I235" s="146">
        <v>510</v>
      </c>
      <c r="J235" s="169" t="s">
        <v>707</v>
      </c>
      <c r="K235" s="170">
        <f t="shared" ref="K235:K241" si="152">H235-F235</f>
        <v>10.5</v>
      </c>
      <c r="L235" s="171">
        <f t="shared" ref="L235:L241" si="153">K235/F235</f>
        <v>2.6582278481012658E-2</v>
      </c>
      <c r="M235" s="172" t="s">
        <v>708</v>
      </c>
      <c r="N235" s="173">
        <v>43606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64</v>
      </c>
      <c r="B236" s="109">
        <v>42584</v>
      </c>
      <c r="C236" s="109"/>
      <c r="D236" s="110" t="s">
        <v>709</v>
      </c>
      <c r="E236" s="111" t="s">
        <v>600</v>
      </c>
      <c r="F236" s="112">
        <f>169.5-12.8</f>
        <v>156.69999999999999</v>
      </c>
      <c r="G236" s="112"/>
      <c r="H236" s="113">
        <v>77</v>
      </c>
      <c r="I236" s="131" t="s">
        <v>710</v>
      </c>
      <c r="J236" s="383" t="s">
        <v>3401</v>
      </c>
      <c r="K236" s="133">
        <f t="shared" si="152"/>
        <v>-79.699999999999989</v>
      </c>
      <c r="L236" s="134">
        <f t="shared" si="153"/>
        <v>-0.50861518825781749</v>
      </c>
      <c r="M236" s="135" t="s">
        <v>663</v>
      </c>
      <c r="N236" s="136">
        <v>43522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65</v>
      </c>
      <c r="B237" s="109">
        <v>42586</v>
      </c>
      <c r="C237" s="109"/>
      <c r="D237" s="110" t="s">
        <v>711</v>
      </c>
      <c r="E237" s="111" t="s">
        <v>623</v>
      </c>
      <c r="F237" s="112">
        <v>400</v>
      </c>
      <c r="G237" s="112"/>
      <c r="H237" s="113">
        <v>305</v>
      </c>
      <c r="I237" s="131">
        <v>475</v>
      </c>
      <c r="J237" s="132" t="s">
        <v>712</v>
      </c>
      <c r="K237" s="133">
        <f t="shared" si="152"/>
        <v>-95</v>
      </c>
      <c r="L237" s="134">
        <f t="shared" si="153"/>
        <v>-0.23749999999999999</v>
      </c>
      <c r="M237" s="135" t="s">
        <v>663</v>
      </c>
      <c r="N237" s="136">
        <v>43606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66</v>
      </c>
      <c r="B238" s="105">
        <v>42593</v>
      </c>
      <c r="C238" s="105"/>
      <c r="D238" s="106" t="s">
        <v>713</v>
      </c>
      <c r="E238" s="107" t="s">
        <v>623</v>
      </c>
      <c r="F238" s="108">
        <v>86.5</v>
      </c>
      <c r="G238" s="107"/>
      <c r="H238" s="107">
        <v>130</v>
      </c>
      <c r="I238" s="125">
        <v>130</v>
      </c>
      <c r="J238" s="140" t="s">
        <v>714</v>
      </c>
      <c r="K238" s="127">
        <f t="shared" si="152"/>
        <v>43.5</v>
      </c>
      <c r="L238" s="128">
        <f t="shared" si="153"/>
        <v>0.50289017341040465</v>
      </c>
      <c r="M238" s="129" t="s">
        <v>599</v>
      </c>
      <c r="N238" s="130">
        <v>43091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67</v>
      </c>
      <c r="B239" s="109">
        <v>42600</v>
      </c>
      <c r="C239" s="109"/>
      <c r="D239" s="110" t="s">
        <v>381</v>
      </c>
      <c r="E239" s="111" t="s">
        <v>623</v>
      </c>
      <c r="F239" s="112">
        <v>133.5</v>
      </c>
      <c r="G239" s="112"/>
      <c r="H239" s="113">
        <v>126.5</v>
      </c>
      <c r="I239" s="131">
        <v>178</v>
      </c>
      <c r="J239" s="132" t="s">
        <v>715</v>
      </c>
      <c r="K239" s="133">
        <f t="shared" si="152"/>
        <v>-7</v>
      </c>
      <c r="L239" s="134">
        <f t="shared" si="153"/>
        <v>-5.2434456928838954E-2</v>
      </c>
      <c r="M239" s="135" t="s">
        <v>663</v>
      </c>
      <c r="N239" s="136">
        <v>42615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68</v>
      </c>
      <c r="B240" s="105">
        <v>42613</v>
      </c>
      <c r="C240" s="105"/>
      <c r="D240" s="106" t="s">
        <v>716</v>
      </c>
      <c r="E240" s="107" t="s">
        <v>623</v>
      </c>
      <c r="F240" s="108">
        <v>560</v>
      </c>
      <c r="G240" s="107"/>
      <c r="H240" s="107">
        <v>725</v>
      </c>
      <c r="I240" s="125">
        <v>725</v>
      </c>
      <c r="J240" s="126" t="s">
        <v>625</v>
      </c>
      <c r="K240" s="127">
        <f t="shared" si="152"/>
        <v>165</v>
      </c>
      <c r="L240" s="128">
        <f t="shared" si="153"/>
        <v>0.29464285714285715</v>
      </c>
      <c r="M240" s="129" t="s">
        <v>599</v>
      </c>
      <c r="N240" s="130">
        <v>42456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69</v>
      </c>
      <c r="B241" s="105">
        <v>42614</v>
      </c>
      <c r="C241" s="105"/>
      <c r="D241" s="106" t="s">
        <v>717</v>
      </c>
      <c r="E241" s="107" t="s">
        <v>623</v>
      </c>
      <c r="F241" s="108">
        <v>160.5</v>
      </c>
      <c r="G241" s="107"/>
      <c r="H241" s="107">
        <v>210</v>
      </c>
      <c r="I241" s="125">
        <v>210</v>
      </c>
      <c r="J241" s="126" t="s">
        <v>625</v>
      </c>
      <c r="K241" s="127">
        <f t="shared" si="152"/>
        <v>49.5</v>
      </c>
      <c r="L241" s="128">
        <f t="shared" si="153"/>
        <v>0.30841121495327101</v>
      </c>
      <c r="M241" s="129" t="s">
        <v>599</v>
      </c>
      <c r="N241" s="130">
        <v>42871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70</v>
      </c>
      <c r="B242" s="105">
        <v>42646</v>
      </c>
      <c r="C242" s="105"/>
      <c r="D242" s="147" t="s">
        <v>405</v>
      </c>
      <c r="E242" s="107" t="s">
        <v>623</v>
      </c>
      <c r="F242" s="108">
        <v>430</v>
      </c>
      <c r="G242" s="107"/>
      <c r="H242" s="107">
        <v>596</v>
      </c>
      <c r="I242" s="125">
        <v>575</v>
      </c>
      <c r="J242" s="126" t="s">
        <v>763</v>
      </c>
      <c r="K242" s="127">
        <v>166</v>
      </c>
      <c r="L242" s="128">
        <v>0.38604651162790699</v>
      </c>
      <c r="M242" s="129" t="s">
        <v>599</v>
      </c>
      <c r="N242" s="130">
        <v>42769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71</v>
      </c>
      <c r="B243" s="105">
        <v>42657</v>
      </c>
      <c r="C243" s="105"/>
      <c r="D243" s="106" t="s">
        <v>718</v>
      </c>
      <c r="E243" s="107" t="s">
        <v>623</v>
      </c>
      <c r="F243" s="108">
        <v>280</v>
      </c>
      <c r="G243" s="107"/>
      <c r="H243" s="107">
        <v>345</v>
      </c>
      <c r="I243" s="125">
        <v>345</v>
      </c>
      <c r="J243" s="126" t="s">
        <v>625</v>
      </c>
      <c r="K243" s="127">
        <f t="shared" ref="K243:K248" si="154">H243-F243</f>
        <v>65</v>
      </c>
      <c r="L243" s="128">
        <f>K243/F243</f>
        <v>0.23214285714285715</v>
      </c>
      <c r="M243" s="129" t="s">
        <v>599</v>
      </c>
      <c r="N243" s="130">
        <v>42814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72</v>
      </c>
      <c r="B244" s="105">
        <v>42657</v>
      </c>
      <c r="C244" s="105"/>
      <c r="D244" s="106" t="s">
        <v>719</v>
      </c>
      <c r="E244" s="107" t="s">
        <v>623</v>
      </c>
      <c r="F244" s="108">
        <v>245</v>
      </c>
      <c r="G244" s="107"/>
      <c r="H244" s="107">
        <v>325.5</v>
      </c>
      <c r="I244" s="125">
        <v>330</v>
      </c>
      <c r="J244" s="126" t="s">
        <v>720</v>
      </c>
      <c r="K244" s="127">
        <f t="shared" si="154"/>
        <v>80.5</v>
      </c>
      <c r="L244" s="128">
        <f>K244/F244</f>
        <v>0.32857142857142857</v>
      </c>
      <c r="M244" s="129" t="s">
        <v>599</v>
      </c>
      <c r="N244" s="130">
        <v>42769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73</v>
      </c>
      <c r="B245" s="105">
        <v>42660</v>
      </c>
      <c r="C245" s="105"/>
      <c r="D245" s="106" t="s">
        <v>349</v>
      </c>
      <c r="E245" s="107" t="s">
        <v>623</v>
      </c>
      <c r="F245" s="108">
        <v>125</v>
      </c>
      <c r="G245" s="107"/>
      <c r="H245" s="107">
        <v>160</v>
      </c>
      <c r="I245" s="125">
        <v>160</v>
      </c>
      <c r="J245" s="126" t="s">
        <v>682</v>
      </c>
      <c r="K245" s="127">
        <f t="shared" si="154"/>
        <v>35</v>
      </c>
      <c r="L245" s="128">
        <v>0.28000000000000003</v>
      </c>
      <c r="M245" s="129" t="s">
        <v>599</v>
      </c>
      <c r="N245" s="130">
        <v>42803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74</v>
      </c>
      <c r="B246" s="105">
        <v>42660</v>
      </c>
      <c r="C246" s="105"/>
      <c r="D246" s="106" t="s">
        <v>483</v>
      </c>
      <c r="E246" s="107" t="s">
        <v>623</v>
      </c>
      <c r="F246" s="108">
        <v>114</v>
      </c>
      <c r="G246" s="107"/>
      <c r="H246" s="107">
        <v>145</v>
      </c>
      <c r="I246" s="125">
        <v>145</v>
      </c>
      <c r="J246" s="126" t="s">
        <v>682</v>
      </c>
      <c r="K246" s="127">
        <f t="shared" si="154"/>
        <v>31</v>
      </c>
      <c r="L246" s="128">
        <f>K246/F246</f>
        <v>0.27192982456140352</v>
      </c>
      <c r="M246" s="129" t="s">
        <v>599</v>
      </c>
      <c r="N246" s="130">
        <v>42859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75</v>
      </c>
      <c r="B247" s="105">
        <v>42660</v>
      </c>
      <c r="C247" s="105"/>
      <c r="D247" s="106" t="s">
        <v>721</v>
      </c>
      <c r="E247" s="107" t="s">
        <v>623</v>
      </c>
      <c r="F247" s="108">
        <v>212</v>
      </c>
      <c r="G247" s="107"/>
      <c r="H247" s="107">
        <v>280</v>
      </c>
      <c r="I247" s="125">
        <v>276</v>
      </c>
      <c r="J247" s="126" t="s">
        <v>722</v>
      </c>
      <c r="K247" s="127">
        <f t="shared" si="154"/>
        <v>68</v>
      </c>
      <c r="L247" s="128">
        <f>K247/F247</f>
        <v>0.32075471698113206</v>
      </c>
      <c r="M247" s="129" t="s">
        <v>599</v>
      </c>
      <c r="N247" s="130">
        <v>42858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76</v>
      </c>
      <c r="B248" s="105">
        <v>42678</v>
      </c>
      <c r="C248" s="105"/>
      <c r="D248" s="106" t="s">
        <v>151</v>
      </c>
      <c r="E248" s="107" t="s">
        <v>623</v>
      </c>
      <c r="F248" s="108">
        <v>155</v>
      </c>
      <c r="G248" s="107"/>
      <c r="H248" s="107">
        <v>210</v>
      </c>
      <c r="I248" s="125">
        <v>210</v>
      </c>
      <c r="J248" s="126" t="s">
        <v>723</v>
      </c>
      <c r="K248" s="127">
        <f t="shared" si="154"/>
        <v>55</v>
      </c>
      <c r="L248" s="128">
        <f>K248/F248</f>
        <v>0.35483870967741937</v>
      </c>
      <c r="M248" s="129" t="s">
        <v>599</v>
      </c>
      <c r="N248" s="130">
        <v>42944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3">
        <v>77</v>
      </c>
      <c r="B249" s="109">
        <v>42710</v>
      </c>
      <c r="C249" s="109"/>
      <c r="D249" s="110" t="s">
        <v>764</v>
      </c>
      <c r="E249" s="111" t="s">
        <v>623</v>
      </c>
      <c r="F249" s="112">
        <v>150.5</v>
      </c>
      <c r="G249" s="112"/>
      <c r="H249" s="113">
        <v>72.5</v>
      </c>
      <c r="I249" s="131">
        <v>174</v>
      </c>
      <c r="J249" s="132" t="s">
        <v>765</v>
      </c>
      <c r="K249" s="133">
        <v>-78</v>
      </c>
      <c r="L249" s="134">
        <v>-0.51827242524916906</v>
      </c>
      <c r="M249" s="135" t="s">
        <v>663</v>
      </c>
      <c r="N249" s="136">
        <v>43333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2">
        <v>78</v>
      </c>
      <c r="B250" s="105">
        <v>42712</v>
      </c>
      <c r="C250" s="105"/>
      <c r="D250" s="106" t="s">
        <v>125</v>
      </c>
      <c r="E250" s="107" t="s">
        <v>623</v>
      </c>
      <c r="F250" s="108">
        <v>380</v>
      </c>
      <c r="G250" s="107"/>
      <c r="H250" s="107">
        <v>478</v>
      </c>
      <c r="I250" s="125">
        <v>468</v>
      </c>
      <c r="J250" s="126" t="s">
        <v>682</v>
      </c>
      <c r="K250" s="127">
        <f>H250-F250</f>
        <v>98</v>
      </c>
      <c r="L250" s="128">
        <f>K250/F250</f>
        <v>0.25789473684210529</v>
      </c>
      <c r="M250" s="129" t="s">
        <v>599</v>
      </c>
      <c r="N250" s="130">
        <v>43025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79</v>
      </c>
      <c r="B251" s="105">
        <v>42734</v>
      </c>
      <c r="C251" s="105"/>
      <c r="D251" s="106" t="s">
        <v>248</v>
      </c>
      <c r="E251" s="107" t="s">
        <v>623</v>
      </c>
      <c r="F251" s="108">
        <v>305</v>
      </c>
      <c r="G251" s="107"/>
      <c r="H251" s="107">
        <v>375</v>
      </c>
      <c r="I251" s="125">
        <v>375</v>
      </c>
      <c r="J251" s="126" t="s">
        <v>682</v>
      </c>
      <c r="K251" s="127">
        <f>H251-F251</f>
        <v>70</v>
      </c>
      <c r="L251" s="128">
        <f>K251/F251</f>
        <v>0.22950819672131148</v>
      </c>
      <c r="M251" s="129" t="s">
        <v>599</v>
      </c>
      <c r="N251" s="130">
        <v>42768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2">
        <v>80</v>
      </c>
      <c r="B252" s="105">
        <v>42739</v>
      </c>
      <c r="C252" s="105"/>
      <c r="D252" s="106" t="s">
        <v>351</v>
      </c>
      <c r="E252" s="107" t="s">
        <v>623</v>
      </c>
      <c r="F252" s="108">
        <v>99.5</v>
      </c>
      <c r="G252" s="107"/>
      <c r="H252" s="107">
        <v>158</v>
      </c>
      <c r="I252" s="125">
        <v>158</v>
      </c>
      <c r="J252" s="126" t="s">
        <v>682</v>
      </c>
      <c r="K252" s="127">
        <f>H252-F252</f>
        <v>58.5</v>
      </c>
      <c r="L252" s="128">
        <f>K252/F252</f>
        <v>0.5879396984924623</v>
      </c>
      <c r="M252" s="129" t="s">
        <v>599</v>
      </c>
      <c r="N252" s="130">
        <v>42898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2">
        <v>81</v>
      </c>
      <c r="B253" s="105">
        <v>42739</v>
      </c>
      <c r="C253" s="105"/>
      <c r="D253" s="106" t="s">
        <v>351</v>
      </c>
      <c r="E253" s="107" t="s">
        <v>623</v>
      </c>
      <c r="F253" s="108">
        <v>99.5</v>
      </c>
      <c r="G253" s="107"/>
      <c r="H253" s="107">
        <v>158</v>
      </c>
      <c r="I253" s="125">
        <v>158</v>
      </c>
      <c r="J253" s="126" t="s">
        <v>682</v>
      </c>
      <c r="K253" s="127">
        <v>58.5</v>
      </c>
      <c r="L253" s="128">
        <v>0.58793969849246197</v>
      </c>
      <c r="M253" s="129" t="s">
        <v>599</v>
      </c>
      <c r="N253" s="130">
        <v>42898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82</v>
      </c>
      <c r="B254" s="105">
        <v>42786</v>
      </c>
      <c r="C254" s="105"/>
      <c r="D254" s="106" t="s">
        <v>169</v>
      </c>
      <c r="E254" s="107" t="s">
        <v>623</v>
      </c>
      <c r="F254" s="108">
        <v>140.5</v>
      </c>
      <c r="G254" s="107"/>
      <c r="H254" s="107">
        <v>220</v>
      </c>
      <c r="I254" s="125">
        <v>220</v>
      </c>
      <c r="J254" s="126" t="s">
        <v>682</v>
      </c>
      <c r="K254" s="127">
        <f>H254-F254</f>
        <v>79.5</v>
      </c>
      <c r="L254" s="128">
        <f>K254/F254</f>
        <v>0.5658362989323843</v>
      </c>
      <c r="M254" s="129" t="s">
        <v>599</v>
      </c>
      <c r="N254" s="130">
        <v>42864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83</v>
      </c>
      <c r="B255" s="105">
        <v>42786</v>
      </c>
      <c r="C255" s="105"/>
      <c r="D255" s="106" t="s">
        <v>766</v>
      </c>
      <c r="E255" s="107" t="s">
        <v>623</v>
      </c>
      <c r="F255" s="108">
        <v>202.5</v>
      </c>
      <c r="G255" s="107"/>
      <c r="H255" s="107">
        <v>234</v>
      </c>
      <c r="I255" s="125">
        <v>234</v>
      </c>
      <c r="J255" s="126" t="s">
        <v>682</v>
      </c>
      <c r="K255" s="127">
        <v>31.5</v>
      </c>
      <c r="L255" s="128">
        <v>0.155555555555556</v>
      </c>
      <c r="M255" s="129" t="s">
        <v>599</v>
      </c>
      <c r="N255" s="130">
        <v>42836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2">
        <v>84</v>
      </c>
      <c r="B256" s="105">
        <v>42818</v>
      </c>
      <c r="C256" s="105"/>
      <c r="D256" s="106" t="s">
        <v>557</v>
      </c>
      <c r="E256" s="107" t="s">
        <v>623</v>
      </c>
      <c r="F256" s="108">
        <v>300.5</v>
      </c>
      <c r="G256" s="107"/>
      <c r="H256" s="107">
        <v>417.5</v>
      </c>
      <c r="I256" s="125">
        <v>420</v>
      </c>
      <c r="J256" s="126" t="s">
        <v>724</v>
      </c>
      <c r="K256" s="127">
        <f>H256-F256</f>
        <v>117</v>
      </c>
      <c r="L256" s="128">
        <f>K256/F256</f>
        <v>0.38935108153078202</v>
      </c>
      <c r="M256" s="129" t="s">
        <v>599</v>
      </c>
      <c r="N256" s="130">
        <v>43070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2">
        <v>85</v>
      </c>
      <c r="B257" s="105">
        <v>42818</v>
      </c>
      <c r="C257" s="105"/>
      <c r="D257" s="106" t="s">
        <v>762</v>
      </c>
      <c r="E257" s="107" t="s">
        <v>623</v>
      </c>
      <c r="F257" s="108">
        <v>850</v>
      </c>
      <c r="G257" s="107"/>
      <c r="H257" s="107">
        <v>1042.5</v>
      </c>
      <c r="I257" s="125">
        <v>1023</v>
      </c>
      <c r="J257" s="126" t="s">
        <v>767</v>
      </c>
      <c r="K257" s="127">
        <v>192.5</v>
      </c>
      <c r="L257" s="128">
        <v>0.22647058823529401</v>
      </c>
      <c r="M257" s="129" t="s">
        <v>599</v>
      </c>
      <c r="N257" s="130">
        <v>42830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2">
        <v>86</v>
      </c>
      <c r="B258" s="105">
        <v>42830</v>
      </c>
      <c r="C258" s="105"/>
      <c r="D258" s="106" t="s">
        <v>501</v>
      </c>
      <c r="E258" s="107" t="s">
        <v>623</v>
      </c>
      <c r="F258" s="108">
        <v>785</v>
      </c>
      <c r="G258" s="107"/>
      <c r="H258" s="107">
        <v>930</v>
      </c>
      <c r="I258" s="125">
        <v>920</v>
      </c>
      <c r="J258" s="126" t="s">
        <v>725</v>
      </c>
      <c r="K258" s="127">
        <f>H258-F258</f>
        <v>145</v>
      </c>
      <c r="L258" s="128">
        <f>K258/F258</f>
        <v>0.18471337579617833</v>
      </c>
      <c r="M258" s="129" t="s">
        <v>599</v>
      </c>
      <c r="N258" s="130">
        <v>42976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3">
        <v>87</v>
      </c>
      <c r="B259" s="109">
        <v>42831</v>
      </c>
      <c r="C259" s="109"/>
      <c r="D259" s="110" t="s">
        <v>768</v>
      </c>
      <c r="E259" s="111" t="s">
        <v>623</v>
      </c>
      <c r="F259" s="112">
        <v>40</v>
      </c>
      <c r="G259" s="112"/>
      <c r="H259" s="113">
        <v>13.1</v>
      </c>
      <c r="I259" s="131">
        <v>60</v>
      </c>
      <c r="J259" s="137" t="s">
        <v>769</v>
      </c>
      <c r="K259" s="133">
        <v>-26.9</v>
      </c>
      <c r="L259" s="134">
        <v>-0.67249999999999999</v>
      </c>
      <c r="M259" s="135" t="s">
        <v>663</v>
      </c>
      <c r="N259" s="136">
        <v>43138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2">
        <v>88</v>
      </c>
      <c r="B260" s="105">
        <v>42837</v>
      </c>
      <c r="C260" s="105"/>
      <c r="D260" s="106" t="s">
        <v>88</v>
      </c>
      <c r="E260" s="107" t="s">
        <v>623</v>
      </c>
      <c r="F260" s="108">
        <v>289.5</v>
      </c>
      <c r="G260" s="107"/>
      <c r="H260" s="107">
        <v>354</v>
      </c>
      <c r="I260" s="125">
        <v>360</v>
      </c>
      <c r="J260" s="126" t="s">
        <v>726</v>
      </c>
      <c r="K260" s="127">
        <f t="shared" ref="K260:K268" si="155">H260-F260</f>
        <v>64.5</v>
      </c>
      <c r="L260" s="128">
        <f t="shared" ref="L260:L268" si="156">K260/F260</f>
        <v>0.22279792746113988</v>
      </c>
      <c r="M260" s="129" t="s">
        <v>599</v>
      </c>
      <c r="N260" s="130">
        <v>43040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2">
        <v>89</v>
      </c>
      <c r="B261" s="105">
        <v>42845</v>
      </c>
      <c r="C261" s="105"/>
      <c r="D261" s="106" t="s">
        <v>438</v>
      </c>
      <c r="E261" s="107" t="s">
        <v>623</v>
      </c>
      <c r="F261" s="108">
        <v>700</v>
      </c>
      <c r="G261" s="107"/>
      <c r="H261" s="107">
        <v>840</v>
      </c>
      <c r="I261" s="125">
        <v>840</v>
      </c>
      <c r="J261" s="126" t="s">
        <v>727</v>
      </c>
      <c r="K261" s="127">
        <f t="shared" si="155"/>
        <v>140</v>
      </c>
      <c r="L261" s="128">
        <f t="shared" si="156"/>
        <v>0.2</v>
      </c>
      <c r="M261" s="129" t="s">
        <v>599</v>
      </c>
      <c r="N261" s="130">
        <v>42893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2">
        <v>90</v>
      </c>
      <c r="B262" s="105">
        <v>42887</v>
      </c>
      <c r="C262" s="105"/>
      <c r="D262" s="147" t="s">
        <v>363</v>
      </c>
      <c r="E262" s="107" t="s">
        <v>623</v>
      </c>
      <c r="F262" s="108">
        <v>130</v>
      </c>
      <c r="G262" s="107"/>
      <c r="H262" s="107">
        <v>144.25</v>
      </c>
      <c r="I262" s="125">
        <v>170</v>
      </c>
      <c r="J262" s="126" t="s">
        <v>728</v>
      </c>
      <c r="K262" s="127">
        <f t="shared" si="155"/>
        <v>14.25</v>
      </c>
      <c r="L262" s="128">
        <f t="shared" si="156"/>
        <v>0.10961538461538461</v>
      </c>
      <c r="M262" s="129" t="s">
        <v>599</v>
      </c>
      <c r="N262" s="130">
        <v>43675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2">
        <v>91</v>
      </c>
      <c r="B263" s="105">
        <v>42901</v>
      </c>
      <c r="C263" s="105"/>
      <c r="D263" s="147" t="s">
        <v>729</v>
      </c>
      <c r="E263" s="107" t="s">
        <v>623</v>
      </c>
      <c r="F263" s="108">
        <v>214.5</v>
      </c>
      <c r="G263" s="107"/>
      <c r="H263" s="107">
        <v>262</v>
      </c>
      <c r="I263" s="125">
        <v>262</v>
      </c>
      <c r="J263" s="126" t="s">
        <v>730</v>
      </c>
      <c r="K263" s="127">
        <f t="shared" si="155"/>
        <v>47.5</v>
      </c>
      <c r="L263" s="128">
        <f t="shared" si="156"/>
        <v>0.22144522144522144</v>
      </c>
      <c r="M263" s="129" t="s">
        <v>599</v>
      </c>
      <c r="N263" s="130">
        <v>42977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4">
        <v>92</v>
      </c>
      <c r="B264" s="153">
        <v>42933</v>
      </c>
      <c r="C264" s="153"/>
      <c r="D264" s="154" t="s">
        <v>731</v>
      </c>
      <c r="E264" s="155" t="s">
        <v>623</v>
      </c>
      <c r="F264" s="156">
        <v>370</v>
      </c>
      <c r="G264" s="155"/>
      <c r="H264" s="155">
        <v>447.5</v>
      </c>
      <c r="I264" s="177">
        <v>450</v>
      </c>
      <c r="J264" s="230" t="s">
        <v>682</v>
      </c>
      <c r="K264" s="127">
        <f t="shared" si="155"/>
        <v>77.5</v>
      </c>
      <c r="L264" s="179">
        <f t="shared" si="156"/>
        <v>0.20945945945945946</v>
      </c>
      <c r="M264" s="180" t="s">
        <v>599</v>
      </c>
      <c r="N264" s="181">
        <v>43035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4">
        <v>93</v>
      </c>
      <c r="B265" s="153">
        <v>42943</v>
      </c>
      <c r="C265" s="153"/>
      <c r="D265" s="154" t="s">
        <v>167</v>
      </c>
      <c r="E265" s="155" t="s">
        <v>623</v>
      </c>
      <c r="F265" s="156">
        <v>657.5</v>
      </c>
      <c r="G265" s="155"/>
      <c r="H265" s="155">
        <v>825</v>
      </c>
      <c r="I265" s="177">
        <v>820</v>
      </c>
      <c r="J265" s="230" t="s">
        <v>682</v>
      </c>
      <c r="K265" s="127">
        <f t="shared" si="155"/>
        <v>167.5</v>
      </c>
      <c r="L265" s="179">
        <f t="shared" si="156"/>
        <v>0.25475285171102663</v>
      </c>
      <c r="M265" s="180" t="s">
        <v>599</v>
      </c>
      <c r="N265" s="181">
        <v>43090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2">
        <v>94</v>
      </c>
      <c r="B266" s="105">
        <v>42964</v>
      </c>
      <c r="C266" s="105"/>
      <c r="D266" s="106" t="s">
        <v>368</v>
      </c>
      <c r="E266" s="107" t="s">
        <v>623</v>
      </c>
      <c r="F266" s="108">
        <v>605</v>
      </c>
      <c r="G266" s="107"/>
      <c r="H266" s="107">
        <v>750</v>
      </c>
      <c r="I266" s="125">
        <v>750</v>
      </c>
      <c r="J266" s="126" t="s">
        <v>725</v>
      </c>
      <c r="K266" s="127">
        <f t="shared" si="155"/>
        <v>145</v>
      </c>
      <c r="L266" s="128">
        <f t="shared" si="156"/>
        <v>0.23966942148760331</v>
      </c>
      <c r="M266" s="129" t="s">
        <v>599</v>
      </c>
      <c r="N266" s="130">
        <v>43027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65">
        <v>95</v>
      </c>
      <c r="B267" s="148">
        <v>42979</v>
      </c>
      <c r="C267" s="148"/>
      <c r="D267" s="149" t="s">
        <v>509</v>
      </c>
      <c r="E267" s="150" t="s">
        <v>623</v>
      </c>
      <c r="F267" s="151">
        <v>255</v>
      </c>
      <c r="G267" s="152"/>
      <c r="H267" s="152">
        <v>217.25</v>
      </c>
      <c r="I267" s="152">
        <v>320</v>
      </c>
      <c r="J267" s="174" t="s">
        <v>732</v>
      </c>
      <c r="K267" s="133">
        <f t="shared" si="155"/>
        <v>-37.75</v>
      </c>
      <c r="L267" s="175">
        <f t="shared" si="156"/>
        <v>-0.14803921568627451</v>
      </c>
      <c r="M267" s="135" t="s">
        <v>663</v>
      </c>
      <c r="N267" s="176">
        <v>43661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2">
        <v>96</v>
      </c>
      <c r="B268" s="105">
        <v>42997</v>
      </c>
      <c r="C268" s="105"/>
      <c r="D268" s="106" t="s">
        <v>733</v>
      </c>
      <c r="E268" s="107" t="s">
        <v>623</v>
      </c>
      <c r="F268" s="108">
        <v>215</v>
      </c>
      <c r="G268" s="107"/>
      <c r="H268" s="107">
        <v>258</v>
      </c>
      <c r="I268" s="125">
        <v>258</v>
      </c>
      <c r="J268" s="126" t="s">
        <v>682</v>
      </c>
      <c r="K268" s="127">
        <f t="shared" si="155"/>
        <v>43</v>
      </c>
      <c r="L268" s="128">
        <f t="shared" si="156"/>
        <v>0.2</v>
      </c>
      <c r="M268" s="129" t="s">
        <v>599</v>
      </c>
      <c r="N268" s="130">
        <v>43040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2">
        <v>97</v>
      </c>
      <c r="B269" s="105">
        <v>42997</v>
      </c>
      <c r="C269" s="105"/>
      <c r="D269" s="106" t="s">
        <v>733</v>
      </c>
      <c r="E269" s="107" t="s">
        <v>623</v>
      </c>
      <c r="F269" s="108">
        <v>215</v>
      </c>
      <c r="G269" s="107"/>
      <c r="H269" s="107">
        <v>258</v>
      </c>
      <c r="I269" s="125">
        <v>258</v>
      </c>
      <c r="J269" s="230" t="s">
        <v>682</v>
      </c>
      <c r="K269" s="127">
        <v>43</v>
      </c>
      <c r="L269" s="128">
        <v>0.2</v>
      </c>
      <c r="M269" s="129" t="s">
        <v>599</v>
      </c>
      <c r="N269" s="130">
        <v>43040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5">
        <v>98</v>
      </c>
      <c r="B270" s="206">
        <v>42998</v>
      </c>
      <c r="C270" s="206"/>
      <c r="D270" s="374" t="s">
        <v>2979</v>
      </c>
      <c r="E270" s="207" t="s">
        <v>623</v>
      </c>
      <c r="F270" s="208">
        <v>75</v>
      </c>
      <c r="G270" s="207"/>
      <c r="H270" s="207">
        <v>90</v>
      </c>
      <c r="I270" s="231">
        <v>90</v>
      </c>
      <c r="J270" s="126" t="s">
        <v>734</v>
      </c>
      <c r="K270" s="127">
        <f t="shared" ref="K270:K275" si="157">H270-F270</f>
        <v>15</v>
      </c>
      <c r="L270" s="128">
        <f t="shared" ref="L270:L275" si="158">K270/F270</f>
        <v>0.2</v>
      </c>
      <c r="M270" s="129" t="s">
        <v>599</v>
      </c>
      <c r="N270" s="130">
        <v>43019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4">
        <v>99</v>
      </c>
      <c r="B271" s="153">
        <v>43011</v>
      </c>
      <c r="C271" s="153"/>
      <c r="D271" s="154" t="s">
        <v>735</v>
      </c>
      <c r="E271" s="155" t="s">
        <v>623</v>
      </c>
      <c r="F271" s="156">
        <v>315</v>
      </c>
      <c r="G271" s="155"/>
      <c r="H271" s="155">
        <v>392</v>
      </c>
      <c r="I271" s="177">
        <v>384</v>
      </c>
      <c r="J271" s="230" t="s">
        <v>736</v>
      </c>
      <c r="K271" s="127">
        <f t="shared" si="157"/>
        <v>77</v>
      </c>
      <c r="L271" s="179">
        <f t="shared" si="158"/>
        <v>0.24444444444444444</v>
      </c>
      <c r="M271" s="180" t="s">
        <v>599</v>
      </c>
      <c r="N271" s="181">
        <v>43017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4">
        <v>100</v>
      </c>
      <c r="B272" s="153">
        <v>43013</v>
      </c>
      <c r="C272" s="153"/>
      <c r="D272" s="154" t="s">
        <v>737</v>
      </c>
      <c r="E272" s="155" t="s">
        <v>623</v>
      </c>
      <c r="F272" s="156">
        <v>145</v>
      </c>
      <c r="G272" s="155"/>
      <c r="H272" s="155">
        <v>179</v>
      </c>
      <c r="I272" s="177">
        <v>180</v>
      </c>
      <c r="J272" s="230" t="s">
        <v>613</v>
      </c>
      <c r="K272" s="127">
        <f t="shared" si="157"/>
        <v>34</v>
      </c>
      <c r="L272" s="179">
        <f t="shared" si="158"/>
        <v>0.23448275862068965</v>
      </c>
      <c r="M272" s="180" t="s">
        <v>599</v>
      </c>
      <c r="N272" s="181">
        <v>43025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4">
        <v>101</v>
      </c>
      <c r="B273" s="153">
        <v>43014</v>
      </c>
      <c r="C273" s="153"/>
      <c r="D273" s="154" t="s">
        <v>339</v>
      </c>
      <c r="E273" s="155" t="s">
        <v>623</v>
      </c>
      <c r="F273" s="156">
        <v>256</v>
      </c>
      <c r="G273" s="155"/>
      <c r="H273" s="155">
        <v>323</v>
      </c>
      <c r="I273" s="177">
        <v>320</v>
      </c>
      <c r="J273" s="230" t="s">
        <v>682</v>
      </c>
      <c r="K273" s="127">
        <f t="shared" si="157"/>
        <v>67</v>
      </c>
      <c r="L273" s="179">
        <f t="shared" si="158"/>
        <v>0.26171875</v>
      </c>
      <c r="M273" s="180" t="s">
        <v>599</v>
      </c>
      <c r="N273" s="181">
        <v>43067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4">
        <v>102</v>
      </c>
      <c r="B274" s="153">
        <v>43017</v>
      </c>
      <c r="C274" s="153"/>
      <c r="D274" s="154" t="s">
        <v>360</v>
      </c>
      <c r="E274" s="155" t="s">
        <v>623</v>
      </c>
      <c r="F274" s="156">
        <v>137.5</v>
      </c>
      <c r="G274" s="155"/>
      <c r="H274" s="155">
        <v>184</v>
      </c>
      <c r="I274" s="177">
        <v>183</v>
      </c>
      <c r="J274" s="178" t="s">
        <v>738</v>
      </c>
      <c r="K274" s="127">
        <f t="shared" si="157"/>
        <v>46.5</v>
      </c>
      <c r="L274" s="179">
        <f t="shared" si="158"/>
        <v>0.33818181818181819</v>
      </c>
      <c r="M274" s="180" t="s">
        <v>599</v>
      </c>
      <c r="N274" s="181">
        <v>43108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4">
        <v>103</v>
      </c>
      <c r="B275" s="153">
        <v>43018</v>
      </c>
      <c r="C275" s="153"/>
      <c r="D275" s="154" t="s">
        <v>739</v>
      </c>
      <c r="E275" s="155" t="s">
        <v>623</v>
      </c>
      <c r="F275" s="156">
        <v>125.5</v>
      </c>
      <c r="G275" s="155"/>
      <c r="H275" s="155">
        <v>158</v>
      </c>
      <c r="I275" s="177">
        <v>155</v>
      </c>
      <c r="J275" s="178" t="s">
        <v>740</v>
      </c>
      <c r="K275" s="127">
        <f t="shared" si="157"/>
        <v>32.5</v>
      </c>
      <c r="L275" s="179">
        <f t="shared" si="158"/>
        <v>0.25896414342629481</v>
      </c>
      <c r="M275" s="180" t="s">
        <v>599</v>
      </c>
      <c r="N275" s="181">
        <v>43067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4">
        <v>104</v>
      </c>
      <c r="B276" s="153">
        <v>43018</v>
      </c>
      <c r="C276" s="153"/>
      <c r="D276" s="154" t="s">
        <v>770</v>
      </c>
      <c r="E276" s="155" t="s">
        <v>623</v>
      </c>
      <c r="F276" s="156">
        <v>895</v>
      </c>
      <c r="G276" s="155"/>
      <c r="H276" s="155">
        <v>1122.5</v>
      </c>
      <c r="I276" s="177">
        <v>1078</v>
      </c>
      <c r="J276" s="178" t="s">
        <v>771</v>
      </c>
      <c r="K276" s="127">
        <v>227.5</v>
      </c>
      <c r="L276" s="179">
        <v>0.25418994413407803</v>
      </c>
      <c r="M276" s="180" t="s">
        <v>599</v>
      </c>
      <c r="N276" s="181">
        <v>43117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4">
        <v>105</v>
      </c>
      <c r="B277" s="153">
        <v>43020</v>
      </c>
      <c r="C277" s="153"/>
      <c r="D277" s="154" t="s">
        <v>347</v>
      </c>
      <c r="E277" s="155" t="s">
        <v>623</v>
      </c>
      <c r="F277" s="156">
        <v>525</v>
      </c>
      <c r="G277" s="155"/>
      <c r="H277" s="155">
        <v>629</v>
      </c>
      <c r="I277" s="177">
        <v>629</v>
      </c>
      <c r="J277" s="230" t="s">
        <v>682</v>
      </c>
      <c r="K277" s="127">
        <v>104</v>
      </c>
      <c r="L277" s="179">
        <v>0.19809523809523799</v>
      </c>
      <c r="M277" s="180" t="s">
        <v>599</v>
      </c>
      <c r="N277" s="181">
        <v>43119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4">
        <v>106</v>
      </c>
      <c r="B278" s="153">
        <v>43046</v>
      </c>
      <c r="C278" s="153"/>
      <c r="D278" s="154" t="s">
        <v>393</v>
      </c>
      <c r="E278" s="155" t="s">
        <v>623</v>
      </c>
      <c r="F278" s="156">
        <v>740</v>
      </c>
      <c r="G278" s="155"/>
      <c r="H278" s="155">
        <v>892.5</v>
      </c>
      <c r="I278" s="177">
        <v>900</v>
      </c>
      <c r="J278" s="178" t="s">
        <v>741</v>
      </c>
      <c r="K278" s="127">
        <f>H278-F278</f>
        <v>152.5</v>
      </c>
      <c r="L278" s="179">
        <f>K278/F278</f>
        <v>0.20608108108108109</v>
      </c>
      <c r="M278" s="180" t="s">
        <v>599</v>
      </c>
      <c r="N278" s="181">
        <v>43052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2">
        <v>107</v>
      </c>
      <c r="B279" s="105">
        <v>43073</v>
      </c>
      <c r="C279" s="105"/>
      <c r="D279" s="106" t="s">
        <v>742</v>
      </c>
      <c r="E279" s="107" t="s">
        <v>623</v>
      </c>
      <c r="F279" s="108">
        <v>118.5</v>
      </c>
      <c r="G279" s="107"/>
      <c r="H279" s="107">
        <v>143.5</v>
      </c>
      <c r="I279" s="125">
        <v>145</v>
      </c>
      <c r="J279" s="140" t="s">
        <v>743</v>
      </c>
      <c r="K279" s="127">
        <f>H279-F279</f>
        <v>25</v>
      </c>
      <c r="L279" s="128">
        <f>K279/F279</f>
        <v>0.2109704641350211</v>
      </c>
      <c r="M279" s="129" t="s">
        <v>599</v>
      </c>
      <c r="N279" s="130">
        <v>43097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3">
        <v>108</v>
      </c>
      <c r="B280" s="109">
        <v>43090</v>
      </c>
      <c r="C280" s="109"/>
      <c r="D280" s="157" t="s">
        <v>443</v>
      </c>
      <c r="E280" s="111" t="s">
        <v>623</v>
      </c>
      <c r="F280" s="112">
        <v>715</v>
      </c>
      <c r="G280" s="112"/>
      <c r="H280" s="113">
        <v>500</v>
      </c>
      <c r="I280" s="131">
        <v>872</v>
      </c>
      <c r="J280" s="137" t="s">
        <v>744</v>
      </c>
      <c r="K280" s="133">
        <f>H280-F280</f>
        <v>-215</v>
      </c>
      <c r="L280" s="134">
        <f>K280/F280</f>
        <v>-0.30069930069930068</v>
      </c>
      <c r="M280" s="135" t="s">
        <v>663</v>
      </c>
      <c r="N280" s="136">
        <v>43670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2">
        <v>109</v>
      </c>
      <c r="B281" s="105">
        <v>43098</v>
      </c>
      <c r="C281" s="105"/>
      <c r="D281" s="106" t="s">
        <v>735</v>
      </c>
      <c r="E281" s="107" t="s">
        <v>623</v>
      </c>
      <c r="F281" s="108">
        <v>435</v>
      </c>
      <c r="G281" s="107"/>
      <c r="H281" s="107">
        <v>542.5</v>
      </c>
      <c r="I281" s="125">
        <v>539</v>
      </c>
      <c r="J281" s="140" t="s">
        <v>682</v>
      </c>
      <c r="K281" s="127">
        <v>107.5</v>
      </c>
      <c r="L281" s="128">
        <v>0.247126436781609</v>
      </c>
      <c r="M281" s="129" t="s">
        <v>599</v>
      </c>
      <c r="N281" s="130">
        <v>43206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2">
        <v>110</v>
      </c>
      <c r="B282" s="105">
        <v>43098</v>
      </c>
      <c r="C282" s="105"/>
      <c r="D282" s="106" t="s">
        <v>571</v>
      </c>
      <c r="E282" s="107" t="s">
        <v>623</v>
      </c>
      <c r="F282" s="108">
        <v>885</v>
      </c>
      <c r="G282" s="107"/>
      <c r="H282" s="107">
        <v>1090</v>
      </c>
      <c r="I282" s="125">
        <v>1084</v>
      </c>
      <c r="J282" s="140" t="s">
        <v>682</v>
      </c>
      <c r="K282" s="127">
        <v>205</v>
      </c>
      <c r="L282" s="128">
        <v>0.23163841807909599</v>
      </c>
      <c r="M282" s="129" t="s">
        <v>599</v>
      </c>
      <c r="N282" s="130">
        <v>43213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66">
        <v>111</v>
      </c>
      <c r="B283" s="347">
        <v>43192</v>
      </c>
      <c r="C283" s="347"/>
      <c r="D283" s="115" t="s">
        <v>752</v>
      </c>
      <c r="E283" s="350" t="s">
        <v>623</v>
      </c>
      <c r="F283" s="353">
        <v>478.5</v>
      </c>
      <c r="G283" s="350"/>
      <c r="H283" s="350">
        <v>442</v>
      </c>
      <c r="I283" s="356">
        <v>613</v>
      </c>
      <c r="J283" s="383" t="s">
        <v>3403</v>
      </c>
      <c r="K283" s="133">
        <f>H283-F283</f>
        <v>-36.5</v>
      </c>
      <c r="L283" s="134">
        <f>K283/F283</f>
        <v>-7.6280041797283177E-2</v>
      </c>
      <c r="M283" s="135" t="s">
        <v>663</v>
      </c>
      <c r="N283" s="136">
        <v>43762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3">
        <v>112</v>
      </c>
      <c r="B284" s="109">
        <v>43194</v>
      </c>
      <c r="C284" s="109"/>
      <c r="D284" s="373" t="s">
        <v>2978</v>
      </c>
      <c r="E284" s="111" t="s">
        <v>623</v>
      </c>
      <c r="F284" s="112">
        <f>141.5-7.3</f>
        <v>134.19999999999999</v>
      </c>
      <c r="G284" s="112"/>
      <c r="H284" s="113">
        <v>77</v>
      </c>
      <c r="I284" s="131">
        <v>180</v>
      </c>
      <c r="J284" s="383" t="s">
        <v>3402</v>
      </c>
      <c r="K284" s="133">
        <f>H284-F284</f>
        <v>-57.199999999999989</v>
      </c>
      <c r="L284" s="134">
        <f>K284/F284</f>
        <v>-0.42622950819672129</v>
      </c>
      <c r="M284" s="135" t="s">
        <v>663</v>
      </c>
      <c r="N284" s="136">
        <v>43522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3">
        <v>113</v>
      </c>
      <c r="B285" s="109">
        <v>43209</v>
      </c>
      <c r="C285" s="109"/>
      <c r="D285" s="110" t="s">
        <v>745</v>
      </c>
      <c r="E285" s="111" t="s">
        <v>623</v>
      </c>
      <c r="F285" s="112">
        <v>430</v>
      </c>
      <c r="G285" s="112"/>
      <c r="H285" s="113">
        <v>220</v>
      </c>
      <c r="I285" s="131">
        <v>537</v>
      </c>
      <c r="J285" s="137" t="s">
        <v>746</v>
      </c>
      <c r="K285" s="133">
        <f>H285-F285</f>
        <v>-210</v>
      </c>
      <c r="L285" s="134">
        <f>K285/F285</f>
        <v>-0.48837209302325579</v>
      </c>
      <c r="M285" s="135" t="s">
        <v>663</v>
      </c>
      <c r="N285" s="136">
        <v>43252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67">
        <v>114</v>
      </c>
      <c r="B286" s="158">
        <v>43220</v>
      </c>
      <c r="C286" s="158"/>
      <c r="D286" s="159" t="s">
        <v>394</v>
      </c>
      <c r="E286" s="160" t="s">
        <v>623</v>
      </c>
      <c r="F286" s="162">
        <v>153.5</v>
      </c>
      <c r="G286" s="162"/>
      <c r="H286" s="162">
        <v>196</v>
      </c>
      <c r="I286" s="162">
        <v>196</v>
      </c>
      <c r="J286" s="358" t="s">
        <v>3494</v>
      </c>
      <c r="K286" s="182">
        <f>H286-F286</f>
        <v>42.5</v>
      </c>
      <c r="L286" s="183">
        <f>K286/F286</f>
        <v>0.27687296416938112</v>
      </c>
      <c r="M286" s="161" t="s">
        <v>599</v>
      </c>
      <c r="N286" s="184">
        <v>43605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3">
        <v>115</v>
      </c>
      <c r="B287" s="109">
        <v>43306</v>
      </c>
      <c r="C287" s="109"/>
      <c r="D287" s="110" t="s">
        <v>768</v>
      </c>
      <c r="E287" s="111" t="s">
        <v>623</v>
      </c>
      <c r="F287" s="112">
        <v>27.5</v>
      </c>
      <c r="G287" s="112"/>
      <c r="H287" s="113">
        <v>13.1</v>
      </c>
      <c r="I287" s="131">
        <v>60</v>
      </c>
      <c r="J287" s="137" t="s">
        <v>772</v>
      </c>
      <c r="K287" s="133">
        <v>-14.4</v>
      </c>
      <c r="L287" s="134">
        <v>-0.52363636363636401</v>
      </c>
      <c r="M287" s="135" t="s">
        <v>663</v>
      </c>
      <c r="N287" s="136">
        <v>43138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66">
        <v>116</v>
      </c>
      <c r="B288" s="347">
        <v>43318</v>
      </c>
      <c r="C288" s="347"/>
      <c r="D288" s="115" t="s">
        <v>747</v>
      </c>
      <c r="E288" s="350" t="s">
        <v>623</v>
      </c>
      <c r="F288" s="350">
        <v>148.5</v>
      </c>
      <c r="G288" s="350"/>
      <c r="H288" s="350">
        <v>102</v>
      </c>
      <c r="I288" s="356">
        <v>182</v>
      </c>
      <c r="J288" s="137" t="s">
        <v>3493</v>
      </c>
      <c r="K288" s="133">
        <f>H288-F288</f>
        <v>-46.5</v>
      </c>
      <c r="L288" s="134">
        <f>K288/F288</f>
        <v>-0.31313131313131315</v>
      </c>
      <c r="M288" s="135" t="s">
        <v>663</v>
      </c>
      <c r="N288" s="136">
        <v>43661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2">
        <v>117</v>
      </c>
      <c r="B289" s="105">
        <v>43335</v>
      </c>
      <c r="C289" s="105"/>
      <c r="D289" s="106" t="s">
        <v>773</v>
      </c>
      <c r="E289" s="107" t="s">
        <v>623</v>
      </c>
      <c r="F289" s="155">
        <v>285</v>
      </c>
      <c r="G289" s="107"/>
      <c r="H289" s="107">
        <v>355</v>
      </c>
      <c r="I289" s="125">
        <v>364</v>
      </c>
      <c r="J289" s="140" t="s">
        <v>774</v>
      </c>
      <c r="K289" s="127">
        <v>70</v>
      </c>
      <c r="L289" s="128">
        <v>0.24561403508771901</v>
      </c>
      <c r="M289" s="129" t="s">
        <v>599</v>
      </c>
      <c r="N289" s="130">
        <v>43455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2">
        <v>118</v>
      </c>
      <c r="B290" s="105">
        <v>43341</v>
      </c>
      <c r="C290" s="105"/>
      <c r="D290" s="106" t="s">
        <v>384</v>
      </c>
      <c r="E290" s="107" t="s">
        <v>623</v>
      </c>
      <c r="F290" s="155">
        <v>525</v>
      </c>
      <c r="G290" s="107"/>
      <c r="H290" s="107">
        <v>585</v>
      </c>
      <c r="I290" s="125">
        <v>635</v>
      </c>
      <c r="J290" s="140" t="s">
        <v>748</v>
      </c>
      <c r="K290" s="127">
        <f t="shared" ref="K290:K302" si="159">H290-F290</f>
        <v>60</v>
      </c>
      <c r="L290" s="128">
        <f t="shared" ref="L290:L302" si="160">K290/F290</f>
        <v>0.11428571428571428</v>
      </c>
      <c r="M290" s="129" t="s">
        <v>599</v>
      </c>
      <c r="N290" s="130">
        <v>43662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2">
        <v>119</v>
      </c>
      <c r="B291" s="105">
        <v>43395</v>
      </c>
      <c r="C291" s="105"/>
      <c r="D291" s="106" t="s">
        <v>368</v>
      </c>
      <c r="E291" s="107" t="s">
        <v>623</v>
      </c>
      <c r="F291" s="155">
        <v>475</v>
      </c>
      <c r="G291" s="107"/>
      <c r="H291" s="107">
        <v>574</v>
      </c>
      <c r="I291" s="125">
        <v>570</v>
      </c>
      <c r="J291" s="140" t="s">
        <v>682</v>
      </c>
      <c r="K291" s="127">
        <f t="shared" si="159"/>
        <v>99</v>
      </c>
      <c r="L291" s="128">
        <f t="shared" si="160"/>
        <v>0.20842105263157895</v>
      </c>
      <c r="M291" s="129" t="s">
        <v>599</v>
      </c>
      <c r="N291" s="130">
        <v>43403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4">
        <v>120</v>
      </c>
      <c r="B292" s="153">
        <v>43397</v>
      </c>
      <c r="C292" s="153"/>
      <c r="D292" s="400" t="s">
        <v>391</v>
      </c>
      <c r="E292" s="155" t="s">
        <v>623</v>
      </c>
      <c r="F292" s="155">
        <v>707.5</v>
      </c>
      <c r="G292" s="155"/>
      <c r="H292" s="155">
        <v>872</v>
      </c>
      <c r="I292" s="177">
        <v>872</v>
      </c>
      <c r="J292" s="178" t="s">
        <v>682</v>
      </c>
      <c r="K292" s="127">
        <f t="shared" si="159"/>
        <v>164.5</v>
      </c>
      <c r="L292" s="179">
        <f t="shared" si="160"/>
        <v>0.23250883392226149</v>
      </c>
      <c r="M292" s="180" t="s">
        <v>599</v>
      </c>
      <c r="N292" s="181">
        <v>43482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4">
        <v>121</v>
      </c>
      <c r="B293" s="153">
        <v>43398</v>
      </c>
      <c r="C293" s="153"/>
      <c r="D293" s="400" t="s">
        <v>348</v>
      </c>
      <c r="E293" s="155" t="s">
        <v>623</v>
      </c>
      <c r="F293" s="155">
        <v>162</v>
      </c>
      <c r="G293" s="155"/>
      <c r="H293" s="155">
        <v>204</v>
      </c>
      <c r="I293" s="177">
        <v>209</v>
      </c>
      <c r="J293" s="178" t="s">
        <v>3492</v>
      </c>
      <c r="K293" s="127">
        <f t="shared" si="159"/>
        <v>42</v>
      </c>
      <c r="L293" s="179">
        <f t="shared" si="160"/>
        <v>0.25925925925925924</v>
      </c>
      <c r="M293" s="180" t="s">
        <v>599</v>
      </c>
      <c r="N293" s="181">
        <v>43539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5">
        <v>122</v>
      </c>
      <c r="B294" s="206">
        <v>43399</v>
      </c>
      <c r="C294" s="206"/>
      <c r="D294" s="154" t="s">
        <v>495</v>
      </c>
      <c r="E294" s="207" t="s">
        <v>623</v>
      </c>
      <c r="F294" s="207">
        <v>240</v>
      </c>
      <c r="G294" s="207"/>
      <c r="H294" s="207">
        <v>297</v>
      </c>
      <c r="I294" s="231">
        <v>297</v>
      </c>
      <c r="J294" s="178" t="s">
        <v>682</v>
      </c>
      <c r="K294" s="232">
        <f t="shared" si="159"/>
        <v>57</v>
      </c>
      <c r="L294" s="233">
        <f t="shared" si="160"/>
        <v>0.23749999999999999</v>
      </c>
      <c r="M294" s="234" t="s">
        <v>599</v>
      </c>
      <c r="N294" s="235">
        <v>43417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2">
        <v>123</v>
      </c>
      <c r="B295" s="105">
        <v>43439</v>
      </c>
      <c r="C295" s="105"/>
      <c r="D295" s="147" t="s">
        <v>749</v>
      </c>
      <c r="E295" s="107" t="s">
        <v>623</v>
      </c>
      <c r="F295" s="107">
        <v>202.5</v>
      </c>
      <c r="G295" s="107"/>
      <c r="H295" s="107">
        <v>255</v>
      </c>
      <c r="I295" s="125">
        <v>252</v>
      </c>
      <c r="J295" s="140" t="s">
        <v>682</v>
      </c>
      <c r="K295" s="127">
        <f t="shared" si="159"/>
        <v>52.5</v>
      </c>
      <c r="L295" s="128">
        <f t="shared" si="160"/>
        <v>0.25925925925925924</v>
      </c>
      <c r="M295" s="129" t="s">
        <v>599</v>
      </c>
      <c r="N295" s="130">
        <v>43542</v>
      </c>
      <c r="O295" s="57"/>
      <c r="P295" s="16"/>
      <c r="Q295" s="16"/>
      <c r="R295" s="93" t="s">
        <v>751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5">
        <v>124</v>
      </c>
      <c r="B296" s="206">
        <v>43465</v>
      </c>
      <c r="C296" s="105"/>
      <c r="D296" s="400" t="s">
        <v>423</v>
      </c>
      <c r="E296" s="207" t="s">
        <v>623</v>
      </c>
      <c r="F296" s="207">
        <v>710</v>
      </c>
      <c r="G296" s="207"/>
      <c r="H296" s="207">
        <v>866</v>
      </c>
      <c r="I296" s="231">
        <v>866</v>
      </c>
      <c r="J296" s="178" t="s">
        <v>682</v>
      </c>
      <c r="K296" s="127">
        <f t="shared" si="159"/>
        <v>156</v>
      </c>
      <c r="L296" s="128">
        <f t="shared" si="160"/>
        <v>0.21971830985915494</v>
      </c>
      <c r="M296" s="129" t="s">
        <v>599</v>
      </c>
      <c r="N296" s="361">
        <v>43553</v>
      </c>
      <c r="O296" s="57"/>
      <c r="P296" s="16"/>
      <c r="Q296" s="16"/>
      <c r="R296" s="17" t="s">
        <v>751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5">
        <v>125</v>
      </c>
      <c r="B297" s="206">
        <v>43522</v>
      </c>
      <c r="C297" s="206"/>
      <c r="D297" s="400" t="s">
        <v>141</v>
      </c>
      <c r="E297" s="207" t="s">
        <v>623</v>
      </c>
      <c r="F297" s="207">
        <v>337.25</v>
      </c>
      <c r="G297" s="207"/>
      <c r="H297" s="207">
        <v>398.5</v>
      </c>
      <c r="I297" s="231">
        <v>411</v>
      </c>
      <c r="J297" s="140" t="s">
        <v>3491</v>
      </c>
      <c r="K297" s="127">
        <f t="shared" si="159"/>
        <v>61.25</v>
      </c>
      <c r="L297" s="128">
        <f t="shared" si="160"/>
        <v>0.1816160118606375</v>
      </c>
      <c r="M297" s="129" t="s">
        <v>599</v>
      </c>
      <c r="N297" s="361">
        <v>43760</v>
      </c>
      <c r="O297" s="57"/>
      <c r="P297" s="16"/>
      <c r="Q297" s="16"/>
      <c r="R297" s="93" t="s">
        <v>751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368">
        <v>126</v>
      </c>
      <c r="B298" s="163">
        <v>43559</v>
      </c>
      <c r="C298" s="163"/>
      <c r="D298" s="164" t="s">
        <v>410</v>
      </c>
      <c r="E298" s="165" t="s">
        <v>623</v>
      </c>
      <c r="F298" s="165">
        <v>130</v>
      </c>
      <c r="G298" s="165"/>
      <c r="H298" s="165">
        <v>65</v>
      </c>
      <c r="I298" s="185">
        <v>158</v>
      </c>
      <c r="J298" s="137" t="s">
        <v>750</v>
      </c>
      <c r="K298" s="133">
        <f t="shared" si="159"/>
        <v>-65</v>
      </c>
      <c r="L298" s="134">
        <f t="shared" si="160"/>
        <v>-0.5</v>
      </c>
      <c r="M298" s="135" t="s">
        <v>663</v>
      </c>
      <c r="N298" s="136">
        <v>43726</v>
      </c>
      <c r="O298" s="57"/>
      <c r="P298" s="16"/>
      <c r="Q298" s="16"/>
      <c r="R298" s="17" t="s">
        <v>753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369">
        <v>127</v>
      </c>
      <c r="B299" s="186">
        <v>43017</v>
      </c>
      <c r="C299" s="186"/>
      <c r="D299" s="187" t="s">
        <v>169</v>
      </c>
      <c r="E299" s="188" t="s">
        <v>623</v>
      </c>
      <c r="F299" s="189">
        <v>141.5</v>
      </c>
      <c r="G299" s="190"/>
      <c r="H299" s="190">
        <v>183.5</v>
      </c>
      <c r="I299" s="190">
        <v>210</v>
      </c>
      <c r="J299" s="217" t="s">
        <v>3440</v>
      </c>
      <c r="K299" s="218">
        <f t="shared" si="159"/>
        <v>42</v>
      </c>
      <c r="L299" s="219">
        <f t="shared" si="160"/>
        <v>0.29681978798586572</v>
      </c>
      <c r="M299" s="189" t="s">
        <v>599</v>
      </c>
      <c r="N299" s="220">
        <v>43042</v>
      </c>
      <c r="O299" s="57"/>
      <c r="P299" s="16"/>
      <c r="Q299" s="16"/>
      <c r="R299" s="93" t="s">
        <v>753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68">
        <v>128</v>
      </c>
      <c r="B300" s="163">
        <v>43074</v>
      </c>
      <c r="C300" s="163"/>
      <c r="D300" s="164" t="s">
        <v>303</v>
      </c>
      <c r="E300" s="165" t="s">
        <v>623</v>
      </c>
      <c r="F300" s="166">
        <v>172</v>
      </c>
      <c r="G300" s="165"/>
      <c r="H300" s="165">
        <v>155.25</v>
      </c>
      <c r="I300" s="185">
        <v>230</v>
      </c>
      <c r="J300" s="383" t="s">
        <v>3400</v>
      </c>
      <c r="K300" s="133">
        <f t="shared" ref="K300" si="161">H300-F300</f>
        <v>-16.75</v>
      </c>
      <c r="L300" s="134">
        <f t="shared" ref="L300" si="162">K300/F300</f>
        <v>-9.7383720930232565E-2</v>
      </c>
      <c r="M300" s="135" t="s">
        <v>663</v>
      </c>
      <c r="N300" s="136">
        <v>43787</v>
      </c>
      <c r="O300" s="57"/>
      <c r="P300" s="16"/>
      <c r="Q300" s="16"/>
      <c r="R300" s="17" t="s">
        <v>753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369">
        <v>129</v>
      </c>
      <c r="B301" s="186">
        <v>43398</v>
      </c>
      <c r="C301" s="186"/>
      <c r="D301" s="187" t="s">
        <v>104</v>
      </c>
      <c r="E301" s="188" t="s">
        <v>623</v>
      </c>
      <c r="F301" s="190">
        <v>698.5</v>
      </c>
      <c r="G301" s="190"/>
      <c r="H301" s="190">
        <v>850</v>
      </c>
      <c r="I301" s="190">
        <v>890</v>
      </c>
      <c r="J301" s="221" t="s">
        <v>3488</v>
      </c>
      <c r="K301" s="218">
        <f t="shared" si="159"/>
        <v>151.5</v>
      </c>
      <c r="L301" s="219">
        <f t="shared" si="160"/>
        <v>0.21689334287759485</v>
      </c>
      <c r="M301" s="189" t="s">
        <v>599</v>
      </c>
      <c r="N301" s="220">
        <v>43453</v>
      </c>
      <c r="O301" s="57"/>
      <c r="P301" s="16"/>
      <c r="Q301" s="16"/>
      <c r="R301" s="17" t="s">
        <v>751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5">
        <v>130</v>
      </c>
      <c r="B302" s="158">
        <v>42877</v>
      </c>
      <c r="C302" s="158"/>
      <c r="D302" s="159" t="s">
        <v>383</v>
      </c>
      <c r="E302" s="160" t="s">
        <v>623</v>
      </c>
      <c r="F302" s="161">
        <v>127.6</v>
      </c>
      <c r="G302" s="162"/>
      <c r="H302" s="162">
        <v>138</v>
      </c>
      <c r="I302" s="162">
        <v>190</v>
      </c>
      <c r="J302" s="384" t="s">
        <v>3404</v>
      </c>
      <c r="K302" s="182">
        <f t="shared" si="159"/>
        <v>10.400000000000006</v>
      </c>
      <c r="L302" s="183">
        <f t="shared" si="160"/>
        <v>8.1504702194357417E-2</v>
      </c>
      <c r="M302" s="161" t="s">
        <v>599</v>
      </c>
      <c r="N302" s="184">
        <v>43774</v>
      </c>
      <c r="O302" s="57"/>
      <c r="P302" s="16"/>
      <c r="Q302" s="16"/>
      <c r="R302" s="93" t="s">
        <v>753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370">
        <v>131</v>
      </c>
      <c r="B303" s="194">
        <v>43158</v>
      </c>
      <c r="C303" s="194"/>
      <c r="D303" s="191" t="s">
        <v>754</v>
      </c>
      <c r="E303" s="195" t="s">
        <v>623</v>
      </c>
      <c r="F303" s="196">
        <v>317</v>
      </c>
      <c r="G303" s="195"/>
      <c r="H303" s="195"/>
      <c r="I303" s="224">
        <v>398</v>
      </c>
      <c r="J303" s="237" t="s">
        <v>601</v>
      </c>
      <c r="K303" s="193"/>
      <c r="L303" s="192"/>
      <c r="M303" s="223" t="s">
        <v>601</v>
      </c>
      <c r="N303" s="222"/>
      <c r="O303" s="57"/>
      <c r="P303" s="16"/>
      <c r="Q303" s="16"/>
      <c r="R303" s="341" t="s">
        <v>753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68">
        <v>132</v>
      </c>
      <c r="B304" s="163">
        <v>43164</v>
      </c>
      <c r="C304" s="163"/>
      <c r="D304" s="164" t="s">
        <v>135</v>
      </c>
      <c r="E304" s="165" t="s">
        <v>623</v>
      </c>
      <c r="F304" s="166">
        <f>510-14.4</f>
        <v>495.6</v>
      </c>
      <c r="G304" s="165"/>
      <c r="H304" s="165">
        <v>350</v>
      </c>
      <c r="I304" s="185">
        <v>672</v>
      </c>
      <c r="J304" s="383" t="s">
        <v>3461</v>
      </c>
      <c r="K304" s="133">
        <f t="shared" ref="K304" si="163">H304-F304</f>
        <v>-145.60000000000002</v>
      </c>
      <c r="L304" s="134">
        <f t="shared" ref="L304" si="164">K304/F304</f>
        <v>-0.29378531073446329</v>
      </c>
      <c r="M304" s="135" t="s">
        <v>663</v>
      </c>
      <c r="N304" s="136">
        <v>43887</v>
      </c>
      <c r="O304" s="57"/>
      <c r="P304" s="16"/>
      <c r="Q304" s="16"/>
      <c r="R304" s="17" t="s">
        <v>751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368">
        <v>133</v>
      </c>
      <c r="B305" s="163">
        <v>43237</v>
      </c>
      <c r="C305" s="163"/>
      <c r="D305" s="164" t="s">
        <v>489</v>
      </c>
      <c r="E305" s="165" t="s">
        <v>623</v>
      </c>
      <c r="F305" s="166">
        <v>230.3</v>
      </c>
      <c r="G305" s="165"/>
      <c r="H305" s="165">
        <v>102.5</v>
      </c>
      <c r="I305" s="185">
        <v>348</v>
      </c>
      <c r="J305" s="383" t="s">
        <v>3482</v>
      </c>
      <c r="K305" s="133">
        <f t="shared" ref="K305" si="165">H305-F305</f>
        <v>-127.80000000000001</v>
      </c>
      <c r="L305" s="134">
        <f t="shared" ref="L305" si="166">K305/F305</f>
        <v>-0.55492835432045162</v>
      </c>
      <c r="M305" s="135" t="s">
        <v>663</v>
      </c>
      <c r="N305" s="136">
        <v>43896</v>
      </c>
      <c r="O305" s="57"/>
      <c r="P305" s="16"/>
      <c r="Q305" s="16"/>
      <c r="R305" s="343" t="s">
        <v>751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14">
        <v>134</v>
      </c>
      <c r="B306" s="197">
        <v>43258</v>
      </c>
      <c r="C306" s="197"/>
      <c r="D306" s="200" t="s">
        <v>449</v>
      </c>
      <c r="E306" s="198" t="s">
        <v>623</v>
      </c>
      <c r="F306" s="196">
        <f>342.5-5.1</f>
        <v>337.4</v>
      </c>
      <c r="G306" s="198"/>
      <c r="H306" s="198"/>
      <c r="I306" s="225">
        <v>439</v>
      </c>
      <c r="J306" s="237" t="s">
        <v>601</v>
      </c>
      <c r="K306" s="227"/>
      <c r="L306" s="228"/>
      <c r="M306" s="226" t="s">
        <v>601</v>
      </c>
      <c r="N306" s="229"/>
      <c r="O306" s="57"/>
      <c r="P306" s="16"/>
      <c r="Q306" s="16"/>
      <c r="R306" s="341" t="s">
        <v>753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14">
        <v>135</v>
      </c>
      <c r="B307" s="197">
        <v>43285</v>
      </c>
      <c r="C307" s="197"/>
      <c r="D307" s="201" t="s">
        <v>49</v>
      </c>
      <c r="E307" s="198" t="s">
        <v>623</v>
      </c>
      <c r="F307" s="196">
        <f>127.5-5.53</f>
        <v>121.97</v>
      </c>
      <c r="G307" s="198"/>
      <c r="H307" s="198"/>
      <c r="I307" s="225">
        <v>170</v>
      </c>
      <c r="J307" s="237" t="s">
        <v>601</v>
      </c>
      <c r="K307" s="227"/>
      <c r="L307" s="228"/>
      <c r="M307" s="226" t="s">
        <v>601</v>
      </c>
      <c r="N307" s="229"/>
      <c r="O307" s="57"/>
      <c r="P307" s="16"/>
      <c r="Q307" s="16"/>
      <c r="R307" s="17" t="s">
        <v>751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368">
        <v>136</v>
      </c>
      <c r="B308" s="163">
        <v>43294</v>
      </c>
      <c r="C308" s="163"/>
      <c r="D308" s="164" t="s">
        <v>243</v>
      </c>
      <c r="E308" s="165" t="s">
        <v>623</v>
      </c>
      <c r="F308" s="166">
        <v>46.5</v>
      </c>
      <c r="G308" s="165"/>
      <c r="H308" s="165">
        <v>17</v>
      </c>
      <c r="I308" s="185">
        <v>59</v>
      </c>
      <c r="J308" s="383" t="s">
        <v>3460</v>
      </c>
      <c r="K308" s="133">
        <f t="shared" ref="K308" si="167">H308-F308</f>
        <v>-29.5</v>
      </c>
      <c r="L308" s="134">
        <f t="shared" ref="L308" si="168">K308/F308</f>
        <v>-0.63440860215053763</v>
      </c>
      <c r="M308" s="135" t="s">
        <v>663</v>
      </c>
      <c r="N308" s="136">
        <v>43887</v>
      </c>
      <c r="O308" s="57"/>
      <c r="P308" s="16"/>
      <c r="Q308" s="16"/>
      <c r="R308" s="17" t="s">
        <v>751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370">
        <v>137</v>
      </c>
      <c r="B309" s="194">
        <v>43396</v>
      </c>
      <c r="C309" s="194"/>
      <c r="D309" s="201" t="s">
        <v>425</v>
      </c>
      <c r="E309" s="198" t="s">
        <v>623</v>
      </c>
      <c r="F309" s="199">
        <v>156.5</v>
      </c>
      <c r="G309" s="198"/>
      <c r="H309" s="198"/>
      <c r="I309" s="225">
        <v>191</v>
      </c>
      <c r="J309" s="237" t="s">
        <v>601</v>
      </c>
      <c r="K309" s="227"/>
      <c r="L309" s="228"/>
      <c r="M309" s="226" t="s">
        <v>601</v>
      </c>
      <c r="N309" s="229"/>
      <c r="O309" s="57"/>
      <c r="P309" s="16"/>
      <c r="Q309" s="16"/>
      <c r="R309" s="17" t="s">
        <v>751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370">
        <v>138</v>
      </c>
      <c r="B310" s="194">
        <v>43439</v>
      </c>
      <c r="C310" s="194"/>
      <c r="D310" s="201" t="s">
        <v>330</v>
      </c>
      <c r="E310" s="198" t="s">
        <v>623</v>
      </c>
      <c r="F310" s="199">
        <v>259.5</v>
      </c>
      <c r="G310" s="198"/>
      <c r="H310" s="198"/>
      <c r="I310" s="225">
        <v>321</v>
      </c>
      <c r="J310" s="237" t="s">
        <v>601</v>
      </c>
      <c r="K310" s="227"/>
      <c r="L310" s="228"/>
      <c r="M310" s="226" t="s">
        <v>601</v>
      </c>
      <c r="N310" s="229"/>
      <c r="O310" s="16"/>
      <c r="P310" s="16"/>
      <c r="Q310" s="16"/>
      <c r="R310" s="17" t="s">
        <v>751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368">
        <v>139</v>
      </c>
      <c r="B311" s="163">
        <v>43439</v>
      </c>
      <c r="C311" s="163"/>
      <c r="D311" s="164" t="s">
        <v>775</v>
      </c>
      <c r="E311" s="165" t="s">
        <v>623</v>
      </c>
      <c r="F311" s="165">
        <v>715</v>
      </c>
      <c r="G311" s="165"/>
      <c r="H311" s="165">
        <v>445</v>
      </c>
      <c r="I311" s="185">
        <v>840</v>
      </c>
      <c r="J311" s="137" t="s">
        <v>2994</v>
      </c>
      <c r="K311" s="133">
        <f t="shared" ref="K311:K314" si="169">H311-F311</f>
        <v>-270</v>
      </c>
      <c r="L311" s="134">
        <f t="shared" ref="L311:L314" si="170">K311/F311</f>
        <v>-0.3776223776223776</v>
      </c>
      <c r="M311" s="135" t="s">
        <v>663</v>
      </c>
      <c r="N311" s="136">
        <v>43800</v>
      </c>
      <c r="O311" s="57"/>
      <c r="P311" s="16"/>
      <c r="Q311" s="16"/>
      <c r="R311" s="17" t="s">
        <v>751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5">
        <v>140</v>
      </c>
      <c r="B312" s="206">
        <v>43469</v>
      </c>
      <c r="C312" s="206"/>
      <c r="D312" s="154" t="s">
        <v>145</v>
      </c>
      <c r="E312" s="207" t="s">
        <v>623</v>
      </c>
      <c r="F312" s="207">
        <v>875</v>
      </c>
      <c r="G312" s="207"/>
      <c r="H312" s="207">
        <v>1165</v>
      </c>
      <c r="I312" s="231">
        <v>1185</v>
      </c>
      <c r="J312" s="140" t="s">
        <v>3489</v>
      </c>
      <c r="K312" s="127">
        <f t="shared" si="169"/>
        <v>290</v>
      </c>
      <c r="L312" s="128">
        <f t="shared" si="170"/>
        <v>0.33142857142857141</v>
      </c>
      <c r="M312" s="129" t="s">
        <v>599</v>
      </c>
      <c r="N312" s="361">
        <v>43847</v>
      </c>
      <c r="O312" s="57"/>
      <c r="P312" s="16"/>
      <c r="Q312" s="16"/>
      <c r="R312" s="343" t="s">
        <v>751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5">
        <v>141</v>
      </c>
      <c r="B313" s="206">
        <v>43559</v>
      </c>
      <c r="C313" s="206"/>
      <c r="D313" s="400" t="s">
        <v>345</v>
      </c>
      <c r="E313" s="207" t="s">
        <v>623</v>
      </c>
      <c r="F313" s="207">
        <f>387-14.63</f>
        <v>372.37</v>
      </c>
      <c r="G313" s="207"/>
      <c r="H313" s="207">
        <v>490</v>
      </c>
      <c r="I313" s="231">
        <v>490</v>
      </c>
      <c r="J313" s="140" t="s">
        <v>682</v>
      </c>
      <c r="K313" s="127">
        <f t="shared" si="169"/>
        <v>117.63</v>
      </c>
      <c r="L313" s="128">
        <f t="shared" si="170"/>
        <v>0.31589548030185027</v>
      </c>
      <c r="M313" s="129" t="s">
        <v>599</v>
      </c>
      <c r="N313" s="361">
        <v>43850</v>
      </c>
      <c r="O313" s="57"/>
      <c r="P313" s="16"/>
      <c r="Q313" s="16"/>
      <c r="R313" s="343" t="s">
        <v>751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368">
        <v>142</v>
      </c>
      <c r="B314" s="163">
        <v>43578</v>
      </c>
      <c r="C314" s="163"/>
      <c r="D314" s="164" t="s">
        <v>776</v>
      </c>
      <c r="E314" s="165" t="s">
        <v>600</v>
      </c>
      <c r="F314" s="165">
        <v>220</v>
      </c>
      <c r="G314" s="165"/>
      <c r="H314" s="165">
        <v>127.5</v>
      </c>
      <c r="I314" s="185">
        <v>284</v>
      </c>
      <c r="J314" s="383" t="s">
        <v>3483</v>
      </c>
      <c r="K314" s="133">
        <f t="shared" si="169"/>
        <v>-92.5</v>
      </c>
      <c r="L314" s="134">
        <f t="shared" si="170"/>
        <v>-0.42045454545454547</v>
      </c>
      <c r="M314" s="135" t="s">
        <v>663</v>
      </c>
      <c r="N314" s="136">
        <v>43896</v>
      </c>
      <c r="O314" s="57"/>
      <c r="P314" s="16"/>
      <c r="Q314" s="16"/>
      <c r="R314" s="17" t="s">
        <v>751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5">
        <v>143</v>
      </c>
      <c r="B315" s="206">
        <v>43622</v>
      </c>
      <c r="C315" s="206"/>
      <c r="D315" s="400" t="s">
        <v>496</v>
      </c>
      <c r="E315" s="207" t="s">
        <v>600</v>
      </c>
      <c r="F315" s="207">
        <v>332.8</v>
      </c>
      <c r="G315" s="207"/>
      <c r="H315" s="207">
        <v>405</v>
      </c>
      <c r="I315" s="231">
        <v>419</v>
      </c>
      <c r="J315" s="140" t="s">
        <v>3490</v>
      </c>
      <c r="K315" s="127">
        <f t="shared" ref="K315" si="171">H315-F315</f>
        <v>72.199999999999989</v>
      </c>
      <c r="L315" s="128">
        <f t="shared" ref="L315" si="172">K315/F315</f>
        <v>0.21694711538461534</v>
      </c>
      <c r="M315" s="129" t="s">
        <v>599</v>
      </c>
      <c r="N315" s="361">
        <v>43860</v>
      </c>
      <c r="O315" s="57"/>
      <c r="P315" s="16"/>
      <c r="Q315" s="16"/>
      <c r="R315" s="17" t="s">
        <v>753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143">
        <v>144</v>
      </c>
      <c r="B316" s="142">
        <v>43641</v>
      </c>
      <c r="C316" s="142"/>
      <c r="D316" s="143" t="s">
        <v>139</v>
      </c>
      <c r="E316" s="144" t="s">
        <v>623</v>
      </c>
      <c r="F316" s="145">
        <v>386</v>
      </c>
      <c r="G316" s="146"/>
      <c r="H316" s="146">
        <v>395</v>
      </c>
      <c r="I316" s="146">
        <v>452</v>
      </c>
      <c r="J316" s="169" t="s">
        <v>3405</v>
      </c>
      <c r="K316" s="170">
        <f t="shared" ref="K316" si="173">H316-F316</f>
        <v>9</v>
      </c>
      <c r="L316" s="171">
        <f t="shared" ref="L316" si="174">K316/F316</f>
        <v>2.3316062176165803E-2</v>
      </c>
      <c r="M316" s="172" t="s">
        <v>708</v>
      </c>
      <c r="N316" s="173">
        <v>43868</v>
      </c>
      <c r="O316" s="16"/>
      <c r="P316" s="16"/>
      <c r="Q316" s="16"/>
      <c r="R316" s="17" t="s">
        <v>753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371">
        <v>145</v>
      </c>
      <c r="B317" s="194">
        <v>43707</v>
      </c>
      <c r="C317" s="194"/>
      <c r="D317" s="201" t="s">
        <v>260</v>
      </c>
      <c r="E317" s="198" t="s">
        <v>623</v>
      </c>
      <c r="F317" s="198" t="s">
        <v>755</v>
      </c>
      <c r="G317" s="198"/>
      <c r="H317" s="198"/>
      <c r="I317" s="225">
        <v>190</v>
      </c>
      <c r="J317" s="237" t="s">
        <v>601</v>
      </c>
      <c r="K317" s="227"/>
      <c r="L317" s="228"/>
      <c r="M317" s="357" t="s">
        <v>601</v>
      </c>
      <c r="N317" s="229"/>
      <c r="O317" s="16"/>
      <c r="P317" s="16"/>
      <c r="Q317" s="16"/>
      <c r="R317" s="343" t="s">
        <v>751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5">
        <v>146</v>
      </c>
      <c r="B318" s="206">
        <v>43731</v>
      </c>
      <c r="C318" s="206"/>
      <c r="D318" s="154" t="s">
        <v>440</v>
      </c>
      <c r="E318" s="207" t="s">
        <v>623</v>
      </c>
      <c r="F318" s="207">
        <v>235</v>
      </c>
      <c r="G318" s="207"/>
      <c r="H318" s="207">
        <v>295</v>
      </c>
      <c r="I318" s="231">
        <v>296</v>
      </c>
      <c r="J318" s="140" t="s">
        <v>3147</v>
      </c>
      <c r="K318" s="127">
        <f t="shared" ref="K318" si="175">H318-F318</f>
        <v>60</v>
      </c>
      <c r="L318" s="128">
        <f t="shared" ref="L318" si="176">K318/F318</f>
        <v>0.25531914893617019</v>
      </c>
      <c r="M318" s="129" t="s">
        <v>599</v>
      </c>
      <c r="N318" s="361">
        <v>43844</v>
      </c>
      <c r="O318" s="57"/>
      <c r="P318" s="16"/>
      <c r="Q318" s="16"/>
      <c r="R318" s="17" t="s">
        <v>753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5">
        <v>147</v>
      </c>
      <c r="B319" s="206">
        <v>43752</v>
      </c>
      <c r="C319" s="206"/>
      <c r="D319" s="154" t="s">
        <v>2977</v>
      </c>
      <c r="E319" s="207" t="s">
        <v>623</v>
      </c>
      <c r="F319" s="207">
        <v>277.5</v>
      </c>
      <c r="G319" s="207"/>
      <c r="H319" s="207">
        <v>333</v>
      </c>
      <c r="I319" s="231">
        <v>333</v>
      </c>
      <c r="J319" s="140" t="s">
        <v>3148</v>
      </c>
      <c r="K319" s="127">
        <f t="shared" ref="K319" si="177">H319-F319</f>
        <v>55.5</v>
      </c>
      <c r="L319" s="128">
        <f t="shared" ref="L319" si="178">K319/F319</f>
        <v>0.2</v>
      </c>
      <c r="M319" s="129" t="s">
        <v>599</v>
      </c>
      <c r="N319" s="361">
        <v>43846</v>
      </c>
      <c r="O319" s="57"/>
      <c r="P319" s="16"/>
      <c r="Q319" s="16"/>
      <c r="R319" s="343" t="s">
        <v>751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5">
        <v>148</v>
      </c>
      <c r="B320" s="206">
        <v>43752</v>
      </c>
      <c r="C320" s="206"/>
      <c r="D320" s="154" t="s">
        <v>2976</v>
      </c>
      <c r="E320" s="207" t="s">
        <v>623</v>
      </c>
      <c r="F320" s="207">
        <v>930</v>
      </c>
      <c r="G320" s="207"/>
      <c r="H320" s="207">
        <v>1165</v>
      </c>
      <c r="I320" s="231">
        <v>1200</v>
      </c>
      <c r="J320" s="140" t="s">
        <v>3150</v>
      </c>
      <c r="K320" s="127">
        <f t="shared" ref="K320" si="179">H320-F320</f>
        <v>235</v>
      </c>
      <c r="L320" s="128">
        <f t="shared" ref="L320" si="180">K320/F320</f>
        <v>0.25268817204301075</v>
      </c>
      <c r="M320" s="129" t="s">
        <v>599</v>
      </c>
      <c r="N320" s="361">
        <v>43847</v>
      </c>
      <c r="O320" s="57"/>
      <c r="P320" s="16"/>
      <c r="Q320" s="16"/>
      <c r="R320" s="343" t="s">
        <v>753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370">
        <v>149</v>
      </c>
      <c r="B321" s="346">
        <v>43753</v>
      </c>
      <c r="C321" s="211"/>
      <c r="D321" s="372" t="s">
        <v>2975</v>
      </c>
      <c r="E321" s="349" t="s">
        <v>623</v>
      </c>
      <c r="F321" s="352">
        <v>111</v>
      </c>
      <c r="G321" s="349"/>
      <c r="H321" s="349"/>
      <c r="I321" s="355">
        <v>141</v>
      </c>
      <c r="J321" s="237" t="s">
        <v>601</v>
      </c>
      <c r="K321" s="237"/>
      <c r="L321" s="122"/>
      <c r="M321" s="360" t="s">
        <v>601</v>
      </c>
      <c r="N321" s="239"/>
      <c r="O321" s="16"/>
      <c r="P321" s="16"/>
      <c r="Q321" s="16"/>
      <c r="R321" s="343" t="s">
        <v>753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05">
        <v>150</v>
      </c>
      <c r="B322" s="206">
        <v>43753</v>
      </c>
      <c r="C322" s="206"/>
      <c r="D322" s="154" t="s">
        <v>2974</v>
      </c>
      <c r="E322" s="207" t="s">
        <v>623</v>
      </c>
      <c r="F322" s="208">
        <v>296</v>
      </c>
      <c r="G322" s="207"/>
      <c r="H322" s="207">
        <v>370</v>
      </c>
      <c r="I322" s="231">
        <v>370</v>
      </c>
      <c r="J322" s="140" t="s">
        <v>682</v>
      </c>
      <c r="K322" s="127">
        <f t="shared" ref="K322" si="181">H322-F322</f>
        <v>74</v>
      </c>
      <c r="L322" s="128">
        <f t="shared" ref="L322" si="182">K322/F322</f>
        <v>0.25</v>
      </c>
      <c r="M322" s="129" t="s">
        <v>599</v>
      </c>
      <c r="N322" s="361">
        <v>43853</v>
      </c>
      <c r="O322" s="57"/>
      <c r="P322" s="16"/>
      <c r="Q322" s="16"/>
      <c r="R322" s="343" t="s">
        <v>753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371">
        <v>151</v>
      </c>
      <c r="B323" s="210">
        <v>43754</v>
      </c>
      <c r="C323" s="210"/>
      <c r="D323" s="191" t="s">
        <v>2973</v>
      </c>
      <c r="E323" s="348" t="s">
        <v>623</v>
      </c>
      <c r="F323" s="351" t="s">
        <v>2939</v>
      </c>
      <c r="G323" s="348"/>
      <c r="H323" s="348"/>
      <c r="I323" s="354">
        <v>344</v>
      </c>
      <c r="J323" s="237" t="s">
        <v>601</v>
      </c>
      <c r="K323" s="240"/>
      <c r="L323" s="359"/>
      <c r="M323" s="342" t="s">
        <v>601</v>
      </c>
      <c r="N323" s="362"/>
      <c r="O323" s="16"/>
      <c r="P323" s="16"/>
      <c r="Q323" s="16"/>
      <c r="R323" s="343" t="s">
        <v>753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345">
        <v>152</v>
      </c>
      <c r="B324" s="211">
        <v>43832</v>
      </c>
      <c r="C324" s="211"/>
      <c r="D324" s="215" t="s">
        <v>2253</v>
      </c>
      <c r="E324" s="212" t="s">
        <v>623</v>
      </c>
      <c r="F324" s="213" t="s">
        <v>3135</v>
      </c>
      <c r="G324" s="212"/>
      <c r="H324" s="212"/>
      <c r="I324" s="236">
        <v>590</v>
      </c>
      <c r="J324" s="237" t="s">
        <v>601</v>
      </c>
      <c r="K324" s="237"/>
      <c r="L324" s="122"/>
      <c r="M324" s="342" t="s">
        <v>601</v>
      </c>
      <c r="N324" s="239"/>
      <c r="O324" s="16"/>
      <c r="P324" s="16"/>
      <c r="Q324" s="16"/>
      <c r="R324" s="343" t="s">
        <v>753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05">
        <v>153</v>
      </c>
      <c r="B325" s="206">
        <v>43966</v>
      </c>
      <c r="C325" s="206"/>
      <c r="D325" s="154" t="s">
        <v>65</v>
      </c>
      <c r="E325" s="207" t="s">
        <v>623</v>
      </c>
      <c r="F325" s="208">
        <v>67.5</v>
      </c>
      <c r="G325" s="207"/>
      <c r="H325" s="207">
        <v>86</v>
      </c>
      <c r="I325" s="231">
        <v>86</v>
      </c>
      <c r="J325" s="140" t="s">
        <v>3628</v>
      </c>
      <c r="K325" s="127">
        <f t="shared" ref="K325" si="183">H325-F325</f>
        <v>18.5</v>
      </c>
      <c r="L325" s="128">
        <f t="shared" ref="L325" si="184">K325/F325</f>
        <v>0.27407407407407408</v>
      </c>
      <c r="M325" s="129" t="s">
        <v>599</v>
      </c>
      <c r="N325" s="361">
        <v>44008</v>
      </c>
      <c r="O325" s="57"/>
      <c r="P325" s="16"/>
      <c r="Q325" s="16"/>
      <c r="R325" s="343" t="s">
        <v>753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09">
        <v>154</v>
      </c>
      <c r="B326" s="211">
        <v>44035</v>
      </c>
      <c r="C326" s="211"/>
      <c r="D326" s="215" t="s">
        <v>495</v>
      </c>
      <c r="E326" s="212" t="s">
        <v>623</v>
      </c>
      <c r="F326" s="213" t="s">
        <v>3631</v>
      </c>
      <c r="G326" s="212"/>
      <c r="H326" s="212"/>
      <c r="I326" s="236">
        <v>296</v>
      </c>
      <c r="J326" s="237" t="s">
        <v>601</v>
      </c>
      <c r="K326" s="237"/>
      <c r="L326" s="122"/>
      <c r="M326" s="238"/>
      <c r="N326" s="239"/>
      <c r="O326" s="16"/>
      <c r="P326" s="16"/>
      <c r="Q326" s="16"/>
      <c r="R326" s="343" t="s">
        <v>753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05">
        <v>155</v>
      </c>
      <c r="B327" s="206">
        <v>44092</v>
      </c>
      <c r="C327" s="206"/>
      <c r="D327" s="154" t="s">
        <v>416</v>
      </c>
      <c r="E327" s="207" t="s">
        <v>623</v>
      </c>
      <c r="F327" s="207">
        <v>206</v>
      </c>
      <c r="G327" s="207"/>
      <c r="H327" s="207">
        <v>248</v>
      </c>
      <c r="I327" s="231">
        <v>248</v>
      </c>
      <c r="J327" s="140" t="s">
        <v>682</v>
      </c>
      <c r="K327" s="127">
        <f t="shared" ref="K327:K328" si="185">H327-F327</f>
        <v>42</v>
      </c>
      <c r="L327" s="128">
        <f t="shared" ref="L327:L328" si="186">K327/F327</f>
        <v>0.20388349514563106</v>
      </c>
      <c r="M327" s="129" t="s">
        <v>599</v>
      </c>
      <c r="N327" s="361">
        <v>44214</v>
      </c>
      <c r="O327" s="57"/>
      <c r="P327" s="16"/>
      <c r="Q327" s="16"/>
      <c r="R327" s="343" t="s">
        <v>753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05">
        <v>156</v>
      </c>
      <c r="B328" s="206">
        <v>44140</v>
      </c>
      <c r="C328" s="206"/>
      <c r="D328" s="154" t="s">
        <v>416</v>
      </c>
      <c r="E328" s="207" t="s">
        <v>623</v>
      </c>
      <c r="F328" s="207">
        <v>182.5</v>
      </c>
      <c r="G328" s="207"/>
      <c r="H328" s="207">
        <v>248</v>
      </c>
      <c r="I328" s="231">
        <v>248</v>
      </c>
      <c r="J328" s="140" t="s">
        <v>682</v>
      </c>
      <c r="K328" s="127">
        <f t="shared" si="185"/>
        <v>65.5</v>
      </c>
      <c r="L328" s="128">
        <f t="shared" si="186"/>
        <v>0.35890410958904112</v>
      </c>
      <c r="M328" s="129" t="s">
        <v>599</v>
      </c>
      <c r="N328" s="361">
        <v>44214</v>
      </c>
      <c r="O328" s="57"/>
      <c r="P328" s="16"/>
      <c r="Q328" s="16"/>
      <c r="R328" s="343" t="s">
        <v>753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09">
        <v>157</v>
      </c>
      <c r="B329" s="211">
        <v>44140</v>
      </c>
      <c r="C329" s="211"/>
      <c r="D329" s="215" t="s">
        <v>330</v>
      </c>
      <c r="E329" s="212" t="s">
        <v>623</v>
      </c>
      <c r="F329" s="213" t="s">
        <v>3635</v>
      </c>
      <c r="G329" s="212"/>
      <c r="H329" s="212"/>
      <c r="I329" s="236">
        <v>320</v>
      </c>
      <c r="J329" s="237" t="s">
        <v>601</v>
      </c>
      <c r="K329" s="237"/>
      <c r="L329" s="122"/>
      <c r="M329" s="238"/>
      <c r="N329" s="239"/>
      <c r="O329" s="16"/>
      <c r="P329" s="16"/>
      <c r="Q329" s="16"/>
      <c r="R329" s="343" t="s">
        <v>753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05">
        <v>158</v>
      </c>
      <c r="B330" s="206">
        <v>44140</v>
      </c>
      <c r="C330" s="206"/>
      <c r="D330" s="154" t="s">
        <v>491</v>
      </c>
      <c r="E330" s="207" t="s">
        <v>623</v>
      </c>
      <c r="F330" s="208">
        <v>925</v>
      </c>
      <c r="G330" s="207"/>
      <c r="H330" s="207">
        <v>1095</v>
      </c>
      <c r="I330" s="231">
        <v>1093</v>
      </c>
      <c r="J330" s="543" t="s">
        <v>3682</v>
      </c>
      <c r="K330" s="127">
        <f t="shared" ref="K330" si="187">H330-F330</f>
        <v>170</v>
      </c>
      <c r="L330" s="128">
        <f t="shared" ref="L330" si="188">K330/F330</f>
        <v>0.18378378378378379</v>
      </c>
      <c r="M330" s="129" t="s">
        <v>599</v>
      </c>
      <c r="N330" s="361">
        <v>44201</v>
      </c>
      <c r="O330" s="16"/>
      <c r="P330" s="16"/>
      <c r="Q330" s="16"/>
      <c r="R330" s="343" t="s">
        <v>753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09">
        <v>159</v>
      </c>
      <c r="B331" s="211">
        <v>44140</v>
      </c>
      <c r="C331" s="211"/>
      <c r="D331" s="215" t="s">
        <v>345</v>
      </c>
      <c r="E331" s="212" t="s">
        <v>623</v>
      </c>
      <c r="F331" s="213" t="s">
        <v>3636</v>
      </c>
      <c r="G331" s="212"/>
      <c r="H331" s="212"/>
      <c r="I331" s="236">
        <v>406</v>
      </c>
      <c r="J331" s="237" t="s">
        <v>601</v>
      </c>
      <c r="K331" s="237"/>
      <c r="L331" s="122"/>
      <c r="M331" s="238"/>
      <c r="N331" s="239"/>
      <c r="O331" s="16"/>
      <c r="P331" s="16"/>
      <c r="Q331" s="16"/>
      <c r="R331" s="343" t="s">
        <v>753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09">
        <v>160</v>
      </c>
      <c r="B332" s="211">
        <v>44141</v>
      </c>
      <c r="C332" s="211"/>
      <c r="D332" s="215" t="s">
        <v>495</v>
      </c>
      <c r="E332" s="212" t="s">
        <v>623</v>
      </c>
      <c r="F332" s="213" t="s">
        <v>3637</v>
      </c>
      <c r="G332" s="212"/>
      <c r="H332" s="212"/>
      <c r="I332" s="236">
        <v>290</v>
      </c>
      <c r="J332" s="237" t="s">
        <v>601</v>
      </c>
      <c r="K332" s="237"/>
      <c r="L332" s="122"/>
      <c r="M332" s="238"/>
      <c r="N332" s="239"/>
      <c r="O332" s="16"/>
      <c r="P332" s="16"/>
      <c r="Q332" s="16"/>
      <c r="R332" s="343" t="s">
        <v>753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09">
        <v>161</v>
      </c>
      <c r="B333" s="211">
        <v>44187</v>
      </c>
      <c r="C333" s="211"/>
      <c r="D333" s="215" t="s">
        <v>1975</v>
      </c>
      <c r="E333" s="212" t="s">
        <v>623</v>
      </c>
      <c r="F333" s="513" t="s">
        <v>3645</v>
      </c>
      <c r="G333" s="212"/>
      <c r="H333" s="212"/>
      <c r="I333" s="236">
        <v>239</v>
      </c>
      <c r="J333" s="514" t="s">
        <v>601</v>
      </c>
      <c r="K333" s="237"/>
      <c r="L333" s="122"/>
      <c r="M333" s="238"/>
      <c r="N333" s="239"/>
      <c r="O333" s="16"/>
      <c r="P333" s="16"/>
      <c r="Q333" s="16"/>
      <c r="R333" s="343" t="s">
        <v>753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09"/>
      <c r="B334" s="211"/>
      <c r="C334" s="211"/>
      <c r="D334" s="215"/>
      <c r="E334" s="212"/>
      <c r="F334" s="213"/>
      <c r="G334" s="212"/>
      <c r="H334" s="212"/>
      <c r="I334" s="236"/>
      <c r="J334" s="237"/>
      <c r="K334" s="237"/>
      <c r="L334" s="122"/>
      <c r="M334" s="238"/>
      <c r="N334" s="239"/>
      <c r="O334" s="16"/>
      <c r="P334" s="16"/>
      <c r="R334" s="343"/>
    </row>
    <row r="335" spans="1:26">
      <c r="A335" s="209"/>
      <c r="B335" s="211"/>
      <c r="C335" s="211"/>
      <c r="D335" s="215"/>
      <c r="E335" s="212"/>
      <c r="F335" s="213"/>
      <c r="G335" s="212"/>
      <c r="H335" s="212"/>
      <c r="I335" s="236"/>
      <c r="J335" s="237"/>
      <c r="K335" s="237"/>
      <c r="L335" s="122"/>
      <c r="M335" s="238"/>
      <c r="N335" s="239"/>
      <c r="O335" s="16"/>
      <c r="R335" s="241"/>
    </row>
    <row r="336" spans="1:26">
      <c r="A336" s="209"/>
      <c r="B336" s="211"/>
      <c r="C336" s="211"/>
      <c r="D336" s="215"/>
      <c r="E336" s="212"/>
      <c r="F336" s="213"/>
      <c r="G336" s="212"/>
      <c r="H336" s="212"/>
      <c r="I336" s="236"/>
      <c r="J336" s="237"/>
      <c r="K336" s="237"/>
      <c r="L336" s="122"/>
      <c r="M336" s="238"/>
      <c r="N336" s="239"/>
      <c r="O336" s="16"/>
      <c r="R336" s="241"/>
    </row>
    <row r="337" spans="1:18">
      <c r="A337" s="209"/>
      <c r="B337" s="211"/>
      <c r="C337" s="211"/>
      <c r="D337" s="215"/>
      <c r="E337" s="212"/>
      <c r="F337" s="213"/>
      <c r="G337" s="212"/>
      <c r="H337" s="212"/>
      <c r="I337" s="236"/>
      <c r="J337" s="237"/>
      <c r="K337" s="237"/>
      <c r="L337" s="122"/>
      <c r="M337" s="238"/>
      <c r="N337" s="239"/>
      <c r="O337" s="16"/>
      <c r="R337" s="241"/>
    </row>
    <row r="338" spans="1:18">
      <c r="A338" s="209"/>
      <c r="B338" s="199" t="s">
        <v>2980</v>
      </c>
      <c r="O338" s="16"/>
      <c r="R338" s="241"/>
    </row>
    <row r="339" spans="1:18">
      <c r="R339" s="241"/>
    </row>
    <row r="340" spans="1:18">
      <c r="R340" s="241"/>
    </row>
    <row r="341" spans="1:18">
      <c r="R341" s="241"/>
    </row>
    <row r="342" spans="1:18">
      <c r="R342" s="241"/>
    </row>
    <row r="343" spans="1:18">
      <c r="R343" s="241"/>
    </row>
    <row r="344" spans="1:18">
      <c r="R344" s="241"/>
    </row>
    <row r="345" spans="1:18">
      <c r="R345" s="241"/>
    </row>
    <row r="355" spans="1:6">
      <c r="A355" s="216"/>
    </row>
    <row r="356" spans="1:6">
      <c r="A356" s="216"/>
      <c r="F356" s="515"/>
    </row>
    <row r="357" spans="1:6">
      <c r="A357" s="212"/>
    </row>
  </sheetData>
  <autoFilter ref="R1:R353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2021-01-22T02:41:07Z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