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F&amp;O)'!$R$1:$R$311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9" i="6"/>
  <c r="M99" s="1"/>
  <c r="K98"/>
  <c r="M98" s="1"/>
  <c r="L50"/>
  <c r="K50"/>
  <c r="L42"/>
  <c r="K42"/>
  <c r="M42" s="1"/>
  <c r="K95"/>
  <c r="M95" s="1"/>
  <c r="P22"/>
  <c r="P21"/>
  <c r="L49"/>
  <c r="K49"/>
  <c r="K97"/>
  <c r="M97" s="1"/>
  <c r="L48"/>
  <c r="K48"/>
  <c r="M48" s="1"/>
  <c r="M50" l="1"/>
  <c r="M49"/>
  <c r="L19"/>
  <c r="K19"/>
  <c r="K96"/>
  <c r="M96" s="1"/>
  <c r="K91"/>
  <c r="M91" s="1"/>
  <c r="L67"/>
  <c r="K67"/>
  <c r="L65"/>
  <c r="K65"/>
  <c r="L11"/>
  <c r="K11"/>
  <c r="M11" l="1"/>
  <c r="M67"/>
  <c r="M65"/>
  <c r="M19"/>
  <c r="L66"/>
  <c r="K66"/>
  <c r="L47"/>
  <c r="K47"/>
  <c r="L46"/>
  <c r="M46" s="1"/>
  <c r="K46"/>
  <c r="K94"/>
  <c r="M94" s="1"/>
  <c r="K93"/>
  <c r="M93" s="1"/>
  <c r="P20"/>
  <c r="L37"/>
  <c r="K37"/>
  <c r="L16"/>
  <c r="K16"/>
  <c r="L64"/>
  <c r="K64"/>
  <c r="L10"/>
  <c r="K10"/>
  <c r="L44"/>
  <c r="K44"/>
  <c r="L43"/>
  <c r="K43"/>
  <c r="K92"/>
  <c r="M92" s="1"/>
  <c r="K90"/>
  <c r="M90" s="1"/>
  <c r="L39"/>
  <c r="K39"/>
  <c r="L38"/>
  <c r="K38"/>
  <c r="K89"/>
  <c r="M89" s="1"/>
  <c r="K88"/>
  <c r="M88" s="1"/>
  <c r="K87"/>
  <c r="M87" s="1"/>
  <c r="M10" l="1"/>
  <c r="M16"/>
  <c r="M43"/>
  <c r="M66"/>
  <c r="M47"/>
  <c r="M39"/>
  <c r="M37"/>
  <c r="M64"/>
  <c r="M44"/>
  <c r="M38"/>
  <c r="K86"/>
  <c r="M86" s="1"/>
  <c r="K85"/>
  <c r="M85" s="1"/>
  <c r="L36"/>
  <c r="K36"/>
  <c r="L41"/>
  <c r="K41"/>
  <c r="L34"/>
  <c r="K34"/>
  <c r="M36" l="1"/>
  <c r="M41"/>
  <c r="M34"/>
  <c r="K84"/>
  <c r="M84" s="1"/>
  <c r="L15"/>
  <c r="K15"/>
  <c r="M15" l="1"/>
  <c r="L62"/>
  <c r="K62"/>
  <c r="L63"/>
  <c r="K63"/>
  <c r="M62" l="1"/>
  <c r="M63"/>
  <c r="P17"/>
  <c r="P18"/>
  <c r="K83"/>
  <c r="M83" s="1"/>
  <c r="K81"/>
  <c r="M81" s="1"/>
  <c r="K82"/>
  <c r="M82" s="1"/>
  <c r="L40"/>
  <c r="K40"/>
  <c r="L35"/>
  <c r="K35"/>
  <c r="M35" l="1"/>
  <c r="M40"/>
  <c r="L12"/>
  <c r="K12"/>
  <c r="L14"/>
  <c r="K14"/>
  <c r="L13"/>
  <c r="K13"/>
  <c r="M12" l="1"/>
  <c r="M14"/>
  <c r="M13"/>
  <c r="K294"/>
  <c r="L294" s="1"/>
  <c r="K80"/>
  <c r="M80" s="1"/>
  <c r="K79"/>
  <c r="M79" s="1"/>
  <c r="L104"/>
  <c r="K104"/>
  <c r="K273"/>
  <c r="L273" s="1"/>
  <c r="K293"/>
  <c r="L293" s="1"/>
  <c r="K292"/>
  <c r="L292" s="1"/>
  <c r="K291"/>
  <c r="L291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8"/>
  <c r="L278" s="1"/>
  <c r="K277"/>
  <c r="L277" s="1"/>
  <c r="K276"/>
  <c r="L276" s="1"/>
  <c r="K275"/>
  <c r="L275" s="1"/>
  <c r="K274"/>
  <c r="L274" s="1"/>
  <c r="K272"/>
  <c r="L272" s="1"/>
  <c r="K271"/>
  <c r="L271" s="1"/>
  <c r="K270"/>
  <c r="L270" s="1"/>
  <c r="F269"/>
  <c r="K269" s="1"/>
  <c r="L269" s="1"/>
  <c r="K268"/>
  <c r="L268" s="1"/>
  <c r="K267"/>
  <c r="L267" s="1"/>
  <c r="K266"/>
  <c r="L266" s="1"/>
  <c r="K265"/>
  <c r="L265" s="1"/>
  <c r="K264"/>
  <c r="L264" s="1"/>
  <c r="F263"/>
  <c r="K263" s="1"/>
  <c r="L263" s="1"/>
  <c r="F262"/>
  <c r="K262" s="1"/>
  <c r="L262" s="1"/>
  <c r="K261"/>
  <c r="L261" s="1"/>
  <c r="F260"/>
  <c r="K260" s="1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2"/>
  <c r="L242" s="1"/>
  <c r="K241"/>
  <c r="L241" s="1"/>
  <c r="F240"/>
  <c r="K240" s="1"/>
  <c r="L240" s="1"/>
  <c r="K239"/>
  <c r="L239" s="1"/>
  <c r="K236"/>
  <c r="L236" s="1"/>
  <c r="K235"/>
  <c r="L235" s="1"/>
  <c r="K234"/>
  <c r="L234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2"/>
  <c r="L212" s="1"/>
  <c r="K210"/>
  <c r="L210" s="1"/>
  <c r="K208"/>
  <c r="L208" s="1"/>
  <c r="K207"/>
  <c r="L207" s="1"/>
  <c r="K206"/>
  <c r="L206" s="1"/>
  <c r="K204"/>
  <c r="L204" s="1"/>
  <c r="K203"/>
  <c r="L203" s="1"/>
  <c r="K202"/>
  <c r="L202" s="1"/>
  <c r="K201"/>
  <c r="K200"/>
  <c r="L200" s="1"/>
  <c r="K199"/>
  <c r="L199" s="1"/>
  <c r="K197"/>
  <c r="L197" s="1"/>
  <c r="K196"/>
  <c r="L196" s="1"/>
  <c r="K195"/>
  <c r="L195" s="1"/>
  <c r="K194"/>
  <c r="L194" s="1"/>
  <c r="K193"/>
  <c r="L193" s="1"/>
  <c r="F192"/>
  <c r="K192" s="1"/>
  <c r="L192" s="1"/>
  <c r="H191"/>
  <c r="K191" s="1"/>
  <c r="L191" s="1"/>
  <c r="K188"/>
  <c r="L188" s="1"/>
  <c r="K187"/>
  <c r="L187" s="1"/>
  <c r="K186"/>
  <c r="L186" s="1"/>
  <c r="K185"/>
  <c r="L185" s="1"/>
  <c r="K184"/>
  <c r="L184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H157"/>
  <c r="K157" s="1"/>
  <c r="L157" s="1"/>
  <c r="F156"/>
  <c r="K156" s="1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M7"/>
  <c r="D7" i="5"/>
  <c r="K6" i="4"/>
  <c r="K6" i="3"/>
  <c r="L6" i="2"/>
  <c r="M104" i="6" l="1"/>
</calcChain>
</file>

<file path=xl/sharedStrings.xml><?xml version="1.0" encoding="utf-8"?>
<sst xmlns="http://schemas.openxmlformats.org/spreadsheetml/2006/main" count="3169" uniqueCount="1193">
  <si>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</si>
  <si>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</si>
  <si>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</si>
  <si>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</si>
  <si>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</si>
  <si>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</si>
  <si>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</si>
  <si>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</si>
  <si>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</si>
  <si>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</si>
  <si>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</si>
  <si>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</si>
  <si>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</si>
  <si>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</si>
  <si>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</si>
  <si>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</si>
  <si>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</si>
  <si>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</si>
  <si>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</si>
  <si>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</si>
  <si>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</si>
  <si>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</si>
  <si>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</si>
  <si>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</si>
  <si>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</si>
  <si>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</si>
  <si>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</si>
  <si>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</si>
  <si>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</si>
  <si>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</si>
  <si>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</si>
  <si>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</si>
  <si>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</si>
  <si>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</si>
  <si>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</si>
  <si>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</si>
  <si>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</si>
  <si>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</si>
  <si>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</si>
  <si>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</si>
  <si>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</si>
  <si>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</si>
  <si>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</si>
  <si>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</si>
  <si>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</si>
  <si>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</si>
  <si>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</si>
  <si>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</si>
  <si>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</si>
  <si>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</si>
  <si>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</si>
  <si>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</si>
  <si>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</si>
  <si>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</si>
  <si>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</si>
  <si>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</si>
  <si>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</si>
  <si>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</si>
  <si>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</si>
  <si>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</si>
  <si>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</si>
  <si>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</si>
  <si>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</si>
  <si>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</si>
  <si>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</si>
  <si>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</si>
  <si>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</si>
  <si>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</si>
  <si>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</si>
  <si>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</si>
  <si>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</si>
  <si>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</si>
  <si>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</si>
  <si>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</si>
  <si>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</si>
  <si>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</si>
  <si>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</si>
  <si>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</si>
  <si>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</si>
  <si>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</si>
  <si>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</si>
  <si>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</si>
  <si>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</si>
  <si>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</si>
  <si>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</si>
  <si>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</si>
  <si>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</si>
  <si>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</si>
  <si>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</si>
  <si>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</si>
  <si>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</si>
  <si>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</si>
  <si>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</si>
  <si>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</si>
  <si>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</si>
  <si>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</si>
  <si>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</si>
  <si>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</si>
  <si>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</si>
  <si>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</si>
  <si>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</si>
  <si>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</si>
  <si>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</si>
  <si>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</si>
  <si>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</si>
  <si>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</si>
  <si>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</si>
  <si>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</si>
  <si>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</si>
  <si>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</si>
  <si>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</si>
  <si>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</si>
  <si>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</si>
  <si>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</si>
  <si>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</si>
  <si>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</si>
  <si>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</si>
  <si>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</si>
  <si>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</si>
  <si>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</si>
  <si>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</si>
  <si>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</si>
  <si>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</si>
  <si>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</si>
  <si>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</si>
  <si>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</si>
  <si>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</si>
  <si>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</si>
  <si>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</si>
  <si>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</si>
  <si>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</si>
  <si>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</si>
  <si>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</si>
  <si>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</si>
  <si>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</si>
  <si>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</si>
  <si>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</si>
  <si>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</si>
  <si>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</si>
  <si>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</si>
  <si>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</si>
  <si>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</si>
  <si>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</si>
  <si>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</si>
  <si>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</si>
  <si>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</si>
  <si>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</si>
  <si>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</si>
  <si>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</si>
  <si>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</si>
  <si>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</si>
  <si>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</si>
  <si>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</si>
  <si>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</si>
  <si>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</si>
  <si>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</si>
  <si>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</si>
  <si>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</si>
  <si>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</si>
  <si>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</si>
  <si>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</si>
  <si>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</si>
  <si>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</si>
  <si>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</si>
  <si>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</si>
  <si>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</si>
  <si>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</si>
  <si>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</si>
  <si>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</si>
  <si>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</si>
  <si>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</si>
  <si>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</si>
  <si>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</si>
  <si>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</si>
  <si>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</si>
  <si>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</si>
  <si>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</si>
  <si>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</si>
  <si>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</si>
  <si>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</si>
  <si>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</si>
  <si>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</si>
  <si>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</si>
  <si>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</si>
  <si>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</si>
  <si>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</si>
  <si>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</si>
  <si>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</si>
  <si>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</si>
  <si>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</si>
  <si>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</si>
  <si>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</si>
  <si>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</si>
  <si>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</si>
  <si>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</si>
  <si>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</si>
  <si>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</si>
  <si>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</si>
  <si>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</si>
  <si>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</si>
  <si>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</si>
  <si>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</si>
  <si>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</si>
  <si>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</si>
  <si>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</si>
  <si>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</si>
  <si>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</si>
  <si>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</si>
  <si>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</si>
  <si>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</si>
  <si>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</si>
  <si>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</si>
  <si>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</si>
  <si>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</si>
  <si>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</si>
  <si>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</si>
  <si>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</si>
  <si>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</si>
  <si>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</si>
  <si>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</si>
  <si>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</si>
  <si>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</si>
  <si>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</si>
  <si>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</si>
  <si>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</si>
  <si>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</si>
  <si>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</si>
  <si>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</si>
  <si>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</si>
  <si>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</si>
  <si>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</si>
  <si>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</si>
  <si>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</si>
  <si>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</si>
  <si>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</si>
  <si>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</si>
  <si>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</si>
  <si>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</si>
  <si>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</si>
  <si>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</si>
  <si>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</si>
  <si>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</si>
  <si>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</si>
  <si>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</si>
  <si>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</si>
  <si>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</si>
  <si>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</si>
  <si>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</si>
  <si>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</si>
  <si>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</si>
  <si>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</si>
  <si>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</si>
  <si>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</si>
  <si>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</si>
  <si>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</si>
  <si>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</si>
  <si>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</si>
  <si>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</si>
  <si>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</si>
  <si>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</si>
  <si>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</si>
  <si>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</si>
  <si>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</si>
  <si>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</si>
  <si>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</si>
  <si>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</si>
  <si>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</si>
  <si>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</si>
  <si>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</si>
  <si>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</si>
  <si>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</si>
  <si>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</si>
  <si>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</si>
  <si>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</si>
  <si>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</si>
  <si>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</si>
  <si>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</si>
  <si>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</si>
  <si>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</si>
  <si>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</si>
  <si>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</si>
  <si>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</si>
  <si>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</si>
  <si>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</si>
  <si>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</si>
  <si>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</si>
  <si>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</si>
  <si>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</si>
  <si>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</si>
  <si>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</si>
  <si>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</si>
  <si>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</si>
  <si>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</si>
  <si>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</si>
  <si>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</si>
  <si>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</si>
  <si>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</si>
  <si>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</si>
  <si>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</si>
  <si>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</si>
  <si>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</si>
  <si>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</si>
  <si>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</si>
  <si>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</si>
  <si>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</si>
  <si>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</si>
  <si>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</si>
  <si>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</si>
  <si>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</si>
  <si>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</si>
  <si>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</si>
  <si>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</si>
  <si>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</si>
  <si>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</si>
  <si>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</si>
  <si>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</si>
  <si>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</si>
  <si>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</si>
  <si>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</si>
  <si>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</si>
  <si>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</si>
  <si>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</si>
  <si>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</si>
  <si>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</si>
  <si>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</si>
  <si>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</si>
  <si>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</si>
  <si>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</si>
  <si>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</si>
  <si>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</si>
  <si>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</si>
  <si>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</si>
  <si>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</si>
  <si>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</si>
  <si>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</si>
  <si>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</si>
  <si>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</si>
  <si>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</si>
  <si>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</si>
  <si>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</si>
  <si>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</si>
  <si>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</si>
  <si>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</si>
  <si>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</si>
  <si>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</si>
  <si>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</si>
  <si>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</si>
  <si>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</si>
  <si>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</si>
  <si>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</si>
  <si>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</si>
  <si>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</si>
  <si>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</si>
  <si>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</si>
  <si>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</si>
  <si>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</si>
  <si>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</si>
  <si>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</si>
  <si>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</si>
  <si>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</si>
  <si>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</si>
  <si>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</si>
  <si>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</si>
  <si>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</si>
  <si>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</si>
  <si>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</si>
  <si>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</si>
  <si>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</si>
  <si>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</si>
  <si>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</si>
  <si>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</si>
  <si>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</si>
  <si>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</si>
  <si>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</si>
  <si>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</si>
  <si>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</si>
  <si>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</si>
  <si>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</si>
  <si>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</si>
  <si>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</si>
  <si>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</si>
  <si>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</si>
  <si>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</si>
  <si>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</si>
  <si>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</si>
  <si>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</si>
  <si>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</si>
  <si>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</si>
  <si>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</si>
  <si>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</si>
  <si>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</si>
  <si>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</si>
  <si>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</si>
  <si>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</si>
  <si>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</si>
  <si>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</si>
  <si>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</si>
  <si>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</si>
  <si>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</si>
  <si>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</si>
  <si>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</si>
  <si>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</si>
  <si>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</si>
  <si>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</si>
  <si>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</si>
  <si>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</si>
  <si>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</si>
  <si>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</si>
  <si>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</si>
  <si>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</si>
  <si>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</si>
  <si>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</si>
  <si>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</si>
  <si>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</si>
  <si>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</si>
  <si>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</si>
  <si>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</si>
  <si>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</si>
  <si>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</si>
  <si>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</si>
  <si>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</si>
  <si>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</si>
  <si>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</si>
  <si>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</si>
  <si>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</si>
  <si>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</si>
  <si>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</si>
  <si>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</si>
  <si>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</si>
  <si>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</si>
  <si>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</si>
  <si>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</si>
  <si>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</si>
  <si>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</si>
  <si>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</si>
  <si>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</si>
  <si>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</si>
  <si>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</si>
  <si>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</si>
  <si>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</si>
  <si>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</si>
  <si>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</si>
  <si>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</si>
  <si>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</si>
  <si>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</si>
  <si>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</si>
  <si>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</si>
  <si>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</si>
  <si>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</si>
  <si>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</si>
  <si>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</si>
  <si>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</si>
  <si>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</si>
  <si>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</si>
  <si>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</si>
  <si>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</si>
  <si>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</si>
  <si>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</si>
  <si>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</si>
  <si>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</si>
  <si>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</si>
  <si>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</si>
  <si>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</si>
  <si>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</si>
  <si>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</si>
  <si>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</si>
  <si>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</si>
  <si>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</si>
  <si>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</si>
  <si>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</si>
  <si>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</si>
  <si>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</si>
  <si>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</si>
  <si>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</si>
  <si>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</si>
  <si>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</si>
  <si>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</si>
  <si>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</si>
  <si>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</si>
  <si>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</si>
  <si>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</si>
  <si>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</si>
  <si>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</si>
  <si>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</si>
  <si>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</si>
  <si>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</si>
  <si>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</si>
  <si>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</si>
  <si>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</si>
  <si>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</si>
  <si>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</si>
  <si>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</si>
  <si>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</si>
  <si>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</si>
  <si>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</si>
  <si>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</si>
  <si>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</si>
  <si>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</si>
  <si>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</si>
  <si>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</si>
  <si>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</si>
  <si>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</si>
  <si>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</si>
  <si>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</si>
  <si>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</si>
  <si>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</si>
  <si>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</si>
  <si>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</si>
  <si>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</si>
  <si>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</si>
  <si>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</si>
  <si>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</si>
  <si>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</si>
  <si>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</si>
  <si>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</si>
  <si>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</si>
  <si>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</si>
  <si>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</si>
  <si>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</si>
  <si>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</si>
  <si>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</si>
  <si>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</si>
  <si>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</si>
  <si>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</si>
  <si>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</si>
  <si>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</si>
  <si>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</si>
  <si>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</si>
  <si>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</si>
  <si>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</si>
  <si>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</si>
  <si>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</si>
  <si>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</si>
  <si>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</si>
  <si>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</si>
  <si>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</si>
  <si>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</si>
  <si>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</si>
  <si>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</si>
  <si>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</si>
  <si>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</si>
  <si>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</si>
  <si>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</si>
  <si>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</si>
  <si>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</si>
  <si>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</si>
  <si>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</si>
  <si>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</si>
  <si>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</si>
  <si>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</si>
  <si>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</si>
  <si>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</si>
  <si>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</si>
  <si>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</si>
  <si>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</si>
  <si>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</si>
  <si>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</si>
  <si>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</si>
  <si>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</si>
  <si>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</si>
  <si>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</si>
  <si>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</si>
  <si>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</si>
  <si>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</si>
  <si>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</si>
  <si>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</si>
  <si>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</si>
  <si>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</si>
  <si>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</si>
  <si>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</si>
  <si>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</si>
  <si>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</si>
  <si>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</si>
  <si>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</si>
  <si>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</si>
  <si>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</si>
  <si>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</si>
  <si>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</si>
  <si>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</si>
  <si>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</si>
  <si>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</si>
  <si>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</si>
  <si>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</si>
  <si>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</si>
  <si>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</si>
  <si>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</si>
  <si>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</si>
  <si>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</si>
  <si>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</si>
  <si>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</si>
  <si>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</si>
  <si>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</si>
  <si>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</si>
  <si>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</si>
  <si>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</si>
  <si>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</si>
  <si>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</si>
  <si>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</si>
  <si>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</si>
  <si>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</si>
  <si>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</si>
  <si>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</si>
  <si>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</si>
  <si>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</si>
  <si>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</si>
  <si>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</si>
  <si>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</si>
  <si>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</si>
  <si>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</si>
  <si>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</si>
  <si>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</si>
  <si>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</si>
  <si>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</si>
  <si>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</si>
  <si>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</si>
  <si>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</si>
  <si>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</si>
  <si>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</si>
  <si>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</si>
  <si>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</si>
  <si>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</si>
  <si>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</si>
  <si>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</si>
  <si>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</si>
  <si>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</si>
  <si>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</si>
  <si>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</si>
  <si>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</si>
  <si>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</si>
  <si>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</si>
  <si>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</si>
  <si>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</si>
  <si>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</si>
  <si>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</si>
  <si>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</si>
  <si>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</si>
  <si>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</si>
  <si>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</si>
  <si>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</si>
  <si>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</si>
  <si>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</si>
  <si>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</si>
  <si>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</si>
  <si>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</si>
  <si>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</si>
  <si>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</si>
  <si>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</si>
  <si>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</si>
  <si>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</si>
  <si>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</si>
  <si>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</si>
  <si>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</si>
  <si>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</si>
  <si>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</si>
  <si>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</si>
  <si>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</si>
  <si>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</si>
  <si>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</si>
  <si>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</si>
  <si>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</si>
  <si>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</si>
  <si>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</si>
  <si>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</si>
  <si>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</si>
  <si>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</si>
  <si>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</si>
  <si>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</si>
  <si>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</si>
  <si>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</si>
  <si>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</si>
  <si>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</si>
  <si>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</si>
  <si>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</si>
  <si>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</si>
  <si>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</si>
  <si>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</si>
  <si>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</si>
  <si>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</si>
  <si>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</si>
  <si>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</si>
  <si>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</si>
  <si>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</si>
  <si>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</si>
  <si>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</si>
  <si>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</si>
  <si>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</si>
  <si>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</si>
  <si>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</si>
  <si>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</si>
  <si>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</si>
  <si>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</si>
  <si>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</si>
  <si>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</si>
  <si>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</si>
  <si>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</si>
  <si>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</si>
  <si>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</si>
  <si>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</si>
  <si>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</si>
  <si>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</si>
  <si>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</si>
  <si>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</si>
  <si>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</si>
  <si>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</si>
  <si>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</si>
  <si>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</si>
  <si>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</si>
  <si>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</si>
  <si>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</si>
  <si>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</si>
  <si>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</si>
  <si>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</si>
  <si>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</si>
  <si>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</si>
  <si>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</si>
  <si>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</si>
  <si>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</si>
  <si>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</si>
  <si>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</si>
  <si>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</si>
  <si>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</si>
  <si>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</si>
  <si>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</si>
  <si>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</si>
  <si>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</si>
  <si>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</si>
  <si>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</si>
  <si>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</si>
  <si>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</si>
  <si>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</si>
  <si>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</si>
  <si>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</si>
  <si>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</si>
  <si>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</si>
  <si>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</si>
  <si>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</si>
  <si>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</si>
  <si>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</si>
  <si>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</si>
  <si>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</si>
  <si>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</si>
  <si>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</si>
  <si>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</si>
  <si>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</si>
  <si>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</si>
  <si>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</si>
  <si>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</si>
  <si>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</si>
  <si>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</si>
  <si>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</si>
  <si>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</si>
  <si>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</si>
  <si>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</si>
  <si>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</si>
  <si>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</si>
  <si>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</si>
  <si>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</si>
  <si>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</si>
  <si>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</si>
  <si>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</si>
  <si>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</si>
  <si>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</si>
  <si>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</si>
  <si>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</si>
  <si>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</si>
  <si>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</si>
  <si>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</si>
  <si>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</si>
  <si>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</si>
  <si>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</si>
  <si>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</si>
  <si>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</si>
  <si>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</si>
  <si>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</si>
  <si>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</si>
  <si>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</si>
  <si>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</si>
  <si>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</si>
  <si>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</si>
  <si>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</si>
  <si>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</si>
  <si>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</si>
  <si>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</si>
  <si>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</si>
  <si>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</si>
  <si>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</si>
  <si>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</si>
  <si>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</si>
  <si>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</si>
  <si>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</si>
  <si>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</si>
  <si>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</si>
  <si>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</si>
  <si>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</si>
  <si>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</si>
  <si>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</si>
  <si>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</si>
  <si>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</si>
  <si>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</si>
  <si>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</si>
  <si>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</si>
  <si>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</si>
  <si>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</si>
  <si>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</si>
  <si>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</si>
  <si>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</si>
  <si>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</si>
  <si>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</si>
  <si>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</si>
  <si>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</si>
  <si>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</si>
  <si>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</si>
  <si>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</si>
  <si>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</si>
  <si>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</si>
  <si>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</si>
  <si>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</si>
  <si>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</si>
  <si>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</si>
  <si>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</si>
  <si>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</si>
  <si>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</si>
  <si>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</si>
  <si>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</si>
  <si>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</si>
  <si>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</si>
  <si>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</si>
  <si>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KIMS</t>
  </si>
  <si>
    <t>1225-1245</t>
  </si>
  <si>
    <t>Market Closing Price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</si>
  <si>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</si>
  <si>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</si>
  <si>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</si>
  <si>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</si>
  <si>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</si>
  <si>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</si>
  <si>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</si>
  <si>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</si>
  <si>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</si>
  <si>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</si>
  <si>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</si>
  <si>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</si>
  <si>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</si>
  <si>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</si>
  <si>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</si>
  <si>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</si>
  <si>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</si>
  <si>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</si>
  <si>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</si>
  <si>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</si>
  <si>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</si>
  <si>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</si>
  <si>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</si>
  <si>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</si>
  <si>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</si>
  <si>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</si>
  <si>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</si>
  <si>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</si>
  <si>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</si>
  <si>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</si>
  <si>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</si>
  <si>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</si>
  <si>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</si>
  <si>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</si>
  <si>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</si>
  <si>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</si>
  <si>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</si>
  <si>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</si>
  <si>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</si>
  <si>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</si>
  <si>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</si>
  <si>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</si>
  <si>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</si>
  <si>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</si>
  <si>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</si>
  <si>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</si>
  <si>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</si>
  <si>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</si>
  <si>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</si>
  <si>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XTX MARKETS LLP</t>
  </si>
  <si>
    <t>NSE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</si>
  <si>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</si>
  <si>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</si>
  <si>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</si>
  <si>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</si>
  <si>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</si>
  <si>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</si>
  <si>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2100-2200</t>
  </si>
  <si>
    <t>2200-2220</t>
  </si>
  <si>
    <t>Retail Research Technical Calls &amp; Fundamental Performance Report for the month of Dec-2021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</si>
  <si>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</si>
  <si>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</si>
  <si>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</si>
  <si>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</si>
  <si>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</si>
  <si>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</si>
  <si>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</si>
  <si>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</si>
  <si>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</si>
  <si>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</si>
  <si>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</si>
  <si>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</si>
  <si>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</si>
  <si>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</si>
  <si>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</si>
  <si>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</si>
  <si>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</si>
  <si>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</si>
  <si>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</si>
  <si>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</si>
  <si>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</si>
  <si>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</si>
  <si>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</si>
  <si>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</si>
  <si>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</si>
  <si>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</si>
  <si>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</si>
  <si>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</si>
  <si>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</si>
  <si>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</si>
  <si>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</si>
  <si>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</si>
  <si>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</si>
  <si>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</si>
  <si>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</si>
  <si>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Profit of Rs.12.50/-</t>
  </si>
  <si>
    <t>Profit of Rs50/-</t>
  </si>
  <si>
    <t>INFY 1720 CE DEC</t>
  </si>
  <si>
    <t>48-60</t>
  </si>
  <si>
    <t>Profit of Rs6.50/-</t>
  </si>
  <si>
    <t>Loss of Rs.32.50/-</t>
  </si>
  <si>
    <t>NAUKRI DEC FUT</t>
  </si>
  <si>
    <t>5900-5950</t>
  </si>
  <si>
    <t>Loss of Rs.33/-</t>
  </si>
  <si>
    <t>Profit of Rs.10.5/-</t>
  </si>
  <si>
    <t>DEEPAKFERT</t>
  </si>
  <si>
    <t>385-400</t>
  </si>
  <si>
    <t>40-20</t>
  </si>
  <si>
    <t>NIFTY 17600 CE 16-DEC</t>
  </si>
  <si>
    <t>Loss of Rs.28.50/-</t>
  </si>
  <si>
    <t>HINDUNILVR 2360 CE DEC</t>
  </si>
  <si>
    <t xml:space="preserve">COLPAL </t>
  </si>
  <si>
    <t>1436-1444</t>
  </si>
  <si>
    <t>1490-1530</t>
  </si>
  <si>
    <t>IFL</t>
  </si>
  <si>
    <t>Profit of Rs.27.25/-</t>
  </si>
  <si>
    <t>85-105</t>
  </si>
  <si>
    <t>Profit of Rs.19.50/-</t>
  </si>
  <si>
    <t>Profit of Rs.13/-</t>
  </si>
  <si>
    <t>295-315</t>
  </si>
  <si>
    <t>53.5-55</t>
  </si>
  <si>
    <t>HCLTECH DEC FUT</t>
  </si>
  <si>
    <t>1180-1190</t>
  </si>
  <si>
    <t>Loss of Rs.100/-</t>
  </si>
  <si>
    <t>Profit of Rs.15/-</t>
  </si>
  <si>
    <t>96-98</t>
  </si>
  <si>
    <t>663-668</t>
  </si>
  <si>
    <t>700-730</t>
  </si>
  <si>
    <t>NIFTY 17400 CE 16-DEC</t>
  </si>
  <si>
    <t>SIMPLXPAP</t>
  </si>
  <si>
    <t>MANSI SHARES &amp; STOCK ADVISORS PVT LTD</t>
  </si>
  <si>
    <t>228-235</t>
  </si>
  <si>
    <t>Loss of Rs.31.0/-</t>
  </si>
  <si>
    <t>KOTAKBANK 1900 CE 30-DEC</t>
  </si>
  <si>
    <t>40-45</t>
  </si>
  <si>
    <t>Loss of Rs.1.65/-</t>
  </si>
  <si>
    <t>Loss of Rs.2.7/-</t>
  </si>
  <si>
    <t>770-775</t>
  </si>
  <si>
    <t>Loss of Rs.9/-</t>
  </si>
  <si>
    <t>ICICIGI DEC FUT</t>
  </si>
  <si>
    <t>1440-1460</t>
  </si>
  <si>
    <t>KRITI SURI</t>
  </si>
  <si>
    <t>OZONEWORLD</t>
  </si>
  <si>
    <t>SHREELEKHA GLOBAL FINANCE LIMITED</t>
  </si>
  <si>
    <t>UTLINDS</t>
  </si>
  <si>
    <t>Loss of Rs.28/-</t>
  </si>
  <si>
    <t>Loss of Rs.15.50/-</t>
  </si>
  <si>
    <t xml:space="preserve">KOTAKBANK 1900 CE 30-DEC </t>
  </si>
  <si>
    <t>25-35</t>
  </si>
  <si>
    <t>NIFTY 17200 CE 23-DEC</t>
  </si>
  <si>
    <t>100-120</t>
  </si>
  <si>
    <t>Profit of Rs.17.50/-</t>
  </si>
  <si>
    <t>Loss of Rs.17/-</t>
  </si>
  <si>
    <t>200-202</t>
  </si>
  <si>
    <t>220-230</t>
  </si>
  <si>
    <t>726-734</t>
  </si>
  <si>
    <t>780-820</t>
  </si>
  <si>
    <t>MFLINDIA</t>
  </si>
  <si>
    <t>MANSI SHARE &amp; STOCK ADVISORS PRIVATE LIMITED</t>
  </si>
  <si>
    <t>Loss of Rs.6.5/-</t>
  </si>
  <si>
    <t>NIFTY 17000 CE 23-DEC</t>
  </si>
  <si>
    <t>90-100</t>
  </si>
  <si>
    <t>Loss of Rs.33.0/-</t>
  </si>
  <si>
    <t>5500-5600</t>
  </si>
  <si>
    <t>Loss of Rs.145/-</t>
  </si>
  <si>
    <t>ICICIBANK DEC FUT</t>
  </si>
  <si>
    <t>AAMIR MEHBUBBHAI AJMERWALA</t>
  </si>
  <si>
    <t>SHAH DIPAK KANAYALAL</t>
  </si>
  <si>
    <t>SELLWIN</t>
  </si>
  <si>
    <t>ALLIED TREXIM PRIVATE LIMITED</t>
  </si>
  <si>
    <t>OLGA TRADING PRIVATE LIMITED</t>
  </si>
  <si>
    <t>RAMA KRISNA BELLAM</t>
  </si>
  <si>
    <t>RIIL</t>
  </si>
  <si>
    <t>Reliance Indl Infra Ltd</t>
  </si>
  <si>
    <t>Loss of Rs.11.0/-</t>
  </si>
  <si>
    <t>690-700</t>
  </si>
  <si>
    <t>Profit of Rs.45.5/-</t>
  </si>
  <si>
    <t>213-217</t>
  </si>
  <si>
    <t>240-250</t>
  </si>
  <si>
    <t>2340-2380</t>
  </si>
  <si>
    <t>ADISHAKTI</t>
  </si>
  <si>
    <t>NNM SECURITIES PVT LTD</t>
  </si>
  <si>
    <t>ASIANTNE</t>
  </si>
  <si>
    <t>ANKITA VISHAL SHAH</t>
  </si>
  <si>
    <t>CRESSAN</t>
  </si>
  <si>
    <t>ZUBER TRADING LLP</t>
  </si>
  <si>
    <t>DDIL</t>
  </si>
  <si>
    <t>GVFILM</t>
  </si>
  <si>
    <t>TOPGAIN FINANCE PRIVATE LIMITED</t>
  </si>
  <si>
    <t>RADHIKA AJAY MARUDA</t>
  </si>
  <si>
    <t>VISHAL MANOJBHAI SHAH</t>
  </si>
  <si>
    <t>INTELLADV</t>
  </si>
  <si>
    <t>N K WEALTH SOLUTIONS LLP</t>
  </si>
  <si>
    <t>JAINEX</t>
  </si>
  <si>
    <t>HARVESTDEAL SECURITIES LTD</t>
  </si>
  <si>
    <t>PUSHPA GARG</t>
  </si>
  <si>
    <t>KOCL</t>
  </si>
  <si>
    <t>NCLRESE</t>
  </si>
  <si>
    <t>OMANSH</t>
  </si>
  <si>
    <t>AMANDEEP SINGH</t>
  </si>
  <si>
    <t>OMNIPOTENT</t>
  </si>
  <si>
    <t>APURVAJAIN</t>
  </si>
  <si>
    <t>AKSHAY RAJENDRABHAI OSWAL</t>
  </si>
  <si>
    <t>COMPINFO</t>
  </si>
  <si>
    <t>Compuage Infocom Ltd</t>
  </si>
  <si>
    <t>PRAKASHSTL</t>
  </si>
  <si>
    <t>Prakash Steelage Ltd</t>
  </si>
  <si>
    <t>GRAVITON RESEARCH CAPITAL LLP</t>
  </si>
  <si>
    <t>Profit of Rs.18/-</t>
  </si>
  <si>
    <t>NIFTY 16950 CE 23-DEC</t>
  </si>
  <si>
    <t>110-120</t>
  </si>
  <si>
    <t>Profit of Rs.2/-</t>
  </si>
  <si>
    <t>728-730</t>
  </si>
  <si>
    <t>760-780</t>
  </si>
  <si>
    <t>1430-1440</t>
  </si>
  <si>
    <t>1500-1520</t>
  </si>
  <si>
    <t>2130-2150</t>
  </si>
  <si>
    <t>2350-2450</t>
  </si>
  <si>
    <t>1570-1580</t>
  </si>
  <si>
    <t>1650-1700</t>
  </si>
  <si>
    <t>BANKNIFTY 35000 CE 23-DEC</t>
  </si>
  <si>
    <t>250-300</t>
  </si>
  <si>
    <t>Profit of Rs. 50/-</t>
  </si>
  <si>
    <t>ANKUSH JAIYA</t>
  </si>
  <si>
    <t>AMRAFIN</t>
  </si>
  <si>
    <t>RASHMIKANT AMRATLAL THAKKAR</t>
  </si>
  <si>
    <t>CHIRAG YASHVANTBHAI THAKKAR</t>
  </si>
  <si>
    <t>AVI</t>
  </si>
  <si>
    <t>DAHYABHAI PATEL</t>
  </si>
  <si>
    <t>BHUMIKABEN PATEL</t>
  </si>
  <si>
    <t>CROISSANCE</t>
  </si>
  <si>
    <t>ANUPAM NARAIN GUPTA</t>
  </si>
  <si>
    <t>HITESH AMRUTLAL PATEL</t>
  </si>
  <si>
    <t>BHAVESH RAMESHCHANDRA BHAGDEV</t>
  </si>
  <si>
    <t>DECIPHER</t>
  </si>
  <si>
    <t>DEVHARI</t>
  </si>
  <si>
    <t>ALKA RAWAT</t>
  </si>
  <si>
    <t>EARUM</t>
  </si>
  <si>
    <t>EASYFIN</t>
  </si>
  <si>
    <t>ANUSHA KHANDELWAL</t>
  </si>
  <si>
    <t>EIC HOLDINGS PRIVATE LIMITED</t>
  </si>
  <si>
    <t>GAJRA</t>
  </si>
  <si>
    <t>SHASHANKKISHORILALPRAJAPATI</t>
  </si>
  <si>
    <t>GNRL</t>
  </si>
  <si>
    <t>PRARAMBH SECURITIES PVT LTD</t>
  </si>
  <si>
    <t>PATRON ENERGY PRIVATE LIMITED</t>
  </si>
  <si>
    <t>SAKIRA FINANCE PRIVATE LIMITED</t>
  </si>
  <si>
    <t>BLOWING TRADERS PRIVATE LIMITED</t>
  </si>
  <si>
    <t>RAJASTHAN GASES LIMITED</t>
  </si>
  <si>
    <t>DEEPTHI BALAGIRI</t>
  </si>
  <si>
    <t>SOHEL FAROOQBHAI KUCHAMANWALA</t>
  </si>
  <si>
    <t>TARUNABEN LALJIBHAI TRIVEDI</t>
  </si>
  <si>
    <t>ATUL JASHWANTLAL SOLANKI</t>
  </si>
  <si>
    <t>LALJIBHAI TRIVEDI</t>
  </si>
  <si>
    <t>HIRWANI JAYANTIBHAI VAGHELA</t>
  </si>
  <si>
    <t>INDINFO</t>
  </si>
  <si>
    <t>GENEROSITY SHARE TRADING PRIVATE LIMITED</t>
  </si>
  <si>
    <t>GOLI MANASWINI REDDY</t>
  </si>
  <si>
    <t>SUMALATHA MOTHE</t>
  </si>
  <si>
    <t>PRABHULAL LALLUBHAI PAREKH</t>
  </si>
  <si>
    <t>PARTH INFIN BROKERS PVT LTD</t>
  </si>
  <si>
    <t>ALGOQUANT FINANCIALS LLP</t>
  </si>
  <si>
    <t>KISHORE CHUNILAL MEHTA</t>
  </si>
  <si>
    <t>N L RUNGTA HUF</t>
  </si>
  <si>
    <t>JYOTIRES</t>
  </si>
  <si>
    <t>GAUTAM KHODIDAS PATEL</t>
  </si>
  <si>
    <t>ARK GLOBAL EMERGING COMPANIES LP</t>
  </si>
  <si>
    <t>PATEL</t>
  </si>
  <si>
    <t>KDLL</t>
  </si>
  <si>
    <t>RANJANPREET KAUR</t>
  </si>
  <si>
    <t>RAHUL KUMAR</t>
  </si>
  <si>
    <t>OMKAR MONGA</t>
  </si>
  <si>
    <t>LXMIATO</t>
  </si>
  <si>
    <t>WALLFORT FINANCIAL SERVICES LTD</t>
  </si>
  <si>
    <t>UNITED INDIA INSURANCE COMPANY LIMITED</t>
  </si>
  <si>
    <t>MAHACORP</t>
  </si>
  <si>
    <t>MARIS</t>
  </si>
  <si>
    <t>VED PRAKASH AGARWAL</t>
  </si>
  <si>
    <t>VISHAL BIPINCHANDRA DOSHI</t>
  </si>
  <si>
    <t>MFSINTRCRP</t>
  </si>
  <si>
    <t>NAVALCHAND SHAH GAUTAM</t>
  </si>
  <si>
    <t>PARIKH DASHANT RAJESHBHAI</t>
  </si>
  <si>
    <t>MTCL</t>
  </si>
  <si>
    <t>KARAN KAPOOR</t>
  </si>
  <si>
    <t>SHERWOOD SECURITIES PVT LTD</t>
  </si>
  <si>
    <t>NATHUEC</t>
  </si>
  <si>
    <t>SHREE GAJRAJ FINLEASE PRIVATE LIMITED</t>
  </si>
  <si>
    <t>ALANKIT ASSIGNMENTS LIMITED</t>
  </si>
  <si>
    <t>NATURAL</t>
  </si>
  <si>
    <t>RAJESHKUMAR RAMESHCHANDRA GUPTA</t>
  </si>
  <si>
    <t>SHIVMANI VINIMAY PVT LTD</t>
  </si>
  <si>
    <t>MANJUDEVIMEENA</t>
  </si>
  <si>
    <t>RAKESH KUMAR</t>
  </si>
  <si>
    <t>MEGHKUMAR MAHENDRAKUMAR SHAH</t>
  </si>
  <si>
    <t>AVNEESH KUMAR RANA</t>
  </si>
  <si>
    <t>INVENTURE MERCHANT BANKER SERVICES PRIVATE LIMITED</t>
  </si>
  <si>
    <t>ORACLECR</t>
  </si>
  <si>
    <t>MANDEEP SINGH</t>
  </si>
  <si>
    <t>PROFINC</t>
  </si>
  <si>
    <t>SHRENI CONSTRUCTION PRIVATE LIMITED</t>
  </si>
  <si>
    <t>SHIVAAY TRADING COMPANY</t>
  </si>
  <si>
    <t>SABOOSOD</t>
  </si>
  <si>
    <t>ARCHANA DEVI SABOO</t>
  </si>
  <si>
    <t>SANKHYAIN</t>
  </si>
  <si>
    <t>TANVI FINANCIAL SERVICES PRIVATE LIMITED</t>
  </si>
  <si>
    <t>SHALPRO</t>
  </si>
  <si>
    <t>SHYMINV</t>
  </si>
  <si>
    <t>KRESHA KAILASH GUPTA</t>
  </si>
  <si>
    <t>MANOJ JAIN HUF</t>
  </si>
  <si>
    <t>PRATIK RAJENDRAKUMAR CHOUDHARY</t>
  </si>
  <si>
    <t>SIPTL</t>
  </si>
  <si>
    <t>SRESTHA</t>
  </si>
  <si>
    <t>RAIN TREE HOLDINGS PRIVATE LIMITED</t>
  </si>
  <si>
    <t>SUPRBPA</t>
  </si>
  <si>
    <t>AFPL TRADELINK LLP</t>
  </si>
  <si>
    <t>TATAYODOGA</t>
  </si>
  <si>
    <t>TOYAMIND</t>
  </si>
  <si>
    <t>HEMANTSINGH NAHARSINGH JHALA</t>
  </si>
  <si>
    <t>SUNGLOW LEASING AND FINANCE LTD</t>
  </si>
  <si>
    <t>PRIYANK KETANBHAI SHAH</t>
  </si>
  <si>
    <t>NIKETKUMAR DILIPBHAI AGRAWAL</t>
  </si>
  <si>
    <t>BHAVESH DILIPBHAI AGRAWAL</t>
  </si>
  <si>
    <t>AGROPHOS</t>
  </si>
  <si>
    <t>Agro Phos India Limited</t>
  </si>
  <si>
    <t>BHANDARI</t>
  </si>
  <si>
    <t>Bhandari Hosiery Exp Ltd</t>
  </si>
  <si>
    <t>BMETRICS</t>
  </si>
  <si>
    <t>Bombay Metrics S C Ltd</t>
  </si>
  <si>
    <t>AVIRAT ENTERPRISE</t>
  </si>
  <si>
    <t>BRIGHT</t>
  </si>
  <si>
    <t>Bright Solar Limited</t>
  </si>
  <si>
    <t>PUNEET MITTAL HUF</t>
  </si>
  <si>
    <t>GAL</t>
  </si>
  <si>
    <t>Gyscoal Alloys Ltd</t>
  </si>
  <si>
    <t>GOLDTECH</t>
  </si>
  <si>
    <t>Goldstone Tech Ltd.</t>
  </si>
  <si>
    <t>GUTTIKONDA RAJASEKHAR</t>
  </si>
  <si>
    <t>JPPOWER</t>
  </si>
  <si>
    <t>Jaiprakash Power Ven. Lt</t>
  </si>
  <si>
    <t>SHARE INDIA SECURITIES LIMITED</t>
  </si>
  <si>
    <t>KBCGLOBAL</t>
  </si>
  <si>
    <t>KBC Global Limited</t>
  </si>
  <si>
    <t>GOENKA BUSINESS &amp; FINANCE LIMITED</t>
  </si>
  <si>
    <t>MEGASOFT</t>
  </si>
  <si>
    <t>Megasoft Limited</t>
  </si>
  <si>
    <t>LAKSHMI GUTTIKONDA VARA</t>
  </si>
  <si>
    <t>MOKSH</t>
  </si>
  <si>
    <t>Moksh Ornaments Limited</t>
  </si>
  <si>
    <t>ADROIT FINANCIAL SERVICES PVT LTD</t>
  </si>
  <si>
    <t>SHRENIK</t>
  </si>
  <si>
    <t>Shrenik Limited</t>
  </si>
  <si>
    <t>SIMMI UPPAL</t>
  </si>
  <si>
    <t>STEELXIND</t>
  </si>
  <si>
    <t>Steel Exchange India Ltd</t>
  </si>
  <si>
    <t>L7 HITECH PRIVATE LIMITED</t>
  </si>
  <si>
    <t>VETO</t>
  </si>
  <si>
    <t>Veto Switchgear Cable Ltd</t>
  </si>
  <si>
    <t>AUTHUM INVESTMENT &amp; INFRASTRUCTURE LIMITED</t>
  </si>
  <si>
    <t>PIYUSHKUMAR THUMAR</t>
  </si>
  <si>
    <t>SHRENIK  SUDHIRBHAI  VIMAVALA</t>
  </si>
  <si>
    <t>SINTEX</t>
  </si>
  <si>
    <t>Sintex Industries Ltd.</t>
  </si>
  <si>
    <t>MANJEET COTTON PRIVATE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</si>
</sst>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5B8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3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2" fontId="36" fillId="12" borderId="23" xfId="0" applyNumberFormat="1" applyFont="1" applyFill="1" applyBorder="1" applyAlignment="1">
      <alignment horizontal="center" vertical="center"/>
    </xf>
    <xf numFmtId="10" fontId="36" fillId="12" borderId="23" xfId="0" applyNumberFormat="1" applyFont="1" applyFill="1" applyBorder="1" applyAlignment="1">
      <alignment horizontal="center" vertical="center" wrapText="1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2" borderId="1" xfId="0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top"/>
    </xf>
    <xf numFmtId="0" fontId="35" fillId="22" borderId="21" xfId="0" applyFont="1" applyFill="1" applyBorder="1"/>
    <xf numFmtId="0" fontId="35" fillId="22" borderId="23" xfId="0" applyFont="1" applyFill="1" applyBorder="1" applyAlignment="1">
      <alignment horizontal="center" vertical="center"/>
    </xf>
    <xf numFmtId="0" fontId="36" fillId="22" borderId="23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2" borderId="21" xfId="0" applyNumberFormat="1" applyFont="1" applyFill="1" applyBorder="1" applyAlignment="1">
      <alignment horizontal="center" vertical="center"/>
    </xf>
    <xf numFmtId="166" fontId="36" fillId="22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16" fontId="36" fillId="22" borderId="21" xfId="0" applyNumberFormat="1" applyFont="1" applyFill="1" applyBorder="1" applyAlignment="1">
      <alignment horizontal="center" vertical="center"/>
    </xf>
    <xf numFmtId="2" fontId="36" fillId="21" borderId="21" xfId="0" applyNumberFormat="1" applyFont="1" applyFill="1" applyBorder="1" applyAlignment="1">
      <alignment horizontal="center" vertical="center"/>
    </xf>
    <xf numFmtId="0" fontId="36" fillId="21" borderId="21" xfId="0" applyFont="1" applyFill="1" applyBorder="1" applyAlignment="1">
      <alignment horizontal="center" vertical="center"/>
    </xf>
    <xf numFmtId="1" fontId="35" fillId="22" borderId="23" xfId="0" applyNumberFormat="1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" fontId="35" fillId="22" borderId="23" xfId="0" applyNumberFormat="1" applyFont="1" applyFill="1" applyBorder="1" applyAlignment="1">
      <alignment horizontal="center" vertical="center"/>
    </xf>
    <xf numFmtId="0" fontId="35" fillId="22" borderId="23" xfId="0" applyFont="1" applyFill="1" applyBorder="1" applyAlignment="1">
      <alignment horizontal="left"/>
    </xf>
    <xf numFmtId="1" fontId="35" fillId="22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left"/>
    </xf>
    <xf numFmtId="0" fontId="36" fillId="11" borderId="23" xfId="0" applyFont="1" applyFill="1" applyBorder="1" applyAlignment="1">
      <alignment horizontal="center" vertical="center"/>
    </xf>
    <xf numFmtId="165" fontId="35" fillId="22" borderId="0" xfId="0" applyNumberFormat="1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2" fontId="36" fillId="16" borderId="23" xfId="0" applyNumberFormat="1" applyFont="1" applyFill="1" applyBorder="1" applyAlignment="1">
      <alignment horizontal="center" vertical="center"/>
    </xf>
    <xf numFmtId="10" fontId="36" fillId="16" borderId="23" xfId="0" applyNumberFormat="1" applyFont="1" applyFill="1" applyBorder="1" applyAlignment="1">
      <alignment horizontal="center" vertical="center" wrapText="1"/>
    </xf>
    <xf numFmtId="0" fontId="36" fillId="16" borderId="24" xfId="0" applyFont="1" applyFill="1" applyBorder="1" applyAlignment="1">
      <alignment horizontal="center" vertical="center"/>
    </xf>
    <xf numFmtId="0" fontId="35" fillId="27" borderId="21" xfId="0" applyFont="1" applyFill="1" applyBorder="1" applyAlignment="1">
      <alignment horizontal="center" vertical="center"/>
    </xf>
    <xf numFmtId="165" fontId="35" fillId="27" borderId="21" xfId="0" applyNumberFormat="1" applyFont="1" applyFill="1" applyBorder="1" applyAlignment="1">
      <alignment horizontal="center" vertical="center"/>
    </xf>
    <xf numFmtId="16" fontId="35" fillId="27" borderId="21" xfId="0" applyNumberFormat="1" applyFont="1" applyFill="1" applyBorder="1" applyAlignment="1">
      <alignment horizontal="center" vertical="center"/>
    </xf>
    <xf numFmtId="0" fontId="43" fillId="29" borderId="21" xfId="0" applyFont="1" applyFill="1" applyBorder="1" applyAlignment="1"/>
    <xf numFmtId="0" fontId="36" fillId="27" borderId="21" xfId="0" applyFont="1" applyFill="1" applyBorder="1" applyAlignment="1">
      <alignment horizontal="center" vertical="center"/>
    </xf>
    <xf numFmtId="0" fontId="36" fillId="28" borderId="21" xfId="0" applyFont="1" applyFill="1" applyBorder="1" applyAlignment="1">
      <alignment horizontal="center" vertical="center"/>
    </xf>
    <xf numFmtId="2" fontId="36" fillId="28" borderId="22" xfId="0" applyNumberFormat="1" applyFont="1" applyFill="1" applyBorder="1" applyAlignment="1">
      <alignment horizontal="center" vertical="center"/>
    </xf>
    <xf numFmtId="2" fontId="36" fillId="28" borderId="21" xfId="0" applyNumberFormat="1" applyFont="1" applyFill="1" applyBorder="1" applyAlignment="1">
      <alignment horizontal="center" vertical="center"/>
    </xf>
    <xf numFmtId="43" fontId="36" fillId="30" borderId="21" xfId="0" applyNumberFormat="1" applyFont="1" applyFill="1" applyBorder="1" applyAlignment="1">
      <alignment horizontal="center" vertical="center"/>
    </xf>
    <xf numFmtId="165" fontId="29" fillId="27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4" sqref="B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44553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activeCell="B10" sqref="B10:M216"/>
      <selection pane="bottomLeft" activeCell="C9" sqref="C9:C1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44553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11" t="s">
        <v>16</v>
      </c>
      <c r="B9" s="513" t="s">
        <v>17</v>
      </c>
      <c r="C9" s="513" t="s">
        <v>18</v>
      </c>
      <c r="D9" s="513" t="s">
        <v>19</v>
      </c>
      <c r="E9" s="26" t="s">
        <v>20</v>
      </c>
      <c r="F9" s="26" t="s">
        <v>21</v>
      </c>
      <c r="G9" s="508" t="s">
        <v>22</v>
      </c>
      <c r="H9" s="509"/>
      <c r="I9" s="510"/>
      <c r="J9" s="508" t="s">
        <v>23</v>
      </c>
      <c r="K9" s="509"/>
      <c r="L9" s="510"/>
      <c r="M9" s="26"/>
      <c r="N9" s="27"/>
      <c r="O9" s="27"/>
      <c r="P9" s="27"/>
    </row>
    <row r="10" spans="1:16" ht="59.25" customHeight="1">
      <c r="A10" s="512"/>
      <c r="B10" s="514"/>
      <c r="C10" s="514"/>
      <c r="D10" s="51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35091.1</v>
      </c>
      <c r="F11" s="35">
        <v>35002.200000000004</v>
      </c>
      <c r="G11" s="36">
        <v>34834.900000000009</v>
      </c>
      <c r="H11" s="36">
        <v>34578.700000000004</v>
      </c>
      <c r="I11" s="36">
        <v>34411.400000000009</v>
      </c>
      <c r="J11" s="36">
        <v>35258.400000000009</v>
      </c>
      <c r="K11" s="36">
        <v>35425.700000000012</v>
      </c>
      <c r="L11" s="36">
        <v>35681.900000000009</v>
      </c>
      <c r="M11" s="37">
        <v>35169.5</v>
      </c>
      <c r="N11" s="37">
        <v>34746</v>
      </c>
      <c r="O11" s="38">
        <v>2750200</v>
      </c>
      <c r="P11" s="39">
        <v>1.5742869541933279E-2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16973.349999999999</v>
      </c>
      <c r="F12" s="40">
        <v>16930.183333333334</v>
      </c>
      <c r="G12" s="41">
        <v>16875.366666666669</v>
      </c>
      <c r="H12" s="41">
        <v>16777.383333333335</v>
      </c>
      <c r="I12" s="41">
        <v>16722.566666666669</v>
      </c>
      <c r="J12" s="41">
        <v>17028.166666666668</v>
      </c>
      <c r="K12" s="41">
        <v>17082.983333333334</v>
      </c>
      <c r="L12" s="41">
        <v>17180.966666666667</v>
      </c>
      <c r="M12" s="31">
        <v>16985</v>
      </c>
      <c r="N12" s="31">
        <v>16832.2</v>
      </c>
      <c r="O12" s="42">
        <v>11418600</v>
      </c>
      <c r="P12" s="43">
        <v>-2.014569576940389E-3</v>
      </c>
    </row>
    <row r="13" spans="1:16" ht="12.75" customHeight="1">
      <c r="A13" s="31">
        <v>3</v>
      </c>
      <c r="B13" s="32" t="s">
        <v>35</v>
      </c>
      <c r="C13" s="33" t="s">
        <v>838</v>
      </c>
      <c r="D13" s="34">
        <v>44558</v>
      </c>
      <c r="E13" s="40">
        <v>17056.5</v>
      </c>
      <c r="F13" s="40">
        <v>16991.233333333334</v>
      </c>
      <c r="G13" s="41">
        <v>16902.516666666666</v>
      </c>
      <c r="H13" s="41">
        <v>16748.533333333333</v>
      </c>
      <c r="I13" s="41">
        <v>16659.816666666666</v>
      </c>
      <c r="J13" s="41">
        <v>17145.216666666667</v>
      </c>
      <c r="K13" s="41">
        <v>17233.933333333334</v>
      </c>
      <c r="L13" s="41">
        <v>17387.916666666668</v>
      </c>
      <c r="M13" s="31">
        <v>17079.95</v>
      </c>
      <c r="N13" s="31">
        <v>16837.25</v>
      </c>
      <c r="O13" s="42">
        <v>1920</v>
      </c>
      <c r="P13" s="43">
        <v>0.14285714285714285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956.1</v>
      </c>
      <c r="F14" s="40">
        <v>950.56666666666672</v>
      </c>
      <c r="G14" s="41">
        <v>938.93333333333339</v>
      </c>
      <c r="H14" s="41">
        <v>921.76666666666665</v>
      </c>
      <c r="I14" s="41">
        <v>910.13333333333333</v>
      </c>
      <c r="J14" s="41">
        <v>967.73333333333346</v>
      </c>
      <c r="K14" s="41">
        <v>979.3666666666669</v>
      </c>
      <c r="L14" s="41">
        <v>996.53333333333353</v>
      </c>
      <c r="M14" s="31">
        <v>962.2</v>
      </c>
      <c r="N14" s="31">
        <v>933.4</v>
      </c>
      <c r="O14" s="42">
        <v>2406350</v>
      </c>
      <c r="P14" s="43">
        <v>-2.7147766323024056E-2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18244.099999999999</v>
      </c>
      <c r="F15" s="40">
        <v>18147.816666666666</v>
      </c>
      <c r="G15" s="41">
        <v>18032.833333333332</v>
      </c>
      <c r="H15" s="41">
        <v>17821.566666666666</v>
      </c>
      <c r="I15" s="41">
        <v>17706.583333333332</v>
      </c>
      <c r="J15" s="41">
        <v>18359.083333333332</v>
      </c>
      <c r="K15" s="41">
        <v>18474.066666666669</v>
      </c>
      <c r="L15" s="41">
        <v>18685.333333333332</v>
      </c>
      <c r="M15" s="31">
        <v>18262.8</v>
      </c>
      <c r="N15" s="31">
        <v>17936.55</v>
      </c>
      <c r="O15" s="42">
        <v>36650</v>
      </c>
      <c r="P15" s="43">
        <v>7.5601374570446736E-3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277.2</v>
      </c>
      <c r="F16" s="40">
        <v>276.06666666666666</v>
      </c>
      <c r="G16" s="41">
        <v>273.13333333333333</v>
      </c>
      <c r="H16" s="41">
        <v>269.06666666666666</v>
      </c>
      <c r="I16" s="41">
        <v>266.13333333333333</v>
      </c>
      <c r="J16" s="41">
        <v>280.13333333333333</v>
      </c>
      <c r="K16" s="41">
        <v>283.06666666666661</v>
      </c>
      <c r="L16" s="41">
        <v>287.13333333333333</v>
      </c>
      <c r="M16" s="31">
        <v>279</v>
      </c>
      <c r="N16" s="31">
        <v>272</v>
      </c>
      <c r="O16" s="42">
        <v>9669400</v>
      </c>
      <c r="P16" s="43">
        <v>-2.9488517745302714E-2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2159.4499999999998</v>
      </c>
      <c r="F17" s="40">
        <v>2158.9</v>
      </c>
      <c r="G17" s="41">
        <v>2141.9</v>
      </c>
      <c r="H17" s="41">
        <v>2124.35</v>
      </c>
      <c r="I17" s="41">
        <v>2107.35</v>
      </c>
      <c r="J17" s="41">
        <v>2176.4500000000003</v>
      </c>
      <c r="K17" s="41">
        <v>2193.4500000000003</v>
      </c>
      <c r="L17" s="41">
        <v>2211.0000000000005</v>
      </c>
      <c r="M17" s="31">
        <v>2175.9</v>
      </c>
      <c r="N17" s="31">
        <v>2141.35</v>
      </c>
      <c r="O17" s="42">
        <v>2247000</v>
      </c>
      <c r="P17" s="43">
        <v>3.5245335176226675E-2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1659.55</v>
      </c>
      <c r="F18" s="40">
        <v>1650.9166666666667</v>
      </c>
      <c r="G18" s="41">
        <v>1638.0333333333335</v>
      </c>
      <c r="H18" s="41">
        <v>1616.5166666666669</v>
      </c>
      <c r="I18" s="41">
        <v>1603.6333333333337</v>
      </c>
      <c r="J18" s="41">
        <v>1672.4333333333334</v>
      </c>
      <c r="K18" s="41">
        <v>1685.3166666666666</v>
      </c>
      <c r="L18" s="41">
        <v>1706.8333333333333</v>
      </c>
      <c r="M18" s="31">
        <v>1663.8</v>
      </c>
      <c r="N18" s="31">
        <v>1629.4</v>
      </c>
      <c r="O18" s="42">
        <v>21292000</v>
      </c>
      <c r="P18" s="43">
        <v>6.4284363773870297E-3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725.05</v>
      </c>
      <c r="F19" s="40">
        <v>724.61666666666667</v>
      </c>
      <c r="G19" s="41">
        <v>718.23333333333335</v>
      </c>
      <c r="H19" s="41">
        <v>711.41666666666663</v>
      </c>
      <c r="I19" s="41">
        <v>705.0333333333333</v>
      </c>
      <c r="J19" s="41">
        <v>731.43333333333339</v>
      </c>
      <c r="K19" s="41">
        <v>737.81666666666683</v>
      </c>
      <c r="L19" s="41">
        <v>744.63333333333344</v>
      </c>
      <c r="M19" s="31">
        <v>731</v>
      </c>
      <c r="N19" s="31">
        <v>717.8</v>
      </c>
      <c r="O19" s="42">
        <v>89826250</v>
      </c>
      <c r="P19" s="43">
        <v>1.8625880618594697E-2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3455.75</v>
      </c>
      <c r="F20" s="40">
        <v>3441.9833333333336</v>
      </c>
      <c r="G20" s="41">
        <v>3401.6166666666672</v>
      </c>
      <c r="H20" s="41">
        <v>3347.4833333333336</v>
      </c>
      <c r="I20" s="41">
        <v>3307.1166666666672</v>
      </c>
      <c r="J20" s="41">
        <v>3496.1166666666672</v>
      </c>
      <c r="K20" s="41">
        <v>3536.483333333334</v>
      </c>
      <c r="L20" s="41">
        <v>3590.6166666666672</v>
      </c>
      <c r="M20" s="31">
        <v>3482.35</v>
      </c>
      <c r="N20" s="31">
        <v>3387.85</v>
      </c>
      <c r="O20" s="42">
        <v>403600</v>
      </c>
      <c r="P20" s="43">
        <v>-1.2720156555772993E-2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610.04999999999995</v>
      </c>
      <c r="F21" s="40">
        <v>610.79999999999995</v>
      </c>
      <c r="G21" s="41">
        <v>606.19999999999993</v>
      </c>
      <c r="H21" s="41">
        <v>602.35</v>
      </c>
      <c r="I21" s="41">
        <v>597.75</v>
      </c>
      <c r="J21" s="41">
        <v>614.64999999999986</v>
      </c>
      <c r="K21" s="41">
        <v>619.24999999999977</v>
      </c>
      <c r="L21" s="41">
        <v>623.0999999999998</v>
      </c>
      <c r="M21" s="31">
        <v>615.4</v>
      </c>
      <c r="N21" s="31">
        <v>606.95000000000005</v>
      </c>
      <c r="O21" s="42">
        <v>9528000</v>
      </c>
      <c r="P21" s="43">
        <v>-3.3472803347280333E-3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365.45</v>
      </c>
      <c r="F22" s="40">
        <v>364.5</v>
      </c>
      <c r="G22" s="41">
        <v>361.65</v>
      </c>
      <c r="H22" s="41">
        <v>357.84999999999997</v>
      </c>
      <c r="I22" s="41">
        <v>354.99999999999994</v>
      </c>
      <c r="J22" s="41">
        <v>368.3</v>
      </c>
      <c r="K22" s="41">
        <v>371.15000000000003</v>
      </c>
      <c r="L22" s="41">
        <v>374.95000000000005</v>
      </c>
      <c r="M22" s="31">
        <v>367.35</v>
      </c>
      <c r="N22" s="31">
        <v>360.7</v>
      </c>
      <c r="O22" s="42">
        <v>13915500</v>
      </c>
      <c r="P22" s="43">
        <v>2.0522791099589544E-3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787.85</v>
      </c>
      <c r="F23" s="40">
        <v>779.19999999999993</v>
      </c>
      <c r="G23" s="41">
        <v>764.74999999999989</v>
      </c>
      <c r="H23" s="41">
        <v>741.65</v>
      </c>
      <c r="I23" s="41">
        <v>727.19999999999993</v>
      </c>
      <c r="J23" s="41">
        <v>802.29999999999984</v>
      </c>
      <c r="K23" s="41">
        <v>816.74999999999989</v>
      </c>
      <c r="L23" s="41">
        <v>839.8499999999998</v>
      </c>
      <c r="M23" s="31">
        <v>793.65</v>
      </c>
      <c r="N23" s="31">
        <v>756.1</v>
      </c>
      <c r="O23" s="42">
        <v>1819100</v>
      </c>
      <c r="P23" s="43">
        <v>2.4412220188652682E-2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4789.1000000000004</v>
      </c>
      <c r="F24" s="40">
        <v>4813.0666666666666</v>
      </c>
      <c r="G24" s="41">
        <v>4725.8833333333332</v>
      </c>
      <c r="H24" s="41">
        <v>4662.666666666667</v>
      </c>
      <c r="I24" s="41">
        <v>4575.4833333333336</v>
      </c>
      <c r="J24" s="41">
        <v>4876.2833333333328</v>
      </c>
      <c r="K24" s="41">
        <v>4963.4666666666653</v>
      </c>
      <c r="L24" s="41">
        <v>5026.6833333333325</v>
      </c>
      <c r="M24" s="31">
        <v>4900.25</v>
      </c>
      <c r="N24" s="31">
        <v>4749.8500000000004</v>
      </c>
      <c r="O24" s="42">
        <v>2501875</v>
      </c>
      <c r="P24" s="43">
        <v>5.7788944723618091E-3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209.15</v>
      </c>
      <c r="F25" s="40">
        <v>208.03333333333333</v>
      </c>
      <c r="G25" s="41">
        <v>205.21666666666667</v>
      </c>
      <c r="H25" s="41">
        <v>201.28333333333333</v>
      </c>
      <c r="I25" s="41">
        <v>198.46666666666667</v>
      </c>
      <c r="J25" s="41">
        <v>211.96666666666667</v>
      </c>
      <c r="K25" s="41">
        <v>214.78333333333333</v>
      </c>
      <c r="L25" s="41">
        <v>218.71666666666667</v>
      </c>
      <c r="M25" s="31">
        <v>210.85</v>
      </c>
      <c r="N25" s="31">
        <v>204.1</v>
      </c>
      <c r="O25" s="42">
        <v>11180000</v>
      </c>
      <c r="P25" s="43">
        <v>-4.8954161103693817E-3</v>
      </c>
    </row>
    <row r="26" spans="1:16" ht="12.75" customHeight="1">
      <c r="A26" s="31">
        <v>16</v>
      </c>
      <c r="B26" s="278" t="s">
        <v>49</v>
      </c>
      <c r="C26" s="33" t="s">
        <v>55</v>
      </c>
      <c r="D26" s="34">
        <v>44560</v>
      </c>
      <c r="E26" s="40">
        <v>124.8</v>
      </c>
      <c r="F26" s="40">
        <v>124.71666666666665</v>
      </c>
      <c r="G26" s="41">
        <v>123.5333333333333</v>
      </c>
      <c r="H26" s="41">
        <v>122.26666666666665</v>
      </c>
      <c r="I26" s="41">
        <v>121.0833333333333</v>
      </c>
      <c r="J26" s="41">
        <v>125.98333333333331</v>
      </c>
      <c r="K26" s="41">
        <v>127.16666666666667</v>
      </c>
      <c r="L26" s="41">
        <v>128.43333333333331</v>
      </c>
      <c r="M26" s="31">
        <v>125.9</v>
      </c>
      <c r="N26" s="31">
        <v>123.45</v>
      </c>
      <c r="O26" s="42">
        <v>39226500</v>
      </c>
      <c r="P26" s="43">
        <v>-1.9464163040989239E-3</v>
      </c>
    </row>
    <row r="27" spans="1:16" ht="12.75" customHeight="1">
      <c r="A27" s="31">
        <v>17</v>
      </c>
      <c r="B27" s="279" t="s">
        <v>56</v>
      </c>
      <c r="C27" s="33" t="s">
        <v>57</v>
      </c>
      <c r="D27" s="34">
        <v>44560</v>
      </c>
      <c r="E27" s="40">
        <v>3286.25</v>
      </c>
      <c r="F27" s="40">
        <v>3276.4500000000003</v>
      </c>
      <c r="G27" s="41">
        <v>3260.8000000000006</v>
      </c>
      <c r="H27" s="41">
        <v>3235.3500000000004</v>
      </c>
      <c r="I27" s="41">
        <v>3219.7000000000007</v>
      </c>
      <c r="J27" s="41">
        <v>3301.9000000000005</v>
      </c>
      <c r="K27" s="41">
        <v>3317.55</v>
      </c>
      <c r="L27" s="41">
        <v>3343.0000000000005</v>
      </c>
      <c r="M27" s="31">
        <v>3292.1</v>
      </c>
      <c r="N27" s="31">
        <v>3251</v>
      </c>
      <c r="O27" s="42">
        <v>3585450</v>
      </c>
      <c r="P27" s="43">
        <v>1.5503226347104667E-3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2156.85</v>
      </c>
      <c r="F28" s="40">
        <v>2143.25</v>
      </c>
      <c r="G28" s="41">
        <v>2123.4499999999998</v>
      </c>
      <c r="H28" s="41">
        <v>2090.0499999999997</v>
      </c>
      <c r="I28" s="41">
        <v>2070.2499999999995</v>
      </c>
      <c r="J28" s="41">
        <v>2176.65</v>
      </c>
      <c r="K28" s="41">
        <v>2196.4500000000003</v>
      </c>
      <c r="L28" s="41">
        <v>2229.8500000000004</v>
      </c>
      <c r="M28" s="31">
        <v>2163.0500000000002</v>
      </c>
      <c r="N28" s="31">
        <v>2109.85</v>
      </c>
      <c r="O28" s="42">
        <v>449075</v>
      </c>
      <c r="P28" s="43">
        <v>1.1771995043370507E-2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8628.5</v>
      </c>
      <c r="F29" s="40">
        <v>8629.1166666666668</v>
      </c>
      <c r="G29" s="41">
        <v>8574.3833333333332</v>
      </c>
      <c r="H29" s="41">
        <v>8520.2666666666664</v>
      </c>
      <c r="I29" s="41">
        <v>8465.5333333333328</v>
      </c>
      <c r="J29" s="41">
        <v>8683.2333333333336</v>
      </c>
      <c r="K29" s="41">
        <v>8737.9666666666672</v>
      </c>
      <c r="L29" s="41">
        <v>8792.0833333333339</v>
      </c>
      <c r="M29" s="31">
        <v>8683.85</v>
      </c>
      <c r="N29" s="31">
        <v>8575</v>
      </c>
      <c r="O29" s="42">
        <v>52950</v>
      </c>
      <c r="P29" s="43">
        <v>0.17470881863560733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1030.3</v>
      </c>
      <c r="F30" s="40">
        <v>1035.9333333333334</v>
      </c>
      <c r="G30" s="41">
        <v>1017.3666666666668</v>
      </c>
      <c r="H30" s="41">
        <v>1004.4333333333334</v>
      </c>
      <c r="I30" s="41">
        <v>985.86666666666679</v>
      </c>
      <c r="J30" s="41">
        <v>1048.8666666666668</v>
      </c>
      <c r="K30" s="41">
        <v>1067.4333333333334</v>
      </c>
      <c r="L30" s="41">
        <v>1080.3666666666668</v>
      </c>
      <c r="M30" s="31">
        <v>1054.5</v>
      </c>
      <c r="N30" s="31">
        <v>1023</v>
      </c>
      <c r="O30" s="42">
        <v>3477500</v>
      </c>
      <c r="P30" s="43">
        <v>1.5841013824884793E-3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720.45</v>
      </c>
      <c r="F31" s="40">
        <v>710.98333333333346</v>
      </c>
      <c r="G31" s="41">
        <v>699.6166666666669</v>
      </c>
      <c r="H31" s="41">
        <v>678.78333333333342</v>
      </c>
      <c r="I31" s="41">
        <v>667.41666666666686</v>
      </c>
      <c r="J31" s="41">
        <v>731.81666666666695</v>
      </c>
      <c r="K31" s="41">
        <v>743.18333333333351</v>
      </c>
      <c r="L31" s="41">
        <v>764.01666666666699</v>
      </c>
      <c r="M31" s="31">
        <v>722.35</v>
      </c>
      <c r="N31" s="31">
        <v>690.15</v>
      </c>
      <c r="O31" s="42">
        <v>15704300</v>
      </c>
      <c r="P31" s="43">
        <v>2.6941663451540972E-2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671.35</v>
      </c>
      <c r="F32" s="40">
        <v>671.30000000000007</v>
      </c>
      <c r="G32" s="41">
        <v>665.05000000000018</v>
      </c>
      <c r="H32" s="41">
        <v>658.75000000000011</v>
      </c>
      <c r="I32" s="41">
        <v>652.50000000000023</v>
      </c>
      <c r="J32" s="41">
        <v>677.60000000000014</v>
      </c>
      <c r="K32" s="41">
        <v>683.84999999999991</v>
      </c>
      <c r="L32" s="41">
        <v>690.15000000000009</v>
      </c>
      <c r="M32" s="31">
        <v>677.55</v>
      </c>
      <c r="N32" s="31">
        <v>665</v>
      </c>
      <c r="O32" s="42">
        <v>57520800</v>
      </c>
      <c r="P32" s="43">
        <v>-3.6463777438288977E-2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3144.05</v>
      </c>
      <c r="F33" s="40">
        <v>3151.3833333333337</v>
      </c>
      <c r="G33" s="41">
        <v>3126.3666666666672</v>
      </c>
      <c r="H33" s="41">
        <v>3108.6833333333334</v>
      </c>
      <c r="I33" s="41">
        <v>3083.666666666667</v>
      </c>
      <c r="J33" s="41">
        <v>3169.0666666666675</v>
      </c>
      <c r="K33" s="41">
        <v>3194.0833333333339</v>
      </c>
      <c r="L33" s="41">
        <v>3211.7666666666678</v>
      </c>
      <c r="M33" s="31">
        <v>3176.4</v>
      </c>
      <c r="N33" s="31">
        <v>3133.7</v>
      </c>
      <c r="O33" s="42">
        <v>3481750</v>
      </c>
      <c r="P33" s="43">
        <v>-1.0796221322537112E-2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16010.5</v>
      </c>
      <c r="F34" s="40">
        <v>16028.699999999999</v>
      </c>
      <c r="G34" s="41">
        <v>15851.049999999997</v>
      </c>
      <c r="H34" s="41">
        <v>15691.599999999999</v>
      </c>
      <c r="I34" s="41">
        <v>15513.949999999997</v>
      </c>
      <c r="J34" s="41">
        <v>16188.149999999998</v>
      </c>
      <c r="K34" s="41">
        <v>16365.8</v>
      </c>
      <c r="L34" s="41">
        <v>16525.25</v>
      </c>
      <c r="M34" s="31">
        <v>16206.35</v>
      </c>
      <c r="N34" s="31">
        <v>15869.25</v>
      </c>
      <c r="O34" s="42">
        <v>674350</v>
      </c>
      <c r="P34" s="43">
        <v>9.3926580099539716E-3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6775.85</v>
      </c>
      <c r="F35" s="40">
        <v>6733.6166666666659</v>
      </c>
      <c r="G35" s="41">
        <v>6674.2333333333318</v>
      </c>
      <c r="H35" s="41">
        <v>6572.6166666666659</v>
      </c>
      <c r="I35" s="41">
        <v>6513.2333333333318</v>
      </c>
      <c r="J35" s="41">
        <v>6835.2333333333318</v>
      </c>
      <c r="K35" s="41">
        <v>6894.616666666665</v>
      </c>
      <c r="L35" s="41">
        <v>6996.2333333333318</v>
      </c>
      <c r="M35" s="31">
        <v>6793</v>
      </c>
      <c r="N35" s="31">
        <v>6632</v>
      </c>
      <c r="O35" s="42">
        <v>4437875</v>
      </c>
      <c r="P35" s="43">
        <v>2.3082243098380497E-2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2145.8000000000002</v>
      </c>
      <c r="F36" s="40">
        <v>2147.1833333333334</v>
      </c>
      <c r="G36" s="41">
        <v>2105.666666666667</v>
      </c>
      <c r="H36" s="41">
        <v>2065.5333333333338</v>
      </c>
      <c r="I36" s="41">
        <v>2024.0166666666673</v>
      </c>
      <c r="J36" s="41">
        <v>2187.3166666666666</v>
      </c>
      <c r="K36" s="41">
        <v>2228.833333333333</v>
      </c>
      <c r="L36" s="41">
        <v>2268.9666666666662</v>
      </c>
      <c r="M36" s="31">
        <v>2188.6999999999998</v>
      </c>
      <c r="N36" s="31">
        <v>2107.0500000000002</v>
      </c>
      <c r="O36" s="42">
        <v>1560200</v>
      </c>
      <c r="P36" s="43">
        <v>-3.8456797732035003E-2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253.9</v>
      </c>
      <c r="F37" s="40">
        <v>252.86666666666667</v>
      </c>
      <c r="G37" s="41">
        <v>248.28333333333336</v>
      </c>
      <c r="H37" s="41">
        <v>242.66666666666669</v>
      </c>
      <c r="I37" s="41">
        <v>238.08333333333337</v>
      </c>
      <c r="J37" s="41">
        <v>258.48333333333335</v>
      </c>
      <c r="K37" s="41">
        <v>263.06666666666666</v>
      </c>
      <c r="L37" s="41">
        <v>268.68333333333334</v>
      </c>
      <c r="M37" s="31">
        <v>257.45</v>
      </c>
      <c r="N37" s="31">
        <v>247.25</v>
      </c>
      <c r="O37" s="42">
        <v>26836200</v>
      </c>
      <c r="P37" s="43">
        <v>2.2495027775872711E-2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80.2</v>
      </c>
      <c r="F38" s="40">
        <v>80.333333333333329</v>
      </c>
      <c r="G38" s="41">
        <v>78.61666666666666</v>
      </c>
      <c r="H38" s="41">
        <v>77.033333333333331</v>
      </c>
      <c r="I38" s="41">
        <v>75.316666666666663</v>
      </c>
      <c r="J38" s="41">
        <v>81.916666666666657</v>
      </c>
      <c r="K38" s="41">
        <v>83.633333333333326</v>
      </c>
      <c r="L38" s="41">
        <v>85.216666666666654</v>
      </c>
      <c r="M38" s="31">
        <v>82.05</v>
      </c>
      <c r="N38" s="31">
        <v>78.75</v>
      </c>
      <c r="O38" s="42">
        <v>146682900</v>
      </c>
      <c r="P38" s="43">
        <v>4.6406810783740926E-2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1839.95</v>
      </c>
      <c r="F39" s="40">
        <v>1837.8666666666668</v>
      </c>
      <c r="G39" s="41">
        <v>1817.8833333333337</v>
      </c>
      <c r="H39" s="41">
        <v>1795.8166666666668</v>
      </c>
      <c r="I39" s="41">
        <v>1775.8333333333337</v>
      </c>
      <c r="J39" s="41">
        <v>1859.9333333333336</v>
      </c>
      <c r="K39" s="41">
        <v>1879.9166666666667</v>
      </c>
      <c r="L39" s="41">
        <v>1901.9833333333336</v>
      </c>
      <c r="M39" s="31">
        <v>1857.85</v>
      </c>
      <c r="N39" s="31">
        <v>1815.8</v>
      </c>
      <c r="O39" s="42">
        <v>1382150</v>
      </c>
      <c r="P39" s="43">
        <v>6.4076892270724869E-3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204.1</v>
      </c>
      <c r="F40" s="40">
        <v>203.36666666666667</v>
      </c>
      <c r="G40" s="41">
        <v>202.13333333333335</v>
      </c>
      <c r="H40" s="41">
        <v>200.16666666666669</v>
      </c>
      <c r="I40" s="41">
        <v>198.93333333333337</v>
      </c>
      <c r="J40" s="41">
        <v>205.33333333333334</v>
      </c>
      <c r="K40" s="41">
        <v>206.56666666666669</v>
      </c>
      <c r="L40" s="41">
        <v>208.53333333333333</v>
      </c>
      <c r="M40" s="31">
        <v>204.6</v>
      </c>
      <c r="N40" s="31">
        <v>201.4</v>
      </c>
      <c r="O40" s="42">
        <v>23339600</v>
      </c>
      <c r="P40" s="43">
        <v>4.9083769633507853E-3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749.5</v>
      </c>
      <c r="F41" s="40">
        <v>749.19999999999993</v>
      </c>
      <c r="G41" s="41">
        <v>743.94999999999982</v>
      </c>
      <c r="H41" s="41">
        <v>738.39999999999986</v>
      </c>
      <c r="I41" s="41">
        <v>733.14999999999975</v>
      </c>
      <c r="J41" s="41">
        <v>754.74999999999989</v>
      </c>
      <c r="K41" s="41">
        <v>760.00000000000011</v>
      </c>
      <c r="L41" s="41">
        <v>765.55</v>
      </c>
      <c r="M41" s="31">
        <v>754.45</v>
      </c>
      <c r="N41" s="31">
        <v>743.65</v>
      </c>
      <c r="O41" s="42">
        <v>4775100</v>
      </c>
      <c r="P41" s="43">
        <v>1.6389604308124563E-2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684.25</v>
      </c>
      <c r="F42" s="40">
        <v>683.25</v>
      </c>
      <c r="G42" s="41">
        <v>677.8</v>
      </c>
      <c r="H42" s="41">
        <v>671.34999999999991</v>
      </c>
      <c r="I42" s="41">
        <v>665.89999999999986</v>
      </c>
      <c r="J42" s="41">
        <v>689.7</v>
      </c>
      <c r="K42" s="41">
        <v>695.15000000000009</v>
      </c>
      <c r="L42" s="41">
        <v>701.60000000000014</v>
      </c>
      <c r="M42" s="31">
        <v>688.7</v>
      </c>
      <c r="N42" s="31">
        <v>676.8</v>
      </c>
      <c r="O42" s="42">
        <v>8277750</v>
      </c>
      <c r="P42" s="43">
        <v>-8.1477457903313415E-4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684.9</v>
      </c>
      <c r="F43" s="40">
        <v>680.25</v>
      </c>
      <c r="G43" s="41">
        <v>674.55</v>
      </c>
      <c r="H43" s="41">
        <v>664.19999999999993</v>
      </c>
      <c r="I43" s="41">
        <v>658.49999999999989</v>
      </c>
      <c r="J43" s="41">
        <v>690.6</v>
      </c>
      <c r="K43" s="41">
        <v>696.30000000000007</v>
      </c>
      <c r="L43" s="41">
        <v>706.65000000000009</v>
      </c>
      <c r="M43" s="31">
        <v>685.95</v>
      </c>
      <c r="N43" s="31">
        <v>669.9</v>
      </c>
      <c r="O43" s="42">
        <v>75302034</v>
      </c>
      <c r="P43" s="43">
        <v>-2.4410330274953127E-2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58.65</v>
      </c>
      <c r="F44" s="40">
        <v>58.416666666666664</v>
      </c>
      <c r="G44" s="41">
        <v>57.983333333333327</v>
      </c>
      <c r="H44" s="41">
        <v>57.316666666666663</v>
      </c>
      <c r="I44" s="41">
        <v>56.883333333333326</v>
      </c>
      <c r="J44" s="41">
        <v>59.083333333333329</v>
      </c>
      <c r="K44" s="41">
        <v>59.516666666666666</v>
      </c>
      <c r="L44" s="41">
        <v>60.18333333333333</v>
      </c>
      <c r="M44" s="31">
        <v>58.85</v>
      </c>
      <c r="N44" s="31">
        <v>57.75</v>
      </c>
      <c r="O44" s="42">
        <v>123028500</v>
      </c>
      <c r="P44" s="43">
        <v>1.569001386962552E-2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361.3</v>
      </c>
      <c r="F45" s="40">
        <v>359.66666666666669</v>
      </c>
      <c r="G45" s="41">
        <v>352.08333333333337</v>
      </c>
      <c r="H45" s="41">
        <v>342.86666666666667</v>
      </c>
      <c r="I45" s="41">
        <v>335.28333333333336</v>
      </c>
      <c r="J45" s="41">
        <v>368.88333333333338</v>
      </c>
      <c r="K45" s="41">
        <v>376.46666666666675</v>
      </c>
      <c r="L45" s="41">
        <v>385.68333333333339</v>
      </c>
      <c r="M45" s="31">
        <v>367.25</v>
      </c>
      <c r="N45" s="31">
        <v>350.45</v>
      </c>
      <c r="O45" s="42">
        <v>19251000</v>
      </c>
      <c r="P45" s="43">
        <v>-4.1641879833432477E-3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16399.349999999999</v>
      </c>
      <c r="F46" s="40">
        <v>16393.75</v>
      </c>
      <c r="G46" s="41">
        <v>16260.3</v>
      </c>
      <c r="H46" s="41">
        <v>16121.25</v>
      </c>
      <c r="I46" s="41">
        <v>15987.8</v>
      </c>
      <c r="J46" s="41">
        <v>16532.8</v>
      </c>
      <c r="K46" s="41">
        <v>16666.249999999996</v>
      </c>
      <c r="L46" s="41">
        <v>16805.3</v>
      </c>
      <c r="M46" s="31">
        <v>16527.2</v>
      </c>
      <c r="N46" s="31">
        <v>16254.7</v>
      </c>
      <c r="O46" s="42">
        <v>176850</v>
      </c>
      <c r="P46" s="43">
        <v>2.048470859780727E-2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373.75</v>
      </c>
      <c r="F47" s="40">
        <v>371.58333333333331</v>
      </c>
      <c r="G47" s="41">
        <v>368.36666666666662</v>
      </c>
      <c r="H47" s="41">
        <v>362.98333333333329</v>
      </c>
      <c r="I47" s="41">
        <v>359.76666666666659</v>
      </c>
      <c r="J47" s="41">
        <v>376.96666666666664</v>
      </c>
      <c r="K47" s="41">
        <v>380.18333333333334</v>
      </c>
      <c r="L47" s="41">
        <v>385.56666666666666</v>
      </c>
      <c r="M47" s="31">
        <v>374.8</v>
      </c>
      <c r="N47" s="31">
        <v>366.2</v>
      </c>
      <c r="O47" s="42">
        <v>28467000</v>
      </c>
      <c r="P47" s="43">
        <v>-3.0887544125063034E-3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3510.6</v>
      </c>
      <c r="F48" s="40">
        <v>3515.6499999999996</v>
      </c>
      <c r="G48" s="41">
        <v>3493.0999999999995</v>
      </c>
      <c r="H48" s="41">
        <v>3475.6</v>
      </c>
      <c r="I48" s="41">
        <v>3453.0499999999997</v>
      </c>
      <c r="J48" s="41">
        <v>3533.1499999999992</v>
      </c>
      <c r="K48" s="41">
        <v>3555.6999999999994</v>
      </c>
      <c r="L48" s="41">
        <v>3573.1999999999989</v>
      </c>
      <c r="M48" s="31">
        <v>3538.2</v>
      </c>
      <c r="N48" s="31">
        <v>3498.15</v>
      </c>
      <c r="O48" s="42">
        <v>1402200</v>
      </c>
      <c r="P48" s="43">
        <v>6.7489948305571512E-3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502.5</v>
      </c>
      <c r="F49" s="40">
        <v>496.8</v>
      </c>
      <c r="G49" s="41">
        <v>484.6</v>
      </c>
      <c r="H49" s="41">
        <v>466.7</v>
      </c>
      <c r="I49" s="41">
        <v>454.5</v>
      </c>
      <c r="J49" s="41">
        <v>514.70000000000005</v>
      </c>
      <c r="K49" s="41">
        <v>526.9</v>
      </c>
      <c r="L49" s="41">
        <v>544.80000000000007</v>
      </c>
      <c r="M49" s="31">
        <v>509</v>
      </c>
      <c r="N49" s="31">
        <v>478.9</v>
      </c>
      <c r="O49" s="42">
        <v>4540900</v>
      </c>
      <c r="P49" s="43">
        <v>2.5844346549192366E-2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468.9</v>
      </c>
      <c r="F50" s="40">
        <v>465.2</v>
      </c>
      <c r="G50" s="41">
        <v>458.95</v>
      </c>
      <c r="H50" s="41">
        <v>449</v>
      </c>
      <c r="I50" s="41">
        <v>442.75</v>
      </c>
      <c r="J50" s="41">
        <v>475.15</v>
      </c>
      <c r="K50" s="41">
        <v>481.4</v>
      </c>
      <c r="L50" s="41">
        <v>491.34999999999997</v>
      </c>
      <c r="M50" s="31">
        <v>471.45</v>
      </c>
      <c r="N50" s="31">
        <v>455.25</v>
      </c>
      <c r="O50" s="42">
        <v>18022400</v>
      </c>
      <c r="P50" s="43">
        <v>1.8968841345854841E-2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197.95</v>
      </c>
      <c r="F51" s="40">
        <v>198.31666666666669</v>
      </c>
      <c r="G51" s="41">
        <v>193.88333333333338</v>
      </c>
      <c r="H51" s="41">
        <v>189.81666666666669</v>
      </c>
      <c r="I51" s="41">
        <v>185.38333333333338</v>
      </c>
      <c r="J51" s="41">
        <v>202.38333333333338</v>
      </c>
      <c r="K51" s="41">
        <v>206.81666666666672</v>
      </c>
      <c r="L51" s="41">
        <v>210.88333333333338</v>
      </c>
      <c r="M51" s="31">
        <v>202.75</v>
      </c>
      <c r="N51" s="31">
        <v>194.25</v>
      </c>
      <c r="O51" s="42">
        <v>57002400</v>
      </c>
      <c r="P51" s="43">
        <v>1.5488215488215488E-2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543.54999999999995</v>
      </c>
      <c r="F52" s="40">
        <v>541.38333333333333</v>
      </c>
      <c r="G52" s="41">
        <v>537.56666666666661</v>
      </c>
      <c r="H52" s="41">
        <v>531.58333333333326</v>
      </c>
      <c r="I52" s="41">
        <v>527.76666666666654</v>
      </c>
      <c r="J52" s="41">
        <v>547.36666666666667</v>
      </c>
      <c r="K52" s="41">
        <v>551.18333333333351</v>
      </c>
      <c r="L52" s="41">
        <v>557.16666666666674</v>
      </c>
      <c r="M52" s="31">
        <v>545.20000000000005</v>
      </c>
      <c r="N52" s="31">
        <v>535.4</v>
      </c>
      <c r="O52" s="42">
        <v>4210050</v>
      </c>
      <c r="P52" s="43">
        <v>3.4859400418312805E-3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382.7</v>
      </c>
      <c r="F53" s="40">
        <v>382.91666666666669</v>
      </c>
      <c r="G53" s="41">
        <v>378.63333333333338</v>
      </c>
      <c r="H53" s="41">
        <v>374.56666666666672</v>
      </c>
      <c r="I53" s="41">
        <v>370.28333333333342</v>
      </c>
      <c r="J53" s="41">
        <v>386.98333333333335</v>
      </c>
      <c r="K53" s="41">
        <v>391.26666666666665</v>
      </c>
      <c r="L53" s="41">
        <v>395.33333333333331</v>
      </c>
      <c r="M53" s="31">
        <v>387.2</v>
      </c>
      <c r="N53" s="31">
        <v>378.85</v>
      </c>
      <c r="O53" s="42">
        <v>2470500</v>
      </c>
      <c r="P53" s="43">
        <v>9.8099325567136721E-3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513.79999999999995</v>
      </c>
      <c r="F54" s="40">
        <v>512.36666666666667</v>
      </c>
      <c r="G54" s="41">
        <v>507.73333333333335</v>
      </c>
      <c r="H54" s="41">
        <v>501.66666666666669</v>
      </c>
      <c r="I54" s="41">
        <v>497.03333333333336</v>
      </c>
      <c r="J54" s="41">
        <v>518.43333333333339</v>
      </c>
      <c r="K54" s="41">
        <v>523.06666666666683</v>
      </c>
      <c r="L54" s="41">
        <v>529.13333333333333</v>
      </c>
      <c r="M54" s="31">
        <v>517</v>
      </c>
      <c r="N54" s="31">
        <v>506.3</v>
      </c>
      <c r="O54" s="42">
        <v>8880000</v>
      </c>
      <c r="P54" s="43">
        <v>3.4965034965034968E-2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892.6</v>
      </c>
      <c r="F55" s="40">
        <v>889.98333333333323</v>
      </c>
      <c r="G55" s="41">
        <v>883.46666666666647</v>
      </c>
      <c r="H55" s="41">
        <v>874.33333333333326</v>
      </c>
      <c r="I55" s="41">
        <v>867.81666666666649</v>
      </c>
      <c r="J55" s="41">
        <v>899.11666666666645</v>
      </c>
      <c r="K55" s="41">
        <v>905.6333333333331</v>
      </c>
      <c r="L55" s="41">
        <v>914.76666666666642</v>
      </c>
      <c r="M55" s="31">
        <v>896.5</v>
      </c>
      <c r="N55" s="31">
        <v>880.85</v>
      </c>
      <c r="O55" s="42">
        <v>10936900</v>
      </c>
      <c r="P55" s="43">
        <v>-9.6527369040612116E-3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145.69999999999999</v>
      </c>
      <c r="F56" s="40">
        <v>145.56666666666666</v>
      </c>
      <c r="G56" s="41">
        <v>144.68333333333334</v>
      </c>
      <c r="H56" s="41">
        <v>143.66666666666669</v>
      </c>
      <c r="I56" s="41">
        <v>142.78333333333336</v>
      </c>
      <c r="J56" s="41">
        <v>146.58333333333331</v>
      </c>
      <c r="K56" s="41">
        <v>147.46666666666664</v>
      </c>
      <c r="L56" s="41">
        <v>148.48333333333329</v>
      </c>
      <c r="M56" s="31">
        <v>146.44999999999999</v>
      </c>
      <c r="N56" s="31">
        <v>144.55000000000001</v>
      </c>
      <c r="O56" s="42">
        <v>51685200</v>
      </c>
      <c r="P56" s="43">
        <v>1.6278691193228065E-3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5489.7</v>
      </c>
      <c r="F57" s="40">
        <v>5481.8</v>
      </c>
      <c r="G57" s="41">
        <v>5418.1</v>
      </c>
      <c r="H57" s="41">
        <v>5346.5</v>
      </c>
      <c r="I57" s="41">
        <v>5282.8</v>
      </c>
      <c r="J57" s="41">
        <v>5553.4000000000005</v>
      </c>
      <c r="K57" s="41">
        <v>5617.0999999999995</v>
      </c>
      <c r="L57" s="41">
        <v>5688.7000000000007</v>
      </c>
      <c r="M57" s="31">
        <v>5545.5</v>
      </c>
      <c r="N57" s="31">
        <v>5410.2</v>
      </c>
      <c r="O57" s="42">
        <v>883900</v>
      </c>
      <c r="P57" s="43">
        <v>5.8562874251497005E-2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1443.75</v>
      </c>
      <c r="F58" s="40">
        <v>1444.1833333333334</v>
      </c>
      <c r="G58" s="41">
        <v>1435.8666666666668</v>
      </c>
      <c r="H58" s="41">
        <v>1427.9833333333333</v>
      </c>
      <c r="I58" s="41">
        <v>1419.6666666666667</v>
      </c>
      <c r="J58" s="41">
        <v>1452.0666666666668</v>
      </c>
      <c r="K58" s="41">
        <v>1460.3833333333334</v>
      </c>
      <c r="L58" s="41">
        <v>1468.2666666666669</v>
      </c>
      <c r="M58" s="31">
        <v>1452.5</v>
      </c>
      <c r="N58" s="31">
        <v>1436.3</v>
      </c>
      <c r="O58" s="42">
        <v>3534650</v>
      </c>
      <c r="P58" s="43">
        <v>7.2810692200279276E-3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616.15</v>
      </c>
      <c r="F59" s="40">
        <v>614.75</v>
      </c>
      <c r="G59" s="41">
        <v>607.35</v>
      </c>
      <c r="H59" s="41">
        <v>598.55000000000007</v>
      </c>
      <c r="I59" s="41">
        <v>591.15000000000009</v>
      </c>
      <c r="J59" s="41">
        <v>623.54999999999995</v>
      </c>
      <c r="K59" s="41">
        <v>630.95000000000005</v>
      </c>
      <c r="L59" s="41">
        <v>639.74999999999989</v>
      </c>
      <c r="M59" s="31">
        <v>622.15</v>
      </c>
      <c r="N59" s="31">
        <v>605.95000000000005</v>
      </c>
      <c r="O59" s="42">
        <v>6576185</v>
      </c>
      <c r="P59" s="43">
        <v>2.6099752617217147E-3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735.25</v>
      </c>
      <c r="F60" s="40">
        <v>738.25</v>
      </c>
      <c r="G60" s="41">
        <v>729.5</v>
      </c>
      <c r="H60" s="41">
        <v>723.75</v>
      </c>
      <c r="I60" s="41">
        <v>715</v>
      </c>
      <c r="J60" s="41">
        <v>744</v>
      </c>
      <c r="K60" s="41">
        <v>752.75</v>
      </c>
      <c r="L60" s="41">
        <v>758.5</v>
      </c>
      <c r="M60" s="31">
        <v>747</v>
      </c>
      <c r="N60" s="31">
        <v>732.5</v>
      </c>
      <c r="O60" s="42">
        <v>1291250</v>
      </c>
      <c r="P60" s="43">
        <v>-2.1316911416390336E-2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416.4</v>
      </c>
      <c r="F61" s="40">
        <v>415.2</v>
      </c>
      <c r="G61" s="41">
        <v>411.59999999999997</v>
      </c>
      <c r="H61" s="41">
        <v>406.79999999999995</v>
      </c>
      <c r="I61" s="41">
        <v>403.19999999999993</v>
      </c>
      <c r="J61" s="41">
        <v>420</v>
      </c>
      <c r="K61" s="41">
        <v>423.6</v>
      </c>
      <c r="L61" s="41">
        <v>428.40000000000003</v>
      </c>
      <c r="M61" s="31">
        <v>418.8</v>
      </c>
      <c r="N61" s="31">
        <v>410.4</v>
      </c>
      <c r="O61" s="42">
        <v>2847900</v>
      </c>
      <c r="P61" s="43">
        <v>9.425190194420964E-2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136.25</v>
      </c>
      <c r="F62" s="40">
        <v>135.76666666666665</v>
      </c>
      <c r="G62" s="41">
        <v>135.08333333333331</v>
      </c>
      <c r="H62" s="41">
        <v>133.91666666666666</v>
      </c>
      <c r="I62" s="41">
        <v>133.23333333333332</v>
      </c>
      <c r="J62" s="41">
        <v>136.93333333333331</v>
      </c>
      <c r="K62" s="41">
        <v>137.61666666666665</v>
      </c>
      <c r="L62" s="41">
        <v>138.7833333333333</v>
      </c>
      <c r="M62" s="31">
        <v>136.44999999999999</v>
      </c>
      <c r="N62" s="31">
        <v>134.6</v>
      </c>
      <c r="O62" s="42">
        <v>10213500</v>
      </c>
      <c r="P62" s="43">
        <v>-4.4642421997602173E-3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924.3</v>
      </c>
      <c r="F63" s="40">
        <v>917.91666666666663</v>
      </c>
      <c r="G63" s="41">
        <v>908.88333333333321</v>
      </c>
      <c r="H63" s="41">
        <v>893.46666666666658</v>
      </c>
      <c r="I63" s="41">
        <v>884.43333333333317</v>
      </c>
      <c r="J63" s="41">
        <v>933.33333333333326</v>
      </c>
      <c r="K63" s="41">
        <v>942.36666666666679</v>
      </c>
      <c r="L63" s="41">
        <v>957.7833333333333</v>
      </c>
      <c r="M63" s="31">
        <v>926.95</v>
      </c>
      <c r="N63" s="31">
        <v>902.5</v>
      </c>
      <c r="O63" s="42">
        <v>1420800</v>
      </c>
      <c r="P63" s="43">
        <v>-5.919745729042511E-2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564.1</v>
      </c>
      <c r="F64" s="40">
        <v>562.56666666666672</v>
      </c>
      <c r="G64" s="41">
        <v>559.98333333333346</v>
      </c>
      <c r="H64" s="41">
        <v>555.86666666666679</v>
      </c>
      <c r="I64" s="41">
        <v>553.28333333333353</v>
      </c>
      <c r="J64" s="41">
        <v>566.68333333333339</v>
      </c>
      <c r="K64" s="41">
        <v>569.26666666666665</v>
      </c>
      <c r="L64" s="41">
        <v>573.38333333333333</v>
      </c>
      <c r="M64" s="31">
        <v>565.15</v>
      </c>
      <c r="N64" s="31">
        <v>558.45000000000005</v>
      </c>
      <c r="O64" s="42">
        <v>10508750</v>
      </c>
      <c r="P64" s="43">
        <v>-4.3818095689246803E-3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1849.9</v>
      </c>
      <c r="F65" s="40">
        <v>1849.7833333333335</v>
      </c>
      <c r="G65" s="41">
        <v>1835.666666666667</v>
      </c>
      <c r="H65" s="41">
        <v>1821.4333333333334</v>
      </c>
      <c r="I65" s="41">
        <v>1807.3166666666668</v>
      </c>
      <c r="J65" s="41">
        <v>1864.0166666666671</v>
      </c>
      <c r="K65" s="41">
        <v>1878.1333333333334</v>
      </c>
      <c r="L65" s="41">
        <v>1892.3666666666672</v>
      </c>
      <c r="M65" s="31">
        <v>1863.9</v>
      </c>
      <c r="N65" s="31">
        <v>1835.55</v>
      </c>
      <c r="O65" s="42">
        <v>549750</v>
      </c>
      <c r="P65" s="43">
        <v>1.1034482758620689E-2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2330.35</v>
      </c>
      <c r="F66" s="40">
        <v>2321.6166666666668</v>
      </c>
      <c r="G66" s="41">
        <v>2300.2333333333336</v>
      </c>
      <c r="H66" s="41">
        <v>2270.1166666666668</v>
      </c>
      <c r="I66" s="41">
        <v>2248.7333333333336</v>
      </c>
      <c r="J66" s="41">
        <v>2351.7333333333336</v>
      </c>
      <c r="K66" s="41">
        <v>2373.1166666666668</v>
      </c>
      <c r="L66" s="41">
        <v>2403.2333333333336</v>
      </c>
      <c r="M66" s="31">
        <v>2343</v>
      </c>
      <c r="N66" s="31">
        <v>2291.5</v>
      </c>
      <c r="O66" s="42">
        <v>2430500</v>
      </c>
      <c r="P66" s="43">
        <v>-3.2636815920398007E-2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274.3</v>
      </c>
      <c r="F67" s="40">
        <v>271.81666666666666</v>
      </c>
      <c r="G67" s="41">
        <v>266.0333333333333</v>
      </c>
      <c r="H67" s="41">
        <v>257.76666666666665</v>
      </c>
      <c r="I67" s="41">
        <v>251.98333333333329</v>
      </c>
      <c r="J67" s="41">
        <v>280.08333333333331</v>
      </c>
      <c r="K67" s="41">
        <v>285.86666666666673</v>
      </c>
      <c r="L67" s="41">
        <v>294.13333333333333</v>
      </c>
      <c r="M67" s="31">
        <v>277.60000000000002</v>
      </c>
      <c r="N67" s="31">
        <v>263.55</v>
      </c>
      <c r="O67" s="42">
        <v>15584800</v>
      </c>
      <c r="P67" s="43">
        <v>3.4188034188034191E-2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4568.95</v>
      </c>
      <c r="F68" s="40">
        <v>4517.5333333333328</v>
      </c>
      <c r="G68" s="41">
        <v>4449.4666666666653</v>
      </c>
      <c r="H68" s="41">
        <v>4329.9833333333327</v>
      </c>
      <c r="I68" s="41">
        <v>4261.9166666666652</v>
      </c>
      <c r="J68" s="41">
        <v>4637.0166666666655</v>
      </c>
      <c r="K68" s="41">
        <v>4705.083333333333</v>
      </c>
      <c r="L68" s="41">
        <v>4824.5666666666657</v>
      </c>
      <c r="M68" s="31">
        <v>4585.6000000000004</v>
      </c>
      <c r="N68" s="31">
        <v>4398.05</v>
      </c>
      <c r="O68" s="42">
        <v>2637900</v>
      </c>
      <c r="P68" s="43">
        <v>5.4505259948162826E-3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5420.75</v>
      </c>
      <c r="F69" s="40">
        <v>5458.1833333333334</v>
      </c>
      <c r="G69" s="41">
        <v>5293.8666666666668</v>
      </c>
      <c r="H69" s="41">
        <v>5166.9833333333336</v>
      </c>
      <c r="I69" s="41">
        <v>5002.666666666667</v>
      </c>
      <c r="J69" s="41">
        <v>5585.0666666666666</v>
      </c>
      <c r="K69" s="41">
        <v>5749.3833333333341</v>
      </c>
      <c r="L69" s="41">
        <v>5876.2666666666664</v>
      </c>
      <c r="M69" s="31">
        <v>5622.5</v>
      </c>
      <c r="N69" s="31">
        <v>5331.3</v>
      </c>
      <c r="O69" s="42">
        <v>428250</v>
      </c>
      <c r="P69" s="43">
        <v>9.8076923076923075E-2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378.4</v>
      </c>
      <c r="F70" s="40">
        <v>377.2</v>
      </c>
      <c r="G70" s="41">
        <v>373.2</v>
      </c>
      <c r="H70" s="41">
        <v>368</v>
      </c>
      <c r="I70" s="41">
        <v>364</v>
      </c>
      <c r="J70" s="41">
        <v>382.4</v>
      </c>
      <c r="K70" s="41">
        <v>386.4</v>
      </c>
      <c r="L70" s="41">
        <v>391.59999999999997</v>
      </c>
      <c r="M70" s="31">
        <v>381.2</v>
      </c>
      <c r="N70" s="31">
        <v>372</v>
      </c>
      <c r="O70" s="42">
        <v>31336800</v>
      </c>
      <c r="P70" s="43">
        <v>3.3812341504649195E-3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4663.45</v>
      </c>
      <c r="F71" s="40">
        <v>4655.1833333333334</v>
      </c>
      <c r="G71" s="41">
        <v>4626.2166666666672</v>
      </c>
      <c r="H71" s="41">
        <v>4588.9833333333336</v>
      </c>
      <c r="I71" s="41">
        <v>4560.0166666666673</v>
      </c>
      <c r="J71" s="41">
        <v>4692.416666666667</v>
      </c>
      <c r="K71" s="41">
        <v>4721.3833333333323</v>
      </c>
      <c r="L71" s="41">
        <v>4758.6166666666668</v>
      </c>
      <c r="M71" s="31">
        <v>4684.1499999999996</v>
      </c>
      <c r="N71" s="31">
        <v>4617.95</v>
      </c>
      <c r="O71" s="42">
        <v>2674750</v>
      </c>
      <c r="P71" s="43">
        <v>4.6009389671361504E-3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2487.9</v>
      </c>
      <c r="F72" s="40">
        <v>2469.3000000000002</v>
      </c>
      <c r="G72" s="41">
        <v>2443.6500000000005</v>
      </c>
      <c r="H72" s="41">
        <v>2399.4000000000005</v>
      </c>
      <c r="I72" s="41">
        <v>2373.7500000000009</v>
      </c>
      <c r="J72" s="41">
        <v>2513.5500000000002</v>
      </c>
      <c r="K72" s="41">
        <v>2539.1999999999998</v>
      </c>
      <c r="L72" s="41">
        <v>2583.4499999999998</v>
      </c>
      <c r="M72" s="31">
        <v>2494.9499999999998</v>
      </c>
      <c r="N72" s="31">
        <v>2425.0500000000002</v>
      </c>
      <c r="O72" s="42">
        <v>3251850</v>
      </c>
      <c r="P72" s="43">
        <v>-2.1999999999999999E-2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1840.3</v>
      </c>
      <c r="F73" s="40">
        <v>1837.0666666666668</v>
      </c>
      <c r="G73" s="41">
        <v>1829.3833333333337</v>
      </c>
      <c r="H73" s="41">
        <v>1818.4666666666669</v>
      </c>
      <c r="I73" s="41">
        <v>1810.7833333333338</v>
      </c>
      <c r="J73" s="41">
        <v>1847.9833333333336</v>
      </c>
      <c r="K73" s="41">
        <v>1855.6666666666665</v>
      </c>
      <c r="L73" s="41">
        <v>1866.5833333333335</v>
      </c>
      <c r="M73" s="31">
        <v>1844.75</v>
      </c>
      <c r="N73" s="31">
        <v>1826.15</v>
      </c>
      <c r="O73" s="42">
        <v>6215550</v>
      </c>
      <c r="P73" s="43">
        <v>-9.5530236634531109E-3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159.5</v>
      </c>
      <c r="F74" s="40">
        <v>159.4</v>
      </c>
      <c r="G74" s="41">
        <v>157.95000000000002</v>
      </c>
      <c r="H74" s="41">
        <v>156.4</v>
      </c>
      <c r="I74" s="41">
        <v>154.95000000000002</v>
      </c>
      <c r="J74" s="41">
        <v>160.95000000000002</v>
      </c>
      <c r="K74" s="41">
        <v>162.4</v>
      </c>
      <c r="L74" s="41">
        <v>163.95000000000002</v>
      </c>
      <c r="M74" s="31">
        <v>160.85</v>
      </c>
      <c r="N74" s="31">
        <v>157.85</v>
      </c>
      <c r="O74" s="42">
        <v>27691200</v>
      </c>
      <c r="P74" s="43">
        <v>-1.1183956806787505E-2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81.650000000000006</v>
      </c>
      <c r="F75" s="40">
        <v>81.45</v>
      </c>
      <c r="G75" s="41">
        <v>80.75</v>
      </c>
      <c r="H75" s="41">
        <v>79.849999999999994</v>
      </c>
      <c r="I75" s="41">
        <v>79.149999999999991</v>
      </c>
      <c r="J75" s="41">
        <v>82.350000000000009</v>
      </c>
      <c r="K75" s="41">
        <v>83.050000000000026</v>
      </c>
      <c r="L75" s="41">
        <v>83.950000000000017</v>
      </c>
      <c r="M75" s="31">
        <v>82.15</v>
      </c>
      <c r="N75" s="31">
        <v>80.55</v>
      </c>
      <c r="O75" s="42">
        <v>105450000</v>
      </c>
      <c r="P75" s="43">
        <v>6.3943500668066427E-3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160.75</v>
      </c>
      <c r="F76" s="40">
        <v>160.03333333333333</v>
      </c>
      <c r="G76" s="41">
        <v>157.71666666666667</v>
      </c>
      <c r="H76" s="41">
        <v>154.68333333333334</v>
      </c>
      <c r="I76" s="41">
        <v>152.36666666666667</v>
      </c>
      <c r="J76" s="41">
        <v>163.06666666666666</v>
      </c>
      <c r="K76" s="41">
        <v>165.38333333333333</v>
      </c>
      <c r="L76" s="41">
        <v>168.41666666666666</v>
      </c>
      <c r="M76" s="31">
        <v>162.35</v>
      </c>
      <c r="N76" s="31">
        <v>157</v>
      </c>
      <c r="O76" s="42">
        <v>7836400</v>
      </c>
      <c r="P76" s="43">
        <v>1.9621109607577809E-2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127.3</v>
      </c>
      <c r="F77" s="40">
        <v>126.91666666666667</v>
      </c>
      <c r="G77" s="41">
        <v>126.23333333333335</v>
      </c>
      <c r="H77" s="41">
        <v>125.16666666666667</v>
      </c>
      <c r="I77" s="41">
        <v>124.48333333333335</v>
      </c>
      <c r="J77" s="41">
        <v>127.98333333333335</v>
      </c>
      <c r="K77" s="41">
        <v>128.66666666666666</v>
      </c>
      <c r="L77" s="41">
        <v>129.73333333333335</v>
      </c>
      <c r="M77" s="31">
        <v>127.6</v>
      </c>
      <c r="N77" s="31">
        <v>125.85</v>
      </c>
      <c r="O77" s="42">
        <v>53118800</v>
      </c>
      <c r="P77" s="43">
        <v>-1.2616125702488818E-3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499.75</v>
      </c>
      <c r="F78" s="40">
        <v>496.56666666666666</v>
      </c>
      <c r="G78" s="41">
        <v>491.63333333333333</v>
      </c>
      <c r="H78" s="41">
        <v>483.51666666666665</v>
      </c>
      <c r="I78" s="41">
        <v>478.58333333333331</v>
      </c>
      <c r="J78" s="41">
        <v>504.68333333333334</v>
      </c>
      <c r="K78" s="41">
        <v>509.61666666666662</v>
      </c>
      <c r="L78" s="41">
        <v>517.73333333333335</v>
      </c>
      <c r="M78" s="31">
        <v>501.5</v>
      </c>
      <c r="N78" s="31">
        <v>488.45</v>
      </c>
      <c r="O78" s="42">
        <v>10062500</v>
      </c>
      <c r="P78" s="43">
        <v>-6.8104426787741201E-3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42.85</v>
      </c>
      <c r="F79" s="40">
        <v>42.083333333333336</v>
      </c>
      <c r="G79" s="41">
        <v>41.116666666666674</v>
      </c>
      <c r="H79" s="41">
        <v>39.38333333333334</v>
      </c>
      <c r="I79" s="41">
        <v>38.416666666666679</v>
      </c>
      <c r="J79" s="41">
        <v>43.81666666666667</v>
      </c>
      <c r="K79" s="41">
        <v>44.783333333333324</v>
      </c>
      <c r="L79" s="41">
        <v>46.516666666666666</v>
      </c>
      <c r="M79" s="31">
        <v>43.05</v>
      </c>
      <c r="N79" s="31">
        <v>40.35</v>
      </c>
      <c r="O79" s="42">
        <v>133425000</v>
      </c>
      <c r="P79" s="43">
        <v>-2.59526938239159E-2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958.8</v>
      </c>
      <c r="F80" s="40">
        <v>952.81666666666661</v>
      </c>
      <c r="G80" s="41">
        <v>941.63333333333321</v>
      </c>
      <c r="H80" s="41">
        <v>924.46666666666658</v>
      </c>
      <c r="I80" s="41">
        <v>913.28333333333319</v>
      </c>
      <c r="J80" s="41">
        <v>969.98333333333323</v>
      </c>
      <c r="K80" s="41">
        <v>981.16666666666663</v>
      </c>
      <c r="L80" s="41">
        <v>998.33333333333326</v>
      </c>
      <c r="M80" s="31">
        <v>964</v>
      </c>
      <c r="N80" s="31">
        <v>935.65</v>
      </c>
      <c r="O80" s="42">
        <v>5727000</v>
      </c>
      <c r="P80" s="43">
        <v>-1.2330775200482884E-2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1859.6</v>
      </c>
      <c r="F81" s="40">
        <v>1851.4499999999998</v>
      </c>
      <c r="G81" s="41">
        <v>1835.0999999999997</v>
      </c>
      <c r="H81" s="41">
        <v>1810.6</v>
      </c>
      <c r="I81" s="41">
        <v>1794.2499999999998</v>
      </c>
      <c r="J81" s="41">
        <v>1875.9499999999996</v>
      </c>
      <c r="K81" s="41">
        <v>1892.3</v>
      </c>
      <c r="L81" s="41">
        <v>1916.7999999999995</v>
      </c>
      <c r="M81" s="31">
        <v>1867.8</v>
      </c>
      <c r="N81" s="31">
        <v>1826.95</v>
      </c>
      <c r="O81" s="42">
        <v>3604900</v>
      </c>
      <c r="P81" s="43">
        <v>-1.7102348249889234E-2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323</v>
      </c>
      <c r="F82" s="40">
        <v>318.84999999999997</v>
      </c>
      <c r="G82" s="41">
        <v>312.79999999999995</v>
      </c>
      <c r="H82" s="41">
        <v>302.59999999999997</v>
      </c>
      <c r="I82" s="41">
        <v>296.54999999999995</v>
      </c>
      <c r="J82" s="41">
        <v>329.04999999999995</v>
      </c>
      <c r="K82" s="41">
        <v>335.1</v>
      </c>
      <c r="L82" s="41">
        <v>345.29999999999995</v>
      </c>
      <c r="M82" s="31">
        <v>324.89999999999998</v>
      </c>
      <c r="N82" s="31">
        <v>308.64999999999998</v>
      </c>
      <c r="O82" s="42">
        <v>13596600</v>
      </c>
      <c r="P82" s="43">
        <v>4.2548134062277157E-2</v>
      </c>
    </row>
    <row r="83" spans="1:16" ht="12.75" customHeight="1">
      <c r="A83" s="31">
        <v>73</v>
      </c>
      <c r="B83" s="32" t="s">
        <v>42</v>
      </c>
      <c r="C83" s="280" t="s">
        <v>111</v>
      </c>
      <c r="D83" s="34">
        <v>44560</v>
      </c>
      <c r="E83" s="40">
        <v>1644.55</v>
      </c>
      <c r="F83" s="40">
        <v>1647.9666666666665</v>
      </c>
      <c r="G83" s="41">
        <v>1631.0333333333328</v>
      </c>
      <c r="H83" s="41">
        <v>1617.5166666666664</v>
      </c>
      <c r="I83" s="41">
        <v>1600.5833333333328</v>
      </c>
      <c r="J83" s="41">
        <v>1661.4833333333329</v>
      </c>
      <c r="K83" s="41">
        <v>1678.4166666666667</v>
      </c>
      <c r="L83" s="41">
        <v>1691.9333333333329</v>
      </c>
      <c r="M83" s="31">
        <v>1664.9</v>
      </c>
      <c r="N83" s="31">
        <v>1634.45</v>
      </c>
      <c r="O83" s="42">
        <v>11845075</v>
      </c>
      <c r="P83" s="43">
        <v>1.3946491014068472E-2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295.64999999999998</v>
      </c>
      <c r="F84" s="40">
        <v>295.40000000000003</v>
      </c>
      <c r="G84" s="41">
        <v>292.30000000000007</v>
      </c>
      <c r="H84" s="41">
        <v>288.95000000000005</v>
      </c>
      <c r="I84" s="41">
        <v>285.85000000000008</v>
      </c>
      <c r="J84" s="41">
        <v>298.75000000000006</v>
      </c>
      <c r="K84" s="41">
        <v>301.85000000000008</v>
      </c>
      <c r="L84" s="41">
        <v>305.20000000000005</v>
      </c>
      <c r="M84" s="31">
        <v>298.5</v>
      </c>
      <c r="N84" s="31">
        <v>292.05</v>
      </c>
      <c r="O84" s="42">
        <v>1139000</v>
      </c>
      <c r="P84" s="43">
        <v>5.0156739811912224E-2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629.1</v>
      </c>
      <c r="F85" s="40">
        <v>629.81666666666672</v>
      </c>
      <c r="G85" s="41">
        <v>623.73333333333346</v>
      </c>
      <c r="H85" s="41">
        <v>618.36666666666679</v>
      </c>
      <c r="I85" s="41">
        <v>612.28333333333353</v>
      </c>
      <c r="J85" s="41">
        <v>635.18333333333339</v>
      </c>
      <c r="K85" s="41">
        <v>641.26666666666665</v>
      </c>
      <c r="L85" s="41">
        <v>646.63333333333333</v>
      </c>
      <c r="M85" s="31">
        <v>635.9</v>
      </c>
      <c r="N85" s="31">
        <v>624.45000000000005</v>
      </c>
      <c r="O85" s="42">
        <v>2357500</v>
      </c>
      <c r="P85" s="43">
        <v>1.5069967707212056E-2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1245.5999999999999</v>
      </c>
      <c r="F86" s="40">
        <v>1239.7833333333333</v>
      </c>
      <c r="G86" s="41">
        <v>1219.8166666666666</v>
      </c>
      <c r="H86" s="41">
        <v>1194.0333333333333</v>
      </c>
      <c r="I86" s="41">
        <v>1174.0666666666666</v>
      </c>
      <c r="J86" s="41">
        <v>1265.5666666666666</v>
      </c>
      <c r="K86" s="41">
        <v>1285.5333333333333</v>
      </c>
      <c r="L86" s="41">
        <v>1311.3166666666666</v>
      </c>
      <c r="M86" s="31">
        <v>1259.75</v>
      </c>
      <c r="N86" s="31">
        <v>1214</v>
      </c>
      <c r="O86" s="42">
        <v>2849525</v>
      </c>
      <c r="P86" s="43">
        <v>-1.8327605956471937E-2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1372.45</v>
      </c>
      <c r="F87" s="40">
        <v>1363.6833333333332</v>
      </c>
      <c r="G87" s="41">
        <v>1352.3666666666663</v>
      </c>
      <c r="H87" s="41">
        <v>1332.2833333333331</v>
      </c>
      <c r="I87" s="41">
        <v>1320.9666666666662</v>
      </c>
      <c r="J87" s="41">
        <v>1383.7666666666664</v>
      </c>
      <c r="K87" s="41">
        <v>1395.0833333333335</v>
      </c>
      <c r="L87" s="41">
        <v>1415.1666666666665</v>
      </c>
      <c r="M87" s="31">
        <v>1375</v>
      </c>
      <c r="N87" s="31">
        <v>1343.6</v>
      </c>
      <c r="O87" s="42">
        <v>3826500</v>
      </c>
      <c r="P87" s="43">
        <v>-9.1921284308648377E-3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1223</v>
      </c>
      <c r="F88" s="40">
        <v>1220.1166666666666</v>
      </c>
      <c r="G88" s="41">
        <v>1214.2333333333331</v>
      </c>
      <c r="H88" s="41">
        <v>1205.4666666666665</v>
      </c>
      <c r="I88" s="41">
        <v>1199.583333333333</v>
      </c>
      <c r="J88" s="41">
        <v>1228.8833333333332</v>
      </c>
      <c r="K88" s="41">
        <v>1234.7666666666669</v>
      </c>
      <c r="L88" s="41">
        <v>1243.5333333333333</v>
      </c>
      <c r="M88" s="31">
        <v>1226</v>
      </c>
      <c r="N88" s="31">
        <v>1211.3499999999999</v>
      </c>
      <c r="O88" s="42">
        <v>21982800</v>
      </c>
      <c r="P88" s="43">
        <v>1.065233482444566E-2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2550.1</v>
      </c>
      <c r="F89" s="40">
        <v>2547.6833333333329</v>
      </c>
      <c r="G89" s="41">
        <v>2530.016666666666</v>
      </c>
      <c r="H89" s="41">
        <v>2509.9333333333329</v>
      </c>
      <c r="I89" s="41">
        <v>2492.266666666666</v>
      </c>
      <c r="J89" s="41">
        <v>2567.766666666666</v>
      </c>
      <c r="K89" s="41">
        <v>2585.4333333333329</v>
      </c>
      <c r="L89" s="41">
        <v>2605.516666666666</v>
      </c>
      <c r="M89" s="31">
        <v>2565.35</v>
      </c>
      <c r="N89" s="31">
        <v>2527.6</v>
      </c>
      <c r="O89" s="42">
        <v>12859500</v>
      </c>
      <c r="P89" s="43">
        <v>5.9624749709539467E-2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2365.25</v>
      </c>
      <c r="F90" s="40">
        <v>2359.6833333333334</v>
      </c>
      <c r="G90" s="41">
        <v>2340.5666666666666</v>
      </c>
      <c r="H90" s="41">
        <v>2315.8833333333332</v>
      </c>
      <c r="I90" s="41">
        <v>2296.7666666666664</v>
      </c>
      <c r="J90" s="41">
        <v>2384.3666666666668</v>
      </c>
      <c r="K90" s="41">
        <v>2403.4833333333336</v>
      </c>
      <c r="L90" s="41">
        <v>2428.166666666667</v>
      </c>
      <c r="M90" s="31">
        <v>2378.8000000000002</v>
      </c>
      <c r="N90" s="31">
        <v>2335</v>
      </c>
      <c r="O90" s="42">
        <v>3329400</v>
      </c>
      <c r="P90" s="43">
        <v>-5.3178776290630971E-3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1446.05</v>
      </c>
      <c r="F91" s="40">
        <v>1446.55</v>
      </c>
      <c r="G91" s="41">
        <v>1436.6499999999999</v>
      </c>
      <c r="H91" s="41">
        <v>1427.25</v>
      </c>
      <c r="I91" s="41">
        <v>1417.35</v>
      </c>
      <c r="J91" s="41">
        <v>1455.9499999999998</v>
      </c>
      <c r="K91" s="41">
        <v>1465.85</v>
      </c>
      <c r="L91" s="41">
        <v>1475.2499999999998</v>
      </c>
      <c r="M91" s="31">
        <v>1456.45</v>
      </c>
      <c r="N91" s="31">
        <v>1437.15</v>
      </c>
      <c r="O91" s="42">
        <v>37118400</v>
      </c>
      <c r="P91" s="43">
        <v>-1.055594651653765E-2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639.95000000000005</v>
      </c>
      <c r="F92" s="40">
        <v>639.93333333333328</v>
      </c>
      <c r="G92" s="41">
        <v>636.21666666666658</v>
      </c>
      <c r="H92" s="41">
        <v>632.48333333333335</v>
      </c>
      <c r="I92" s="41">
        <v>628.76666666666665</v>
      </c>
      <c r="J92" s="41">
        <v>643.66666666666652</v>
      </c>
      <c r="K92" s="41">
        <v>647.38333333333321</v>
      </c>
      <c r="L92" s="41">
        <v>651.11666666666645</v>
      </c>
      <c r="M92" s="31">
        <v>643.65</v>
      </c>
      <c r="N92" s="31">
        <v>636.20000000000005</v>
      </c>
      <c r="O92" s="42">
        <v>20322500</v>
      </c>
      <c r="P92" s="43">
        <v>-1.017948031074203E-2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2357.3000000000002</v>
      </c>
      <c r="F93" s="40">
        <v>2360.0166666666669</v>
      </c>
      <c r="G93" s="41">
        <v>2347.0833333333339</v>
      </c>
      <c r="H93" s="41">
        <v>2336.8666666666672</v>
      </c>
      <c r="I93" s="41">
        <v>2323.9333333333343</v>
      </c>
      <c r="J93" s="41">
        <v>2370.2333333333336</v>
      </c>
      <c r="K93" s="41">
        <v>2383.166666666667</v>
      </c>
      <c r="L93" s="41">
        <v>2393.3833333333332</v>
      </c>
      <c r="M93" s="31">
        <v>2372.9499999999998</v>
      </c>
      <c r="N93" s="31">
        <v>2349.8000000000002</v>
      </c>
      <c r="O93" s="42">
        <v>4808100</v>
      </c>
      <c r="P93" s="43">
        <v>1.0465922703486539E-2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463.15</v>
      </c>
      <c r="F94" s="40">
        <v>458.81666666666661</v>
      </c>
      <c r="G94" s="41">
        <v>453.43333333333322</v>
      </c>
      <c r="H94" s="41">
        <v>443.71666666666664</v>
      </c>
      <c r="I94" s="41">
        <v>438.33333333333326</v>
      </c>
      <c r="J94" s="41">
        <v>468.53333333333319</v>
      </c>
      <c r="K94" s="41">
        <v>473.91666666666663</v>
      </c>
      <c r="L94" s="41">
        <v>483.63333333333316</v>
      </c>
      <c r="M94" s="31">
        <v>464.2</v>
      </c>
      <c r="N94" s="31">
        <v>449.1</v>
      </c>
      <c r="O94" s="42">
        <v>29983900</v>
      </c>
      <c r="P94" s="43">
        <v>6.2835803833403189E-2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288.2</v>
      </c>
      <c r="F95" s="40">
        <v>286.09999999999997</v>
      </c>
      <c r="G95" s="41">
        <v>283.24999999999994</v>
      </c>
      <c r="H95" s="41">
        <v>278.29999999999995</v>
      </c>
      <c r="I95" s="41">
        <v>275.44999999999993</v>
      </c>
      <c r="J95" s="41">
        <v>291.04999999999995</v>
      </c>
      <c r="K95" s="41">
        <v>293.89999999999998</v>
      </c>
      <c r="L95" s="41">
        <v>298.84999999999997</v>
      </c>
      <c r="M95" s="31">
        <v>288.95</v>
      </c>
      <c r="N95" s="31">
        <v>281.14999999999998</v>
      </c>
      <c r="O95" s="42">
        <v>11699100</v>
      </c>
      <c r="P95" s="43">
        <v>-6.1918164104784588E-2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2279.6999999999998</v>
      </c>
      <c r="F96" s="40">
        <v>2288.85</v>
      </c>
      <c r="G96" s="41">
        <v>2260.85</v>
      </c>
      <c r="H96" s="41">
        <v>2242</v>
      </c>
      <c r="I96" s="41">
        <v>2214</v>
      </c>
      <c r="J96" s="41">
        <v>2307.6999999999998</v>
      </c>
      <c r="K96" s="41">
        <v>2335.6999999999998</v>
      </c>
      <c r="L96" s="41">
        <v>2354.5499999999997</v>
      </c>
      <c r="M96" s="31">
        <v>2316.85</v>
      </c>
      <c r="N96" s="31">
        <v>2270</v>
      </c>
      <c r="O96" s="42">
        <v>10763700</v>
      </c>
      <c r="P96" s="43">
        <v>8.3185790967596884E-3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223.25</v>
      </c>
      <c r="F97" s="40">
        <v>222.63333333333333</v>
      </c>
      <c r="G97" s="41">
        <v>220.11666666666665</v>
      </c>
      <c r="H97" s="41">
        <v>216.98333333333332</v>
      </c>
      <c r="I97" s="41">
        <v>214.46666666666664</v>
      </c>
      <c r="J97" s="41">
        <v>225.76666666666665</v>
      </c>
      <c r="K97" s="41">
        <v>228.2833333333333</v>
      </c>
      <c r="L97" s="41">
        <v>231.41666666666666</v>
      </c>
      <c r="M97" s="31">
        <v>225.15</v>
      </c>
      <c r="N97" s="31">
        <v>219.5</v>
      </c>
      <c r="O97" s="42">
        <v>39444400</v>
      </c>
      <c r="P97" s="43">
        <v>-1.3260953858084529E-2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733.9</v>
      </c>
      <c r="F98" s="40">
        <v>730.2833333333333</v>
      </c>
      <c r="G98" s="41">
        <v>724.66666666666663</v>
      </c>
      <c r="H98" s="41">
        <v>715.43333333333328</v>
      </c>
      <c r="I98" s="41">
        <v>709.81666666666661</v>
      </c>
      <c r="J98" s="41">
        <v>739.51666666666665</v>
      </c>
      <c r="K98" s="41">
        <v>745.13333333333344</v>
      </c>
      <c r="L98" s="41">
        <v>754.36666666666667</v>
      </c>
      <c r="M98" s="31">
        <v>735.9</v>
      </c>
      <c r="N98" s="31">
        <v>721.05</v>
      </c>
      <c r="O98" s="42">
        <v>93819000</v>
      </c>
      <c r="P98" s="43">
        <v>7.7391150233354997E-3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1349.9</v>
      </c>
      <c r="F99" s="40">
        <v>1357.7666666666667</v>
      </c>
      <c r="G99" s="41">
        <v>1339.4333333333334</v>
      </c>
      <c r="H99" s="41">
        <v>1328.9666666666667</v>
      </c>
      <c r="I99" s="41">
        <v>1310.6333333333334</v>
      </c>
      <c r="J99" s="41">
        <v>1368.2333333333333</v>
      </c>
      <c r="K99" s="41">
        <v>1386.5666666666668</v>
      </c>
      <c r="L99" s="41">
        <v>1397.0333333333333</v>
      </c>
      <c r="M99" s="31">
        <v>1376.1</v>
      </c>
      <c r="N99" s="31">
        <v>1347.3</v>
      </c>
      <c r="O99" s="42">
        <v>3302675</v>
      </c>
      <c r="P99" s="43">
        <v>2.9135213878956429E-2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560.1</v>
      </c>
      <c r="F100" s="40">
        <v>558.05000000000007</v>
      </c>
      <c r="G100" s="41">
        <v>554.65000000000009</v>
      </c>
      <c r="H100" s="41">
        <v>549.20000000000005</v>
      </c>
      <c r="I100" s="41">
        <v>545.80000000000007</v>
      </c>
      <c r="J100" s="41">
        <v>563.50000000000011</v>
      </c>
      <c r="K100" s="41">
        <v>566.9</v>
      </c>
      <c r="L100" s="41">
        <v>572.35000000000014</v>
      </c>
      <c r="M100" s="31">
        <v>561.45000000000005</v>
      </c>
      <c r="N100" s="31">
        <v>552.6</v>
      </c>
      <c r="O100" s="42">
        <v>5465250</v>
      </c>
      <c r="P100" s="43">
        <v>-4.1152263374485596E-4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14</v>
      </c>
      <c r="F101" s="40">
        <v>13.983333333333334</v>
      </c>
      <c r="G101" s="41">
        <v>13.666666666666668</v>
      </c>
      <c r="H101" s="41">
        <v>13.333333333333334</v>
      </c>
      <c r="I101" s="41">
        <v>13.016666666666667</v>
      </c>
      <c r="J101" s="41">
        <v>14.316666666666668</v>
      </c>
      <c r="K101" s="41">
        <v>14.633333333333335</v>
      </c>
      <c r="L101" s="41">
        <v>14.966666666666669</v>
      </c>
      <c r="M101" s="31">
        <v>14.3</v>
      </c>
      <c r="N101" s="31">
        <v>13.65</v>
      </c>
      <c r="O101" s="42">
        <v>905310000</v>
      </c>
      <c r="P101" s="43">
        <v>0.12275371125965796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48.2</v>
      </c>
      <c r="F102" s="40">
        <v>47.583333333333336</v>
      </c>
      <c r="G102" s="41">
        <v>46.516666666666673</v>
      </c>
      <c r="H102" s="41">
        <v>44.833333333333336</v>
      </c>
      <c r="I102" s="41">
        <v>43.766666666666673</v>
      </c>
      <c r="J102" s="41">
        <v>49.266666666666673</v>
      </c>
      <c r="K102" s="41">
        <v>50.333333333333336</v>
      </c>
      <c r="L102" s="41">
        <v>52.016666666666673</v>
      </c>
      <c r="M102" s="31">
        <v>48.65</v>
      </c>
      <c r="N102" s="31">
        <v>45.9</v>
      </c>
      <c r="O102" s="42">
        <v>155804800</v>
      </c>
      <c r="P102" s="43">
        <v>-3.5979502511449712E-2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254.85</v>
      </c>
      <c r="F103" s="40">
        <v>252.51666666666665</v>
      </c>
      <c r="G103" s="41">
        <v>249.33333333333331</v>
      </c>
      <c r="H103" s="41">
        <v>243.81666666666666</v>
      </c>
      <c r="I103" s="41">
        <v>240.63333333333333</v>
      </c>
      <c r="J103" s="41">
        <v>258.0333333333333</v>
      </c>
      <c r="K103" s="41">
        <v>261.21666666666664</v>
      </c>
      <c r="L103" s="41">
        <v>266.73333333333329</v>
      </c>
      <c r="M103" s="31">
        <v>255.7</v>
      </c>
      <c r="N103" s="31">
        <v>247</v>
      </c>
      <c r="O103" s="42">
        <v>41133750</v>
      </c>
      <c r="P103" s="43">
        <v>9.5720202485043721E-3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497.7</v>
      </c>
      <c r="F104" s="40">
        <v>496.41666666666669</v>
      </c>
      <c r="G104" s="41">
        <v>494.18333333333339</v>
      </c>
      <c r="H104" s="41">
        <v>490.66666666666669</v>
      </c>
      <c r="I104" s="41">
        <v>488.43333333333339</v>
      </c>
      <c r="J104" s="41">
        <v>499.93333333333339</v>
      </c>
      <c r="K104" s="41">
        <v>502.16666666666663</v>
      </c>
      <c r="L104" s="41">
        <v>505.68333333333339</v>
      </c>
      <c r="M104" s="31">
        <v>498.65</v>
      </c>
      <c r="N104" s="31">
        <v>492.9</v>
      </c>
      <c r="O104" s="42">
        <v>9812000</v>
      </c>
      <c r="P104" s="43">
        <v>-5.0195203569436695E-3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181.7</v>
      </c>
      <c r="F105" s="40">
        <v>181.46666666666667</v>
      </c>
      <c r="G105" s="41">
        <v>178.83333333333334</v>
      </c>
      <c r="H105" s="41">
        <v>175.96666666666667</v>
      </c>
      <c r="I105" s="41">
        <v>173.33333333333334</v>
      </c>
      <c r="J105" s="41">
        <v>184.33333333333334</v>
      </c>
      <c r="K105" s="41">
        <v>186.96666666666667</v>
      </c>
      <c r="L105" s="41">
        <v>189.83333333333334</v>
      </c>
      <c r="M105" s="31">
        <v>184.1</v>
      </c>
      <c r="N105" s="31">
        <v>178.6</v>
      </c>
      <c r="O105" s="42">
        <v>15939186</v>
      </c>
      <c r="P105" s="43">
        <v>6.3036480686695276E-2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186.65</v>
      </c>
      <c r="F106" s="40">
        <v>187.01666666666668</v>
      </c>
      <c r="G106" s="41">
        <v>181.23333333333335</v>
      </c>
      <c r="H106" s="41">
        <v>175.81666666666666</v>
      </c>
      <c r="I106" s="41">
        <v>170.03333333333333</v>
      </c>
      <c r="J106" s="41">
        <v>192.43333333333337</v>
      </c>
      <c r="K106" s="41">
        <v>198.21666666666673</v>
      </c>
      <c r="L106" s="41">
        <v>203.63333333333338</v>
      </c>
      <c r="M106" s="31">
        <v>192.8</v>
      </c>
      <c r="N106" s="31">
        <v>181.6</v>
      </c>
      <c r="O106" s="42">
        <v>12583100</v>
      </c>
      <c r="P106" s="43">
        <v>0.10126903553299492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6624.95</v>
      </c>
      <c r="F107" s="40">
        <v>6608.75</v>
      </c>
      <c r="G107" s="41">
        <v>6566.2</v>
      </c>
      <c r="H107" s="41">
        <v>6507.45</v>
      </c>
      <c r="I107" s="41">
        <v>6464.9</v>
      </c>
      <c r="J107" s="41">
        <v>6667.5</v>
      </c>
      <c r="K107" s="41">
        <v>6710.0499999999993</v>
      </c>
      <c r="L107" s="41">
        <v>6768.8</v>
      </c>
      <c r="M107" s="31">
        <v>6651.3</v>
      </c>
      <c r="N107" s="31">
        <v>6550</v>
      </c>
      <c r="O107" s="42">
        <v>209250</v>
      </c>
      <c r="P107" s="43">
        <v>6.4935064935064939E-3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1915.3</v>
      </c>
      <c r="F108" s="40">
        <v>1895.3666666666668</v>
      </c>
      <c r="G108" s="41">
        <v>1864.9333333333336</v>
      </c>
      <c r="H108" s="41">
        <v>1814.5666666666668</v>
      </c>
      <c r="I108" s="41">
        <v>1784.1333333333337</v>
      </c>
      <c r="J108" s="41">
        <v>1945.7333333333336</v>
      </c>
      <c r="K108" s="41">
        <v>1976.166666666667</v>
      </c>
      <c r="L108" s="41">
        <v>2026.5333333333335</v>
      </c>
      <c r="M108" s="31">
        <v>1925.8</v>
      </c>
      <c r="N108" s="31">
        <v>1845</v>
      </c>
      <c r="O108" s="42">
        <v>3085750</v>
      </c>
      <c r="P108" s="43">
        <v>-1.4216116923568405E-2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873.9</v>
      </c>
      <c r="F109" s="40">
        <v>874.86666666666679</v>
      </c>
      <c r="G109" s="41">
        <v>862.73333333333358</v>
      </c>
      <c r="H109" s="41">
        <v>851.56666666666683</v>
      </c>
      <c r="I109" s="41">
        <v>839.43333333333362</v>
      </c>
      <c r="J109" s="41">
        <v>886.03333333333353</v>
      </c>
      <c r="K109" s="41">
        <v>898.16666666666674</v>
      </c>
      <c r="L109" s="41">
        <v>909.33333333333348</v>
      </c>
      <c r="M109" s="31">
        <v>887</v>
      </c>
      <c r="N109" s="31">
        <v>863.7</v>
      </c>
      <c r="O109" s="42">
        <v>26253900</v>
      </c>
      <c r="P109" s="43">
        <v>-5.3532460447354062E-3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254.6</v>
      </c>
      <c r="F110" s="40">
        <v>254.05000000000004</v>
      </c>
      <c r="G110" s="41">
        <v>250.35000000000008</v>
      </c>
      <c r="H110" s="41">
        <v>246.10000000000005</v>
      </c>
      <c r="I110" s="41">
        <v>242.40000000000009</v>
      </c>
      <c r="J110" s="41">
        <v>258.30000000000007</v>
      </c>
      <c r="K110" s="41">
        <v>262.00000000000006</v>
      </c>
      <c r="L110" s="41">
        <v>266.25000000000006</v>
      </c>
      <c r="M110" s="31">
        <v>257.75</v>
      </c>
      <c r="N110" s="31">
        <v>249.8</v>
      </c>
      <c r="O110" s="42">
        <v>16522800</v>
      </c>
      <c r="P110" s="43">
        <v>1.9347037484885126E-2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1829.95</v>
      </c>
      <c r="F111" s="40">
        <v>1826.5333333333335</v>
      </c>
      <c r="G111" s="41">
        <v>1821.416666666667</v>
      </c>
      <c r="H111" s="41">
        <v>1812.8833333333334</v>
      </c>
      <c r="I111" s="41">
        <v>1807.7666666666669</v>
      </c>
      <c r="J111" s="41">
        <v>1835.0666666666671</v>
      </c>
      <c r="K111" s="41">
        <v>1840.1833333333334</v>
      </c>
      <c r="L111" s="41">
        <v>1848.7166666666672</v>
      </c>
      <c r="M111" s="31">
        <v>1831.65</v>
      </c>
      <c r="N111" s="31">
        <v>1818</v>
      </c>
      <c r="O111" s="42">
        <v>33077400</v>
      </c>
      <c r="P111" s="43">
        <v>6.3893097719929168E-3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109.4</v>
      </c>
      <c r="F112" s="40">
        <v>109.31666666666666</v>
      </c>
      <c r="G112" s="41">
        <v>108.58333333333333</v>
      </c>
      <c r="H112" s="41">
        <v>107.76666666666667</v>
      </c>
      <c r="I112" s="41">
        <v>107.03333333333333</v>
      </c>
      <c r="J112" s="41">
        <v>110.13333333333333</v>
      </c>
      <c r="K112" s="41">
        <v>110.86666666666667</v>
      </c>
      <c r="L112" s="41">
        <v>111.68333333333332</v>
      </c>
      <c r="M112" s="31">
        <v>110.05</v>
      </c>
      <c r="N112" s="31">
        <v>108.5</v>
      </c>
      <c r="O112" s="42">
        <v>51993500</v>
      </c>
      <c r="P112" s="43">
        <v>2.3020846655582555E-2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2028.2</v>
      </c>
      <c r="F113" s="40">
        <v>2020.9333333333334</v>
      </c>
      <c r="G113" s="41">
        <v>2004.2166666666667</v>
      </c>
      <c r="H113" s="41">
        <v>1980.2333333333333</v>
      </c>
      <c r="I113" s="41">
        <v>1963.5166666666667</v>
      </c>
      <c r="J113" s="41">
        <v>2044.9166666666667</v>
      </c>
      <c r="K113" s="41">
        <v>2061.6333333333332</v>
      </c>
      <c r="L113" s="41">
        <v>2085.6166666666668</v>
      </c>
      <c r="M113" s="31">
        <v>2037.65</v>
      </c>
      <c r="N113" s="31">
        <v>1996.95</v>
      </c>
      <c r="O113" s="42">
        <v>2697300</v>
      </c>
      <c r="P113" s="43">
        <v>6.8872837224928608E-3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842.7</v>
      </c>
      <c r="F114" s="40">
        <v>835.73333333333323</v>
      </c>
      <c r="G114" s="41">
        <v>826.76666666666642</v>
      </c>
      <c r="H114" s="41">
        <v>810.83333333333314</v>
      </c>
      <c r="I114" s="41">
        <v>801.86666666666633</v>
      </c>
      <c r="J114" s="41">
        <v>851.66666666666652</v>
      </c>
      <c r="K114" s="41">
        <v>860.63333333333344</v>
      </c>
      <c r="L114" s="41">
        <v>876.56666666666661</v>
      </c>
      <c r="M114" s="31">
        <v>844.7</v>
      </c>
      <c r="N114" s="31">
        <v>819.8</v>
      </c>
      <c r="O114" s="42">
        <v>9552250</v>
      </c>
      <c r="P114" s="43">
        <v>-3.4333733493397356E-2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212.7</v>
      </c>
      <c r="F115" s="40">
        <v>212.86666666666665</v>
      </c>
      <c r="G115" s="41">
        <v>211.5333333333333</v>
      </c>
      <c r="H115" s="41">
        <v>210.36666666666665</v>
      </c>
      <c r="I115" s="41">
        <v>209.0333333333333</v>
      </c>
      <c r="J115" s="41">
        <v>214.0333333333333</v>
      </c>
      <c r="K115" s="41">
        <v>215.36666666666662</v>
      </c>
      <c r="L115" s="41">
        <v>216.5333333333333</v>
      </c>
      <c r="M115" s="31">
        <v>214.2</v>
      </c>
      <c r="N115" s="31">
        <v>211.7</v>
      </c>
      <c r="O115" s="42">
        <v>254044800</v>
      </c>
      <c r="P115" s="43">
        <v>4.4409018446823047E-3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381.25</v>
      </c>
      <c r="F116" s="40">
        <v>380.93333333333334</v>
      </c>
      <c r="G116" s="41">
        <v>377.36666666666667</v>
      </c>
      <c r="H116" s="41">
        <v>373.48333333333335</v>
      </c>
      <c r="I116" s="41">
        <v>369.91666666666669</v>
      </c>
      <c r="J116" s="41">
        <v>384.81666666666666</v>
      </c>
      <c r="K116" s="41">
        <v>388.38333333333338</v>
      </c>
      <c r="L116" s="41">
        <v>392.26666666666665</v>
      </c>
      <c r="M116" s="31">
        <v>384.5</v>
      </c>
      <c r="N116" s="31">
        <v>377.05</v>
      </c>
      <c r="O116" s="42">
        <v>36125000</v>
      </c>
      <c r="P116" s="43">
        <v>2.7062660467698286E-3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3531.9</v>
      </c>
      <c r="F117" s="40">
        <v>3502.6</v>
      </c>
      <c r="G117" s="41">
        <v>3463.25</v>
      </c>
      <c r="H117" s="41">
        <v>3394.6</v>
      </c>
      <c r="I117" s="41">
        <v>3355.25</v>
      </c>
      <c r="J117" s="41">
        <v>3571.25</v>
      </c>
      <c r="K117" s="41">
        <v>3610.5999999999995</v>
      </c>
      <c r="L117" s="41">
        <v>3679.25</v>
      </c>
      <c r="M117" s="31">
        <v>3541.95</v>
      </c>
      <c r="N117" s="31">
        <v>3433.95</v>
      </c>
      <c r="O117" s="42">
        <v>223475</v>
      </c>
      <c r="P117" s="43">
        <v>2.8180354267310789E-2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663.15</v>
      </c>
      <c r="F118" s="40">
        <v>663.36666666666667</v>
      </c>
      <c r="G118" s="41">
        <v>658.58333333333337</v>
      </c>
      <c r="H118" s="41">
        <v>654.01666666666665</v>
      </c>
      <c r="I118" s="41">
        <v>649.23333333333335</v>
      </c>
      <c r="J118" s="41">
        <v>667.93333333333339</v>
      </c>
      <c r="K118" s="41">
        <v>672.7166666666667</v>
      </c>
      <c r="L118" s="41">
        <v>677.28333333333342</v>
      </c>
      <c r="M118" s="31">
        <v>668.15</v>
      </c>
      <c r="N118" s="31">
        <v>658.8</v>
      </c>
      <c r="O118" s="42">
        <v>42714000</v>
      </c>
      <c r="P118" s="43">
        <v>-1.0103561505430665E-3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3442.8</v>
      </c>
      <c r="F119" s="40">
        <v>3432.8666666666668</v>
      </c>
      <c r="G119" s="41">
        <v>3402.7833333333338</v>
      </c>
      <c r="H119" s="41">
        <v>3362.7666666666669</v>
      </c>
      <c r="I119" s="41">
        <v>3332.6833333333338</v>
      </c>
      <c r="J119" s="41">
        <v>3472.8833333333337</v>
      </c>
      <c r="K119" s="41">
        <v>3502.9666666666667</v>
      </c>
      <c r="L119" s="41">
        <v>3542.9833333333336</v>
      </c>
      <c r="M119" s="31">
        <v>3462.95</v>
      </c>
      <c r="N119" s="31">
        <v>3392.85</v>
      </c>
      <c r="O119" s="42">
        <v>1817000</v>
      </c>
      <c r="P119" s="43">
        <v>1.6503496503496504E-2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1764.7</v>
      </c>
      <c r="F120" s="40">
        <v>1756.8333333333333</v>
      </c>
      <c r="G120" s="41">
        <v>1742.9666666666665</v>
      </c>
      <c r="H120" s="41">
        <v>1721.2333333333331</v>
      </c>
      <c r="I120" s="41">
        <v>1707.3666666666663</v>
      </c>
      <c r="J120" s="41">
        <v>1778.5666666666666</v>
      </c>
      <c r="K120" s="41">
        <v>1792.4333333333334</v>
      </c>
      <c r="L120" s="41">
        <v>1814.1666666666667</v>
      </c>
      <c r="M120" s="31">
        <v>1770.7</v>
      </c>
      <c r="N120" s="31">
        <v>1735.1</v>
      </c>
      <c r="O120" s="42">
        <v>19625200</v>
      </c>
      <c r="P120" s="43">
        <v>-3.6714899966622819E-2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79.8</v>
      </c>
      <c r="F121" s="40">
        <v>79.05</v>
      </c>
      <c r="G121" s="41">
        <v>78.099999999999994</v>
      </c>
      <c r="H121" s="41">
        <v>76.399999999999991</v>
      </c>
      <c r="I121" s="41">
        <v>75.449999999999989</v>
      </c>
      <c r="J121" s="41">
        <v>80.75</v>
      </c>
      <c r="K121" s="41">
        <v>81.700000000000017</v>
      </c>
      <c r="L121" s="41">
        <v>83.4</v>
      </c>
      <c r="M121" s="31">
        <v>80</v>
      </c>
      <c r="N121" s="31">
        <v>77.349999999999994</v>
      </c>
      <c r="O121" s="42">
        <v>68197208</v>
      </c>
      <c r="P121" s="43">
        <v>-1.1000388248997024E-2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3419.8</v>
      </c>
      <c r="F122" s="40">
        <v>3418.25</v>
      </c>
      <c r="G122" s="41">
        <v>3376.6</v>
      </c>
      <c r="H122" s="41">
        <v>3333.4</v>
      </c>
      <c r="I122" s="41">
        <v>3291.75</v>
      </c>
      <c r="J122" s="41">
        <v>3461.45</v>
      </c>
      <c r="K122" s="41">
        <v>3503.0999999999995</v>
      </c>
      <c r="L122" s="41">
        <v>3546.2999999999997</v>
      </c>
      <c r="M122" s="31">
        <v>3459.9</v>
      </c>
      <c r="N122" s="31">
        <v>3375.05</v>
      </c>
      <c r="O122" s="42">
        <v>563750</v>
      </c>
      <c r="P122" s="43">
        <v>3.1092821216278006E-2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499.05</v>
      </c>
      <c r="F123" s="40">
        <v>495.60000000000008</v>
      </c>
      <c r="G123" s="41">
        <v>490.10000000000014</v>
      </c>
      <c r="H123" s="41">
        <v>481.15000000000003</v>
      </c>
      <c r="I123" s="41">
        <v>475.65000000000009</v>
      </c>
      <c r="J123" s="41">
        <v>504.55000000000018</v>
      </c>
      <c r="K123" s="41">
        <v>510.05000000000007</v>
      </c>
      <c r="L123" s="41">
        <v>519.00000000000023</v>
      </c>
      <c r="M123" s="31">
        <v>501.1</v>
      </c>
      <c r="N123" s="31">
        <v>486.65</v>
      </c>
      <c r="O123" s="42">
        <v>3616200</v>
      </c>
      <c r="P123" s="43">
        <v>-2.488181139586962E-4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352.35</v>
      </c>
      <c r="F124" s="40">
        <v>350.39999999999992</v>
      </c>
      <c r="G124" s="41">
        <v>347.84999999999985</v>
      </c>
      <c r="H124" s="41">
        <v>343.34999999999991</v>
      </c>
      <c r="I124" s="41">
        <v>340.79999999999984</v>
      </c>
      <c r="J124" s="41">
        <v>354.89999999999986</v>
      </c>
      <c r="K124" s="41">
        <v>357.44999999999993</v>
      </c>
      <c r="L124" s="41">
        <v>361.94999999999987</v>
      </c>
      <c r="M124" s="31">
        <v>352.95</v>
      </c>
      <c r="N124" s="31">
        <v>345.9</v>
      </c>
      <c r="O124" s="42">
        <v>15768000</v>
      </c>
      <c r="P124" s="43">
        <v>-6.3019914292916559E-3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1873.3</v>
      </c>
      <c r="F125" s="40">
        <v>1863</v>
      </c>
      <c r="G125" s="41">
        <v>1845.15</v>
      </c>
      <c r="H125" s="41">
        <v>1817</v>
      </c>
      <c r="I125" s="41">
        <v>1799.15</v>
      </c>
      <c r="J125" s="41">
        <v>1891.15</v>
      </c>
      <c r="K125" s="41">
        <v>1909</v>
      </c>
      <c r="L125" s="41">
        <v>1937.15</v>
      </c>
      <c r="M125" s="31">
        <v>1880.85</v>
      </c>
      <c r="N125" s="31">
        <v>1834.85</v>
      </c>
      <c r="O125" s="42">
        <v>11903075</v>
      </c>
      <c r="P125" s="43">
        <v>2.8825605089210279E-2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7133.85</v>
      </c>
      <c r="F126" s="40">
        <v>7122.6166666666659</v>
      </c>
      <c r="G126" s="41">
        <v>7035.2333333333318</v>
      </c>
      <c r="H126" s="41">
        <v>6936.6166666666659</v>
      </c>
      <c r="I126" s="41">
        <v>6849.2333333333318</v>
      </c>
      <c r="J126" s="41">
        <v>7221.2333333333318</v>
      </c>
      <c r="K126" s="41">
        <v>7308.616666666665</v>
      </c>
      <c r="L126" s="41">
        <v>7407.2333333333318</v>
      </c>
      <c r="M126" s="31">
        <v>7210</v>
      </c>
      <c r="N126" s="31">
        <v>7024</v>
      </c>
      <c r="O126" s="42">
        <v>803850</v>
      </c>
      <c r="P126" s="43">
        <v>2.7415644171779142E-2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5343.35</v>
      </c>
      <c r="F127" s="40">
        <v>5315.416666666667</v>
      </c>
      <c r="G127" s="41">
        <v>5277.8833333333341</v>
      </c>
      <c r="H127" s="41">
        <v>5212.416666666667</v>
      </c>
      <c r="I127" s="41">
        <v>5174.8833333333341</v>
      </c>
      <c r="J127" s="41">
        <v>5380.8833333333341</v>
      </c>
      <c r="K127" s="41">
        <v>5418.416666666667</v>
      </c>
      <c r="L127" s="41">
        <v>5483.8833333333341</v>
      </c>
      <c r="M127" s="31">
        <v>5352.95</v>
      </c>
      <c r="N127" s="31">
        <v>5249.95</v>
      </c>
      <c r="O127" s="42">
        <v>573400</v>
      </c>
      <c r="P127" s="43">
        <v>-2.1167634004779789E-2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901.75</v>
      </c>
      <c r="F128" s="40">
        <v>894.63333333333333</v>
      </c>
      <c r="G128" s="41">
        <v>884.26666666666665</v>
      </c>
      <c r="H128" s="41">
        <v>866.7833333333333</v>
      </c>
      <c r="I128" s="41">
        <v>856.41666666666663</v>
      </c>
      <c r="J128" s="41">
        <v>912.11666666666667</v>
      </c>
      <c r="K128" s="41">
        <v>922.48333333333323</v>
      </c>
      <c r="L128" s="41">
        <v>939.9666666666667</v>
      </c>
      <c r="M128" s="31">
        <v>905</v>
      </c>
      <c r="N128" s="31">
        <v>877.15</v>
      </c>
      <c r="O128" s="42">
        <v>8351250</v>
      </c>
      <c r="P128" s="43">
        <v>-2.4717093508040501E-2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821.6</v>
      </c>
      <c r="F129" s="40">
        <v>821.55000000000007</v>
      </c>
      <c r="G129" s="41">
        <v>813.65000000000009</v>
      </c>
      <c r="H129" s="41">
        <v>805.7</v>
      </c>
      <c r="I129" s="41">
        <v>797.80000000000007</v>
      </c>
      <c r="J129" s="41">
        <v>829.50000000000011</v>
      </c>
      <c r="K129" s="41">
        <v>837.4</v>
      </c>
      <c r="L129" s="41">
        <v>845.35000000000014</v>
      </c>
      <c r="M129" s="31">
        <v>829.45</v>
      </c>
      <c r="N129" s="31">
        <v>813.6</v>
      </c>
      <c r="O129" s="42">
        <v>11883200</v>
      </c>
      <c r="P129" s="43">
        <v>6.6413662239089184E-3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145.55000000000001</v>
      </c>
      <c r="F130" s="40">
        <v>145.43333333333334</v>
      </c>
      <c r="G130" s="41">
        <v>143.11666666666667</v>
      </c>
      <c r="H130" s="41">
        <v>140.68333333333334</v>
      </c>
      <c r="I130" s="41">
        <v>138.36666666666667</v>
      </c>
      <c r="J130" s="41">
        <v>147.86666666666667</v>
      </c>
      <c r="K130" s="41">
        <v>150.18333333333334</v>
      </c>
      <c r="L130" s="41">
        <v>152.61666666666667</v>
      </c>
      <c r="M130" s="31">
        <v>147.75</v>
      </c>
      <c r="N130" s="31">
        <v>143</v>
      </c>
      <c r="O130" s="42">
        <v>28980000</v>
      </c>
      <c r="P130" s="43">
        <v>6.3096111518708725E-2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163.05000000000001</v>
      </c>
      <c r="F131" s="40">
        <v>161.46666666666667</v>
      </c>
      <c r="G131" s="41">
        <v>159.03333333333333</v>
      </c>
      <c r="H131" s="41">
        <v>155.01666666666665</v>
      </c>
      <c r="I131" s="41">
        <v>152.58333333333331</v>
      </c>
      <c r="J131" s="41">
        <v>165.48333333333335</v>
      </c>
      <c r="K131" s="41">
        <v>167.91666666666669</v>
      </c>
      <c r="L131" s="41">
        <v>171.93333333333337</v>
      </c>
      <c r="M131" s="31">
        <v>163.9</v>
      </c>
      <c r="N131" s="31">
        <v>157.44999999999999</v>
      </c>
      <c r="O131" s="42">
        <v>20469000</v>
      </c>
      <c r="P131" s="43">
        <v>1.6689018030099836E-2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499.95</v>
      </c>
      <c r="F132" s="40">
        <v>497.2833333333333</v>
      </c>
      <c r="G132" s="41">
        <v>493.56666666666661</v>
      </c>
      <c r="H132" s="41">
        <v>487.18333333333328</v>
      </c>
      <c r="I132" s="41">
        <v>483.46666666666658</v>
      </c>
      <c r="J132" s="41">
        <v>503.66666666666663</v>
      </c>
      <c r="K132" s="41">
        <v>507.38333333333333</v>
      </c>
      <c r="L132" s="41">
        <v>513.76666666666665</v>
      </c>
      <c r="M132" s="31">
        <v>501</v>
      </c>
      <c r="N132" s="31">
        <v>490.9</v>
      </c>
      <c r="O132" s="42">
        <v>8738000</v>
      </c>
      <c r="P132" s="43">
        <v>-1.2878445549028467E-2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7417.45</v>
      </c>
      <c r="F133" s="40">
        <v>7392.3499999999995</v>
      </c>
      <c r="G133" s="41">
        <v>7334.0999999999985</v>
      </c>
      <c r="H133" s="41">
        <v>7250.7499999999991</v>
      </c>
      <c r="I133" s="41">
        <v>7192.4999999999982</v>
      </c>
      <c r="J133" s="41">
        <v>7475.6999999999989</v>
      </c>
      <c r="K133" s="41">
        <v>7533.9500000000007</v>
      </c>
      <c r="L133" s="41">
        <v>7617.2999999999993</v>
      </c>
      <c r="M133" s="31">
        <v>7450.6</v>
      </c>
      <c r="N133" s="31">
        <v>7309</v>
      </c>
      <c r="O133" s="42">
        <v>2699900</v>
      </c>
      <c r="P133" s="43">
        <v>-5.6715648362980148E-3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903.9</v>
      </c>
      <c r="F134" s="40">
        <v>900.06666666666661</v>
      </c>
      <c r="G134" s="41">
        <v>893.38333333333321</v>
      </c>
      <c r="H134" s="41">
        <v>882.86666666666656</v>
      </c>
      <c r="I134" s="41">
        <v>876.18333333333317</v>
      </c>
      <c r="J134" s="41">
        <v>910.58333333333326</v>
      </c>
      <c r="K134" s="41">
        <v>917.26666666666665</v>
      </c>
      <c r="L134" s="41">
        <v>927.7833333333333</v>
      </c>
      <c r="M134" s="31">
        <v>906.75</v>
      </c>
      <c r="N134" s="31">
        <v>889.55</v>
      </c>
      <c r="O134" s="42">
        <v>16137500</v>
      </c>
      <c r="P134" s="43">
        <v>5.138586110246029E-3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1611.75</v>
      </c>
      <c r="F135" s="40">
        <v>1603.1499999999999</v>
      </c>
      <c r="G135" s="41">
        <v>1571.3999999999996</v>
      </c>
      <c r="H135" s="41">
        <v>1531.0499999999997</v>
      </c>
      <c r="I135" s="41">
        <v>1499.2999999999995</v>
      </c>
      <c r="J135" s="41">
        <v>1643.4999999999998</v>
      </c>
      <c r="K135" s="41">
        <v>1675.2500000000002</v>
      </c>
      <c r="L135" s="41">
        <v>1715.6</v>
      </c>
      <c r="M135" s="31">
        <v>1634.9</v>
      </c>
      <c r="N135" s="31">
        <v>1562.8</v>
      </c>
      <c r="O135" s="42">
        <v>1903650</v>
      </c>
      <c r="P135" s="43">
        <v>1.853932584269663E-2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3297.6</v>
      </c>
      <c r="F136" s="40">
        <v>3287.8666666666663</v>
      </c>
      <c r="G136" s="41">
        <v>3260.9333333333325</v>
      </c>
      <c r="H136" s="41">
        <v>3224.266666666666</v>
      </c>
      <c r="I136" s="41">
        <v>3197.3333333333321</v>
      </c>
      <c r="J136" s="41">
        <v>3324.5333333333328</v>
      </c>
      <c r="K136" s="41">
        <v>3351.4666666666662</v>
      </c>
      <c r="L136" s="41">
        <v>3388.1333333333332</v>
      </c>
      <c r="M136" s="31">
        <v>3314.8</v>
      </c>
      <c r="N136" s="31">
        <v>3251.2</v>
      </c>
      <c r="O136" s="42">
        <v>571800</v>
      </c>
      <c r="P136" s="43">
        <v>-5.5652173913043482E-3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956.45</v>
      </c>
      <c r="F137" s="40">
        <v>960.15</v>
      </c>
      <c r="G137" s="41">
        <v>949.3</v>
      </c>
      <c r="H137" s="41">
        <v>942.15</v>
      </c>
      <c r="I137" s="41">
        <v>931.3</v>
      </c>
      <c r="J137" s="41">
        <v>967.3</v>
      </c>
      <c r="K137" s="41">
        <v>978.15000000000009</v>
      </c>
      <c r="L137" s="41">
        <v>985.3</v>
      </c>
      <c r="M137" s="31">
        <v>971</v>
      </c>
      <c r="N137" s="31">
        <v>953</v>
      </c>
      <c r="O137" s="42">
        <v>1464450</v>
      </c>
      <c r="P137" s="43">
        <v>3.5862068965517239E-2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854.2</v>
      </c>
      <c r="F138" s="40">
        <v>853.13333333333321</v>
      </c>
      <c r="G138" s="41">
        <v>849.86666666666645</v>
      </c>
      <c r="H138" s="41">
        <v>845.53333333333319</v>
      </c>
      <c r="I138" s="41">
        <v>842.26666666666642</v>
      </c>
      <c r="J138" s="41">
        <v>857.46666666666647</v>
      </c>
      <c r="K138" s="41">
        <v>860.73333333333335</v>
      </c>
      <c r="L138" s="41">
        <v>865.06666666666649</v>
      </c>
      <c r="M138" s="31">
        <v>856.4</v>
      </c>
      <c r="N138" s="31">
        <v>848.8</v>
      </c>
      <c r="O138" s="42">
        <v>5080800</v>
      </c>
      <c r="P138" s="43">
        <v>2.2705314009661835E-2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4544.3999999999996</v>
      </c>
      <c r="F139" s="40">
        <v>4516.4666666666662</v>
      </c>
      <c r="G139" s="41">
        <v>4477.9333333333325</v>
      </c>
      <c r="H139" s="41">
        <v>4411.4666666666662</v>
      </c>
      <c r="I139" s="41">
        <v>4372.9333333333325</v>
      </c>
      <c r="J139" s="41">
        <v>4582.9333333333325</v>
      </c>
      <c r="K139" s="41">
        <v>4621.4666666666672</v>
      </c>
      <c r="L139" s="41">
        <v>4687.9333333333325</v>
      </c>
      <c r="M139" s="31">
        <v>4555</v>
      </c>
      <c r="N139" s="31">
        <v>4450</v>
      </c>
      <c r="O139" s="42">
        <v>2405400</v>
      </c>
      <c r="P139" s="43">
        <v>-1.3452546960872775E-2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215.4</v>
      </c>
      <c r="F140" s="40">
        <v>212.58333333333334</v>
      </c>
      <c r="G140" s="41">
        <v>209.31666666666669</v>
      </c>
      <c r="H140" s="41">
        <v>203.23333333333335</v>
      </c>
      <c r="I140" s="41">
        <v>199.9666666666667</v>
      </c>
      <c r="J140" s="41">
        <v>218.66666666666669</v>
      </c>
      <c r="K140" s="41">
        <v>221.93333333333334</v>
      </c>
      <c r="L140" s="41">
        <v>228.01666666666668</v>
      </c>
      <c r="M140" s="31">
        <v>215.85</v>
      </c>
      <c r="N140" s="31">
        <v>206.5</v>
      </c>
      <c r="O140" s="42">
        <v>29295000</v>
      </c>
      <c r="P140" s="43">
        <v>-3.7377803335250141E-2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3180.65</v>
      </c>
      <c r="F141" s="40">
        <v>3160.6666666666665</v>
      </c>
      <c r="G141" s="41">
        <v>3123.7833333333328</v>
      </c>
      <c r="H141" s="41">
        <v>3066.9166666666665</v>
      </c>
      <c r="I141" s="41">
        <v>3030.0333333333328</v>
      </c>
      <c r="J141" s="41">
        <v>3217.5333333333328</v>
      </c>
      <c r="K141" s="41">
        <v>3254.416666666667</v>
      </c>
      <c r="L141" s="41">
        <v>3311.2833333333328</v>
      </c>
      <c r="M141" s="31">
        <v>3197.55</v>
      </c>
      <c r="N141" s="31">
        <v>3103.8</v>
      </c>
      <c r="O141" s="42">
        <v>1564175</v>
      </c>
      <c r="P141" s="43">
        <v>-4.7244846016798164E-3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70772.649999999994</v>
      </c>
      <c r="F142" s="40">
        <v>70959.183333333334</v>
      </c>
      <c r="G142" s="41">
        <v>70418.466666666674</v>
      </c>
      <c r="H142" s="41">
        <v>70064.28333333334</v>
      </c>
      <c r="I142" s="41">
        <v>69523.56666666668</v>
      </c>
      <c r="J142" s="41">
        <v>71313.366666666669</v>
      </c>
      <c r="K142" s="41">
        <v>71854.083333333314</v>
      </c>
      <c r="L142" s="41">
        <v>72208.266666666663</v>
      </c>
      <c r="M142" s="31">
        <v>71499.899999999994</v>
      </c>
      <c r="N142" s="31">
        <v>70605</v>
      </c>
      <c r="O142" s="42">
        <v>70130</v>
      </c>
      <c r="P142" s="43">
        <v>6.7470571346540335E-3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1447.9</v>
      </c>
      <c r="F143" s="40">
        <v>1439.3333333333333</v>
      </c>
      <c r="G143" s="41">
        <v>1425.2666666666664</v>
      </c>
      <c r="H143" s="41">
        <v>1402.6333333333332</v>
      </c>
      <c r="I143" s="41">
        <v>1388.5666666666664</v>
      </c>
      <c r="J143" s="41">
        <v>1461.9666666666665</v>
      </c>
      <c r="K143" s="41">
        <v>1476.0333333333335</v>
      </c>
      <c r="L143" s="41">
        <v>1498.6666666666665</v>
      </c>
      <c r="M143" s="31">
        <v>1453.4</v>
      </c>
      <c r="N143" s="31">
        <v>1416.7</v>
      </c>
      <c r="O143" s="42">
        <v>3556500</v>
      </c>
      <c r="P143" s="43">
        <v>-9.1934809862097792E-3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330.45</v>
      </c>
      <c r="F144" s="40">
        <v>329.53333333333336</v>
      </c>
      <c r="G144" s="41">
        <v>326.06666666666672</v>
      </c>
      <c r="H144" s="41">
        <v>321.68333333333334</v>
      </c>
      <c r="I144" s="41">
        <v>318.2166666666667</v>
      </c>
      <c r="J144" s="41">
        <v>333.91666666666674</v>
      </c>
      <c r="K144" s="41">
        <v>337.38333333333333</v>
      </c>
      <c r="L144" s="41">
        <v>341.76666666666677</v>
      </c>
      <c r="M144" s="31">
        <v>333</v>
      </c>
      <c r="N144" s="31">
        <v>325.14999999999998</v>
      </c>
      <c r="O144" s="42">
        <v>4758400</v>
      </c>
      <c r="P144" s="43">
        <v>-7.6743410076743407E-3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103.7</v>
      </c>
      <c r="F145" s="40">
        <v>102.48333333333333</v>
      </c>
      <c r="G145" s="41">
        <v>100.71666666666667</v>
      </c>
      <c r="H145" s="41">
        <v>97.733333333333334</v>
      </c>
      <c r="I145" s="41">
        <v>95.966666666666669</v>
      </c>
      <c r="J145" s="41">
        <v>105.46666666666667</v>
      </c>
      <c r="K145" s="41">
        <v>107.23333333333335</v>
      </c>
      <c r="L145" s="41">
        <v>110.21666666666667</v>
      </c>
      <c r="M145" s="31">
        <v>104.25</v>
      </c>
      <c r="N145" s="31">
        <v>99.5</v>
      </c>
      <c r="O145" s="42">
        <v>107295500</v>
      </c>
      <c r="P145" s="43">
        <v>6.3616447590158415E-2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5286.1</v>
      </c>
      <c r="F146" s="40">
        <v>5263.1333333333341</v>
      </c>
      <c r="G146" s="41">
        <v>5225.4666666666681</v>
      </c>
      <c r="H146" s="41">
        <v>5164.8333333333339</v>
      </c>
      <c r="I146" s="41">
        <v>5127.1666666666679</v>
      </c>
      <c r="J146" s="41">
        <v>5323.7666666666682</v>
      </c>
      <c r="K146" s="41">
        <v>5361.4333333333343</v>
      </c>
      <c r="L146" s="41">
        <v>5422.0666666666684</v>
      </c>
      <c r="M146" s="31">
        <v>5300.8</v>
      </c>
      <c r="N146" s="31">
        <v>5202.5</v>
      </c>
      <c r="O146" s="42">
        <v>1496625</v>
      </c>
      <c r="P146" s="43">
        <v>-1.3593672763222936E-2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4007.45</v>
      </c>
      <c r="F147" s="40">
        <v>4007.25</v>
      </c>
      <c r="G147" s="41">
        <v>3965.55</v>
      </c>
      <c r="H147" s="41">
        <v>3923.65</v>
      </c>
      <c r="I147" s="41">
        <v>3881.9500000000003</v>
      </c>
      <c r="J147" s="41">
        <v>4049.15</v>
      </c>
      <c r="K147" s="41">
        <v>4090.85</v>
      </c>
      <c r="L147" s="41">
        <v>4132.75</v>
      </c>
      <c r="M147" s="31">
        <v>4048.95</v>
      </c>
      <c r="N147" s="31">
        <v>3965.35</v>
      </c>
      <c r="O147" s="42">
        <v>545625</v>
      </c>
      <c r="P147" s="43">
        <v>5.3431798436142486E-2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19241.150000000001</v>
      </c>
      <c r="F148" s="40">
        <v>19239.333333333332</v>
      </c>
      <c r="G148" s="41">
        <v>19071.816666666666</v>
      </c>
      <c r="H148" s="41">
        <v>18902.483333333334</v>
      </c>
      <c r="I148" s="41">
        <v>18734.966666666667</v>
      </c>
      <c r="J148" s="41">
        <v>19408.666666666664</v>
      </c>
      <c r="K148" s="41">
        <v>19576.183333333334</v>
      </c>
      <c r="L148" s="41">
        <v>19745.516666666663</v>
      </c>
      <c r="M148" s="31">
        <v>19406.849999999999</v>
      </c>
      <c r="N148" s="31">
        <v>19070</v>
      </c>
      <c r="O148" s="42">
        <v>303450</v>
      </c>
      <c r="P148" s="43">
        <v>1.6479894528675015E-4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134.35</v>
      </c>
      <c r="F149" s="40">
        <v>134.20000000000002</v>
      </c>
      <c r="G149" s="41">
        <v>133.40000000000003</v>
      </c>
      <c r="H149" s="41">
        <v>132.45000000000002</v>
      </c>
      <c r="I149" s="41">
        <v>131.65000000000003</v>
      </c>
      <c r="J149" s="41">
        <v>135.15000000000003</v>
      </c>
      <c r="K149" s="41">
        <v>135.95000000000005</v>
      </c>
      <c r="L149" s="41">
        <v>136.90000000000003</v>
      </c>
      <c r="M149" s="31">
        <v>135</v>
      </c>
      <c r="N149" s="31">
        <v>133.25</v>
      </c>
      <c r="O149" s="42">
        <v>88775000</v>
      </c>
      <c r="P149" s="43">
        <v>1.8682248020296763E-2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122.9</v>
      </c>
      <c r="F150" s="40">
        <v>122.81666666666666</v>
      </c>
      <c r="G150" s="41">
        <v>121.88333333333333</v>
      </c>
      <c r="H150" s="41">
        <v>120.86666666666666</v>
      </c>
      <c r="I150" s="41">
        <v>119.93333333333332</v>
      </c>
      <c r="J150" s="41">
        <v>123.83333333333333</v>
      </c>
      <c r="K150" s="41">
        <v>124.76666666666667</v>
      </c>
      <c r="L150" s="41">
        <v>125.78333333333333</v>
      </c>
      <c r="M150" s="31">
        <v>123.75</v>
      </c>
      <c r="N150" s="31">
        <v>121.8</v>
      </c>
      <c r="O150" s="42">
        <v>62785500</v>
      </c>
      <c r="P150" s="43">
        <v>-4.6986536550103911E-3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848.4</v>
      </c>
      <c r="F151" s="40">
        <v>841.43333333333339</v>
      </c>
      <c r="G151" s="41">
        <v>830.36666666666679</v>
      </c>
      <c r="H151" s="41">
        <v>812.33333333333337</v>
      </c>
      <c r="I151" s="41">
        <v>801.26666666666677</v>
      </c>
      <c r="J151" s="41">
        <v>859.46666666666681</v>
      </c>
      <c r="K151" s="41">
        <v>870.53333333333342</v>
      </c>
      <c r="L151" s="41">
        <v>888.56666666666683</v>
      </c>
      <c r="M151" s="31">
        <v>852.5</v>
      </c>
      <c r="N151" s="31">
        <v>823.4</v>
      </c>
      <c r="O151" s="42">
        <v>3345300</v>
      </c>
      <c r="P151" s="43">
        <v>2.9513140887548469E-2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4007.2</v>
      </c>
      <c r="F152" s="40">
        <v>4023.4166666666665</v>
      </c>
      <c r="G152" s="41">
        <v>3980.6833333333329</v>
      </c>
      <c r="H152" s="41">
        <v>3954.1666666666665</v>
      </c>
      <c r="I152" s="41">
        <v>3911.4333333333329</v>
      </c>
      <c r="J152" s="41">
        <v>4049.9333333333329</v>
      </c>
      <c r="K152" s="41">
        <v>4092.6666666666665</v>
      </c>
      <c r="L152" s="41">
        <v>4119.1833333333325</v>
      </c>
      <c r="M152" s="31">
        <v>4066.15</v>
      </c>
      <c r="N152" s="31">
        <v>3996.9</v>
      </c>
      <c r="O152" s="42">
        <v>645875</v>
      </c>
      <c r="P152" s="43">
        <v>5.8399844267081951E-3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136.9</v>
      </c>
      <c r="F153" s="40">
        <v>136.9</v>
      </c>
      <c r="G153" s="41">
        <v>135.5</v>
      </c>
      <c r="H153" s="41">
        <v>134.1</v>
      </c>
      <c r="I153" s="41">
        <v>132.69999999999999</v>
      </c>
      <c r="J153" s="41">
        <v>138.30000000000001</v>
      </c>
      <c r="K153" s="41">
        <v>139.70000000000005</v>
      </c>
      <c r="L153" s="41">
        <v>141.10000000000002</v>
      </c>
      <c r="M153" s="31">
        <v>138.30000000000001</v>
      </c>
      <c r="N153" s="31">
        <v>135.5</v>
      </c>
      <c r="O153" s="42">
        <v>37067800</v>
      </c>
      <c r="P153" s="43">
        <v>-1.4332514332514333E-2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39177</v>
      </c>
      <c r="F154" s="40">
        <v>39187.783333333333</v>
      </c>
      <c r="G154" s="41">
        <v>38895.566666666666</v>
      </c>
      <c r="H154" s="41">
        <v>38614.133333333331</v>
      </c>
      <c r="I154" s="41">
        <v>38321.916666666664</v>
      </c>
      <c r="J154" s="41">
        <v>39469.216666666667</v>
      </c>
      <c r="K154" s="41">
        <v>39761.433333333327</v>
      </c>
      <c r="L154" s="41">
        <v>40042.866666666669</v>
      </c>
      <c r="M154" s="31">
        <v>39480</v>
      </c>
      <c r="N154" s="31">
        <v>38906.35</v>
      </c>
      <c r="O154" s="42">
        <v>80670</v>
      </c>
      <c r="P154" s="43">
        <v>-1.0669610007358351E-2</v>
      </c>
    </row>
    <row r="155" spans="1:16" ht="12.75" customHeight="1">
      <c r="A155" s="31">
        <v>145</v>
      </c>
      <c r="B155" s="278" t="s">
        <v>47</v>
      </c>
      <c r="C155" s="33" t="s">
        <v>174</v>
      </c>
      <c r="D155" s="34">
        <v>44560</v>
      </c>
      <c r="E155" s="40">
        <v>2590.25</v>
      </c>
      <c r="F155" s="40">
        <v>2584.8833333333332</v>
      </c>
      <c r="G155" s="41">
        <v>2561.0666666666666</v>
      </c>
      <c r="H155" s="41">
        <v>2531.8833333333332</v>
      </c>
      <c r="I155" s="41">
        <v>2508.0666666666666</v>
      </c>
      <c r="J155" s="41">
        <v>2614.0666666666666</v>
      </c>
      <c r="K155" s="41">
        <v>2637.8833333333332</v>
      </c>
      <c r="L155" s="41">
        <v>2667.0666666666666</v>
      </c>
      <c r="M155" s="31">
        <v>2608.6999999999998</v>
      </c>
      <c r="N155" s="31">
        <v>2555.6999999999998</v>
      </c>
      <c r="O155" s="42">
        <v>3406425</v>
      </c>
      <c r="P155" s="43">
        <v>-2.0558235154582116E-2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4552.8</v>
      </c>
      <c r="F156" s="40">
        <v>4530.7833333333338</v>
      </c>
      <c r="G156" s="41">
        <v>4477.0166666666673</v>
      </c>
      <c r="H156" s="41">
        <v>4401.2333333333336</v>
      </c>
      <c r="I156" s="41">
        <v>4347.4666666666672</v>
      </c>
      <c r="J156" s="41">
        <v>4606.5666666666675</v>
      </c>
      <c r="K156" s="41">
        <v>4660.3333333333339</v>
      </c>
      <c r="L156" s="41">
        <v>4736.1166666666677</v>
      </c>
      <c r="M156" s="31">
        <v>4584.55</v>
      </c>
      <c r="N156" s="31">
        <v>4455</v>
      </c>
      <c r="O156" s="42">
        <v>444900</v>
      </c>
      <c r="P156" s="43">
        <v>2.3111417730251813E-2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212.7</v>
      </c>
      <c r="F157" s="40">
        <v>212.4</v>
      </c>
      <c r="G157" s="41">
        <v>211.85000000000002</v>
      </c>
      <c r="H157" s="41">
        <v>211.00000000000003</v>
      </c>
      <c r="I157" s="41">
        <v>210.45000000000005</v>
      </c>
      <c r="J157" s="41">
        <v>213.25</v>
      </c>
      <c r="K157" s="41">
        <v>213.8</v>
      </c>
      <c r="L157" s="41">
        <v>214.64999999999998</v>
      </c>
      <c r="M157" s="31">
        <v>212.95</v>
      </c>
      <c r="N157" s="31">
        <v>211.55</v>
      </c>
      <c r="O157" s="42">
        <v>19635000</v>
      </c>
      <c r="P157" s="43">
        <v>7.5431034482758624E-3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117.5</v>
      </c>
      <c r="F158" s="40">
        <v>117</v>
      </c>
      <c r="G158" s="41">
        <v>116.3</v>
      </c>
      <c r="H158" s="41">
        <v>115.1</v>
      </c>
      <c r="I158" s="41">
        <v>114.39999999999999</v>
      </c>
      <c r="J158" s="41">
        <v>118.2</v>
      </c>
      <c r="K158" s="41">
        <v>118.89999999999999</v>
      </c>
      <c r="L158" s="41">
        <v>120.10000000000001</v>
      </c>
      <c r="M158" s="31">
        <v>117.7</v>
      </c>
      <c r="N158" s="31">
        <v>115.8</v>
      </c>
      <c r="O158" s="42">
        <v>46710800</v>
      </c>
      <c r="P158" s="43">
        <v>3.8640906062624917E-3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5002.3</v>
      </c>
      <c r="F159" s="40">
        <v>4963.9000000000005</v>
      </c>
      <c r="G159" s="41">
        <v>4886.9000000000015</v>
      </c>
      <c r="H159" s="41">
        <v>4771.5000000000009</v>
      </c>
      <c r="I159" s="41">
        <v>4694.5000000000018</v>
      </c>
      <c r="J159" s="41">
        <v>5079.3000000000011</v>
      </c>
      <c r="K159" s="41">
        <v>5156.2999999999993</v>
      </c>
      <c r="L159" s="41">
        <v>5271.7000000000007</v>
      </c>
      <c r="M159" s="31">
        <v>5040.8999999999996</v>
      </c>
      <c r="N159" s="31">
        <v>4848.5</v>
      </c>
      <c r="O159" s="42">
        <v>206875</v>
      </c>
      <c r="P159" s="43">
        <v>-4.9942594718714123E-2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2439.6999999999998</v>
      </c>
      <c r="F160" s="40">
        <v>2430.5666666666666</v>
      </c>
      <c r="G160" s="41">
        <v>2419.1333333333332</v>
      </c>
      <c r="H160" s="41">
        <v>2398.5666666666666</v>
      </c>
      <c r="I160" s="41">
        <v>2387.1333333333332</v>
      </c>
      <c r="J160" s="41">
        <v>2451.1333333333332</v>
      </c>
      <c r="K160" s="41">
        <v>2462.5666666666666</v>
      </c>
      <c r="L160" s="41">
        <v>2483.1333333333332</v>
      </c>
      <c r="M160" s="31">
        <v>2442</v>
      </c>
      <c r="N160" s="31">
        <v>2410</v>
      </c>
      <c r="O160" s="42">
        <v>2014500</v>
      </c>
      <c r="P160" s="43">
        <v>9.2685370741482972E-3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2962.65</v>
      </c>
      <c r="F161" s="40">
        <v>2946.4333333333329</v>
      </c>
      <c r="G161" s="41">
        <v>2906.016666666666</v>
      </c>
      <c r="H161" s="41">
        <v>2849.3833333333332</v>
      </c>
      <c r="I161" s="41">
        <v>2808.9666666666662</v>
      </c>
      <c r="J161" s="41">
        <v>3003.0666666666657</v>
      </c>
      <c r="K161" s="41">
        <v>3043.4833333333327</v>
      </c>
      <c r="L161" s="41">
        <v>3100.1166666666654</v>
      </c>
      <c r="M161" s="31">
        <v>2986.85</v>
      </c>
      <c r="N161" s="31">
        <v>2889.8</v>
      </c>
      <c r="O161" s="42">
        <v>1556000</v>
      </c>
      <c r="P161" s="43">
        <v>-5.5919475954625342E-3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37.549999999999997</v>
      </c>
      <c r="F162" s="40">
        <v>37.566666666666663</v>
      </c>
      <c r="G162" s="41">
        <v>36.983333333333327</v>
      </c>
      <c r="H162" s="41">
        <v>36.416666666666664</v>
      </c>
      <c r="I162" s="41">
        <v>35.833333333333329</v>
      </c>
      <c r="J162" s="41">
        <v>38.133333333333326</v>
      </c>
      <c r="K162" s="41">
        <v>38.716666666666669</v>
      </c>
      <c r="L162" s="41">
        <v>39.283333333333324</v>
      </c>
      <c r="M162" s="31">
        <v>38.15</v>
      </c>
      <c r="N162" s="31">
        <v>37</v>
      </c>
      <c r="O162" s="42">
        <v>304992000</v>
      </c>
      <c r="P162" s="43">
        <v>1.2374528652610335E-2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2363.85</v>
      </c>
      <c r="F163" s="40">
        <v>2347.8333333333335</v>
      </c>
      <c r="G163" s="41">
        <v>2322.2666666666669</v>
      </c>
      <c r="H163" s="41">
        <v>2280.6833333333334</v>
      </c>
      <c r="I163" s="41">
        <v>2255.1166666666668</v>
      </c>
      <c r="J163" s="41">
        <v>2389.416666666667</v>
      </c>
      <c r="K163" s="41">
        <v>2414.9833333333336</v>
      </c>
      <c r="L163" s="41">
        <v>2456.5666666666671</v>
      </c>
      <c r="M163" s="31">
        <v>2373.4</v>
      </c>
      <c r="N163" s="31">
        <v>2306.25</v>
      </c>
      <c r="O163" s="42">
        <v>632100</v>
      </c>
      <c r="P163" s="43">
        <v>5.1397205588822353E-2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201.6</v>
      </c>
      <c r="F164" s="40">
        <v>200.95000000000002</v>
      </c>
      <c r="G164" s="41">
        <v>198.50000000000003</v>
      </c>
      <c r="H164" s="41">
        <v>195.4</v>
      </c>
      <c r="I164" s="41">
        <v>192.95000000000002</v>
      </c>
      <c r="J164" s="41">
        <v>204.05000000000004</v>
      </c>
      <c r="K164" s="41">
        <v>206.50000000000003</v>
      </c>
      <c r="L164" s="41">
        <v>209.60000000000005</v>
      </c>
      <c r="M164" s="31">
        <v>203.4</v>
      </c>
      <c r="N164" s="31">
        <v>197.85</v>
      </c>
      <c r="O164" s="42">
        <v>25001104</v>
      </c>
      <c r="P164" s="43">
        <v>9.9095217578629904E-3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1323.7</v>
      </c>
      <c r="F165" s="40">
        <v>1310.3333333333333</v>
      </c>
      <c r="G165" s="41">
        <v>1288.1666666666665</v>
      </c>
      <c r="H165" s="41">
        <v>1252.6333333333332</v>
      </c>
      <c r="I165" s="41">
        <v>1230.4666666666665</v>
      </c>
      <c r="J165" s="41">
        <v>1345.8666666666666</v>
      </c>
      <c r="K165" s="41">
        <v>1368.0333333333331</v>
      </c>
      <c r="L165" s="41">
        <v>1403.5666666666666</v>
      </c>
      <c r="M165" s="31">
        <v>1332.5</v>
      </c>
      <c r="N165" s="31">
        <v>1274.8</v>
      </c>
      <c r="O165" s="42">
        <v>3484327</v>
      </c>
      <c r="P165" s="43">
        <v>-1.4617863720073666E-2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994.5</v>
      </c>
      <c r="F166" s="40">
        <v>988.05000000000007</v>
      </c>
      <c r="G166" s="41">
        <v>979.10000000000014</v>
      </c>
      <c r="H166" s="41">
        <v>963.7</v>
      </c>
      <c r="I166" s="41">
        <v>954.75000000000011</v>
      </c>
      <c r="J166" s="41">
        <v>1003.4500000000002</v>
      </c>
      <c r="K166" s="41">
        <v>1012.4000000000002</v>
      </c>
      <c r="L166" s="41">
        <v>1027.8000000000002</v>
      </c>
      <c r="M166" s="31">
        <v>997</v>
      </c>
      <c r="N166" s="31">
        <v>972.65</v>
      </c>
      <c r="O166" s="42">
        <v>1716150</v>
      </c>
      <c r="P166" s="43">
        <v>-4.4378698224852072E-3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175.65</v>
      </c>
      <c r="F167" s="40">
        <v>174.1</v>
      </c>
      <c r="G167" s="41">
        <v>172</v>
      </c>
      <c r="H167" s="41">
        <v>168.35</v>
      </c>
      <c r="I167" s="41">
        <v>166.25</v>
      </c>
      <c r="J167" s="41">
        <v>177.75</v>
      </c>
      <c r="K167" s="41">
        <v>179.84999999999997</v>
      </c>
      <c r="L167" s="41">
        <v>183.5</v>
      </c>
      <c r="M167" s="31">
        <v>176.2</v>
      </c>
      <c r="N167" s="31">
        <v>170.45</v>
      </c>
      <c r="O167" s="42">
        <v>35426400</v>
      </c>
      <c r="P167" s="43">
        <v>5.2921910015514564E-2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129.30000000000001</v>
      </c>
      <c r="F168" s="40">
        <v>128.61666666666665</v>
      </c>
      <c r="G168" s="41">
        <v>127.6333333333333</v>
      </c>
      <c r="H168" s="41">
        <v>125.96666666666665</v>
      </c>
      <c r="I168" s="41">
        <v>124.98333333333331</v>
      </c>
      <c r="J168" s="41">
        <v>130.2833333333333</v>
      </c>
      <c r="K168" s="41">
        <v>131.26666666666665</v>
      </c>
      <c r="L168" s="41">
        <v>132.93333333333328</v>
      </c>
      <c r="M168" s="31">
        <v>129.6</v>
      </c>
      <c r="N168" s="31">
        <v>126.95</v>
      </c>
      <c r="O168" s="42">
        <v>47178000</v>
      </c>
      <c r="P168" s="43">
        <v>3.1895891809134982E-3</v>
      </c>
    </row>
    <row r="169" spans="1:16" ht="12.75" customHeight="1">
      <c r="A169" s="31">
        <v>159</v>
      </c>
      <c r="B169" s="279" t="s">
        <v>79</v>
      </c>
      <c r="C169" s="33" t="s">
        <v>187</v>
      </c>
      <c r="D169" s="34">
        <v>44560</v>
      </c>
      <c r="E169" s="40">
        <v>2368.15</v>
      </c>
      <c r="F169" s="40">
        <v>2356.35</v>
      </c>
      <c r="G169" s="41">
        <v>2338.7999999999997</v>
      </c>
      <c r="H169" s="41">
        <v>2309.4499999999998</v>
      </c>
      <c r="I169" s="41">
        <v>2291.8999999999996</v>
      </c>
      <c r="J169" s="41">
        <v>2385.6999999999998</v>
      </c>
      <c r="K169" s="41">
        <v>2403.25</v>
      </c>
      <c r="L169" s="41">
        <v>2432.6</v>
      </c>
      <c r="M169" s="31">
        <v>2373.9</v>
      </c>
      <c r="N169" s="31">
        <v>2327</v>
      </c>
      <c r="O169" s="42">
        <v>36275500</v>
      </c>
      <c r="P169" s="43">
        <v>-6.1166478304051511E-3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113.05</v>
      </c>
      <c r="F170" s="40">
        <v>112.75</v>
      </c>
      <c r="G170" s="41">
        <v>111.9</v>
      </c>
      <c r="H170" s="41">
        <v>110.75</v>
      </c>
      <c r="I170" s="41">
        <v>109.9</v>
      </c>
      <c r="J170" s="41">
        <v>113.9</v>
      </c>
      <c r="K170" s="41">
        <v>114.75</v>
      </c>
      <c r="L170" s="41">
        <v>115.9</v>
      </c>
      <c r="M170" s="31">
        <v>113.6</v>
      </c>
      <c r="N170" s="31">
        <v>111.6</v>
      </c>
      <c r="O170" s="42">
        <v>154413000</v>
      </c>
      <c r="P170" s="43">
        <v>-6.2666218322990864E-3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893.75</v>
      </c>
      <c r="F171" s="40">
        <v>892.94999999999993</v>
      </c>
      <c r="G171" s="41">
        <v>886.89999999999986</v>
      </c>
      <c r="H171" s="41">
        <v>880.05</v>
      </c>
      <c r="I171" s="41">
        <v>873.99999999999989</v>
      </c>
      <c r="J171" s="41">
        <v>899.79999999999984</v>
      </c>
      <c r="K171" s="41">
        <v>905.8499999999998</v>
      </c>
      <c r="L171" s="41">
        <v>912.69999999999982</v>
      </c>
      <c r="M171" s="31">
        <v>899</v>
      </c>
      <c r="N171" s="31">
        <v>886.1</v>
      </c>
      <c r="O171" s="42">
        <v>6127500</v>
      </c>
      <c r="P171" s="43">
        <v>5.7152188112344869E-4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1128.4000000000001</v>
      </c>
      <c r="F172" s="40">
        <v>1131.1000000000001</v>
      </c>
      <c r="G172" s="41">
        <v>1120.0000000000002</v>
      </c>
      <c r="H172" s="41">
        <v>1111.6000000000001</v>
      </c>
      <c r="I172" s="41">
        <v>1100.5000000000002</v>
      </c>
      <c r="J172" s="41">
        <v>1139.5000000000002</v>
      </c>
      <c r="K172" s="41">
        <v>1150.6000000000001</v>
      </c>
      <c r="L172" s="41">
        <v>1159.0000000000002</v>
      </c>
      <c r="M172" s="31">
        <v>1142.2</v>
      </c>
      <c r="N172" s="31">
        <v>1122.7</v>
      </c>
      <c r="O172" s="42">
        <v>7320750</v>
      </c>
      <c r="P172" s="43">
        <v>3.5320322443784469E-2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456.25</v>
      </c>
      <c r="F173" s="40">
        <v>454.55</v>
      </c>
      <c r="G173" s="41">
        <v>451.1</v>
      </c>
      <c r="H173" s="41">
        <v>445.95</v>
      </c>
      <c r="I173" s="41">
        <v>442.5</v>
      </c>
      <c r="J173" s="41">
        <v>459.70000000000005</v>
      </c>
      <c r="K173" s="41">
        <v>463.15</v>
      </c>
      <c r="L173" s="41">
        <v>468.30000000000007</v>
      </c>
      <c r="M173" s="31">
        <v>458</v>
      </c>
      <c r="N173" s="31">
        <v>449.4</v>
      </c>
      <c r="O173" s="42">
        <v>101706000</v>
      </c>
      <c r="P173" s="43">
        <v>-2.9488086812927579E-4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26276</v>
      </c>
      <c r="F174" s="40">
        <v>26178.666666666668</v>
      </c>
      <c r="G174" s="41">
        <v>26007.333333333336</v>
      </c>
      <c r="H174" s="41">
        <v>25738.666666666668</v>
      </c>
      <c r="I174" s="41">
        <v>25567.333333333336</v>
      </c>
      <c r="J174" s="41">
        <v>26447.333333333336</v>
      </c>
      <c r="K174" s="41">
        <v>26618.666666666672</v>
      </c>
      <c r="L174" s="41">
        <v>26887.333333333336</v>
      </c>
      <c r="M174" s="31">
        <v>26350</v>
      </c>
      <c r="N174" s="31">
        <v>25910</v>
      </c>
      <c r="O174" s="42">
        <v>162325</v>
      </c>
      <c r="P174" s="43">
        <v>-1.0515086863761049E-2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2378</v>
      </c>
      <c r="F175" s="40">
        <v>2378.7666666666669</v>
      </c>
      <c r="G175" s="41">
        <v>2363.5333333333338</v>
      </c>
      <c r="H175" s="41">
        <v>2349.0666666666671</v>
      </c>
      <c r="I175" s="41">
        <v>2333.8333333333339</v>
      </c>
      <c r="J175" s="41">
        <v>2393.2333333333336</v>
      </c>
      <c r="K175" s="41">
        <v>2408.4666666666662</v>
      </c>
      <c r="L175" s="41">
        <v>2422.9333333333334</v>
      </c>
      <c r="M175" s="31">
        <v>2394</v>
      </c>
      <c r="N175" s="31">
        <v>2364.3000000000002</v>
      </c>
      <c r="O175" s="42">
        <v>1916475</v>
      </c>
      <c r="P175" s="43">
        <v>2.4250440917107582E-2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2312.65</v>
      </c>
      <c r="F176" s="40">
        <v>2270.1333333333337</v>
      </c>
      <c r="G176" s="41">
        <v>2222.2166666666672</v>
      </c>
      <c r="H176" s="41">
        <v>2131.7833333333333</v>
      </c>
      <c r="I176" s="41">
        <v>2083.8666666666668</v>
      </c>
      <c r="J176" s="41">
        <v>2360.5666666666675</v>
      </c>
      <c r="K176" s="41">
        <v>2408.4833333333345</v>
      </c>
      <c r="L176" s="41">
        <v>2498.9166666666679</v>
      </c>
      <c r="M176" s="31">
        <v>2318.0500000000002</v>
      </c>
      <c r="N176" s="31">
        <v>2179.6999999999998</v>
      </c>
      <c r="O176" s="42">
        <v>3513625</v>
      </c>
      <c r="P176" s="43">
        <v>0.10041497024741622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1176.3499999999999</v>
      </c>
      <c r="F177" s="40">
        <v>1176.3333333333333</v>
      </c>
      <c r="G177" s="41">
        <v>1160.8666666666666</v>
      </c>
      <c r="H177" s="41">
        <v>1145.3833333333332</v>
      </c>
      <c r="I177" s="41">
        <v>1129.9166666666665</v>
      </c>
      <c r="J177" s="41">
        <v>1191.8166666666666</v>
      </c>
      <c r="K177" s="41">
        <v>1207.2833333333333</v>
      </c>
      <c r="L177" s="41">
        <v>1222.7666666666667</v>
      </c>
      <c r="M177" s="31">
        <v>1191.8</v>
      </c>
      <c r="N177" s="31">
        <v>1160.8499999999999</v>
      </c>
      <c r="O177" s="42">
        <v>3438000</v>
      </c>
      <c r="P177" s="43">
        <v>4.5874908736918955E-2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433.1</v>
      </c>
      <c r="F178" s="40">
        <v>430.40000000000003</v>
      </c>
      <c r="G178" s="41">
        <v>423.80000000000007</v>
      </c>
      <c r="H178" s="41">
        <v>414.50000000000006</v>
      </c>
      <c r="I178" s="41">
        <v>407.90000000000009</v>
      </c>
      <c r="J178" s="41">
        <v>439.70000000000005</v>
      </c>
      <c r="K178" s="41">
        <v>446.30000000000007</v>
      </c>
      <c r="L178" s="41">
        <v>455.6</v>
      </c>
      <c r="M178" s="31">
        <v>437</v>
      </c>
      <c r="N178" s="31">
        <v>421.1</v>
      </c>
      <c r="O178" s="42">
        <v>5650425</v>
      </c>
      <c r="P178" s="43">
        <v>1.5953416025206398E-3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797.55</v>
      </c>
      <c r="F179" s="40">
        <v>792.38333333333321</v>
      </c>
      <c r="G179" s="41">
        <v>783.61666666666645</v>
      </c>
      <c r="H179" s="41">
        <v>769.68333333333328</v>
      </c>
      <c r="I179" s="41">
        <v>760.91666666666652</v>
      </c>
      <c r="J179" s="41">
        <v>806.31666666666638</v>
      </c>
      <c r="K179" s="41">
        <v>815.08333333333326</v>
      </c>
      <c r="L179" s="41">
        <v>829.01666666666631</v>
      </c>
      <c r="M179" s="31">
        <v>801.15</v>
      </c>
      <c r="N179" s="31">
        <v>778.45</v>
      </c>
      <c r="O179" s="42">
        <v>31439800</v>
      </c>
      <c r="P179" s="43">
        <v>-1.1140466754733597E-2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503.6</v>
      </c>
      <c r="F180" s="40">
        <v>502.55</v>
      </c>
      <c r="G180" s="41">
        <v>496.1</v>
      </c>
      <c r="H180" s="41">
        <v>488.6</v>
      </c>
      <c r="I180" s="41">
        <v>482.15000000000003</v>
      </c>
      <c r="J180" s="41">
        <v>510.05</v>
      </c>
      <c r="K180" s="41">
        <v>516.5</v>
      </c>
      <c r="L180" s="41">
        <v>524</v>
      </c>
      <c r="M180" s="31">
        <v>509</v>
      </c>
      <c r="N180" s="31">
        <v>495.05</v>
      </c>
      <c r="O180" s="42">
        <v>12355500</v>
      </c>
      <c r="P180" s="43">
        <v>6.5990468043504828E-3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597.35</v>
      </c>
      <c r="F181" s="40">
        <v>593.81666666666672</v>
      </c>
      <c r="G181" s="41">
        <v>588.58333333333348</v>
      </c>
      <c r="H181" s="41">
        <v>579.81666666666672</v>
      </c>
      <c r="I181" s="41">
        <v>574.58333333333348</v>
      </c>
      <c r="J181" s="41">
        <v>602.58333333333348</v>
      </c>
      <c r="K181" s="41">
        <v>607.81666666666683</v>
      </c>
      <c r="L181" s="41">
        <v>616.58333333333348</v>
      </c>
      <c r="M181" s="31">
        <v>599.04999999999995</v>
      </c>
      <c r="N181" s="31">
        <v>585.04999999999995</v>
      </c>
      <c r="O181" s="42">
        <v>1099900</v>
      </c>
      <c r="P181" s="43">
        <v>1.9700551615445233E-2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883</v>
      </c>
      <c r="F182" s="40">
        <v>875.85</v>
      </c>
      <c r="G182" s="41">
        <v>867.15000000000009</v>
      </c>
      <c r="H182" s="41">
        <v>851.30000000000007</v>
      </c>
      <c r="I182" s="41">
        <v>842.60000000000014</v>
      </c>
      <c r="J182" s="41">
        <v>891.7</v>
      </c>
      <c r="K182" s="41">
        <v>900.40000000000009</v>
      </c>
      <c r="L182" s="41">
        <v>916.25</v>
      </c>
      <c r="M182" s="31">
        <v>884.55</v>
      </c>
      <c r="N182" s="31">
        <v>860</v>
      </c>
      <c r="O182" s="42">
        <v>7281000</v>
      </c>
      <c r="P182" s="43">
        <v>-2.3863788711623542E-2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717.9</v>
      </c>
      <c r="F183" s="40">
        <v>714.25</v>
      </c>
      <c r="G183" s="41">
        <v>708.45</v>
      </c>
      <c r="H183" s="41">
        <v>699</v>
      </c>
      <c r="I183" s="41">
        <v>693.2</v>
      </c>
      <c r="J183" s="41">
        <v>723.7</v>
      </c>
      <c r="K183" s="41">
        <v>729.5</v>
      </c>
      <c r="L183" s="41">
        <v>738.95</v>
      </c>
      <c r="M183" s="31">
        <v>720.05</v>
      </c>
      <c r="N183" s="31">
        <v>704.8</v>
      </c>
      <c r="O183" s="42">
        <v>11524275</v>
      </c>
      <c r="P183" s="43">
        <v>3.0550496445567242E-3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471.15</v>
      </c>
      <c r="F184" s="40">
        <v>467.46666666666664</v>
      </c>
      <c r="G184" s="41">
        <v>462.73333333333329</v>
      </c>
      <c r="H184" s="41">
        <v>454.31666666666666</v>
      </c>
      <c r="I184" s="41">
        <v>449.58333333333331</v>
      </c>
      <c r="J184" s="41">
        <v>475.88333333333327</v>
      </c>
      <c r="K184" s="41">
        <v>480.61666666666662</v>
      </c>
      <c r="L184" s="41">
        <v>489.03333333333325</v>
      </c>
      <c r="M184" s="31">
        <v>472.2</v>
      </c>
      <c r="N184" s="31">
        <v>459.05</v>
      </c>
      <c r="O184" s="42">
        <v>89148000</v>
      </c>
      <c r="P184" s="43">
        <v>1.4086310667178897E-3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218.65</v>
      </c>
      <c r="F185" s="40">
        <v>217.1</v>
      </c>
      <c r="G185" s="41">
        <v>215</v>
      </c>
      <c r="H185" s="41">
        <v>211.35</v>
      </c>
      <c r="I185" s="41">
        <v>209.25</v>
      </c>
      <c r="J185" s="41">
        <v>220.75</v>
      </c>
      <c r="K185" s="41">
        <v>222.84999999999997</v>
      </c>
      <c r="L185" s="41">
        <v>226.5</v>
      </c>
      <c r="M185" s="31">
        <v>219.2</v>
      </c>
      <c r="N185" s="31">
        <v>213.45</v>
      </c>
      <c r="O185" s="42">
        <v>107311500</v>
      </c>
      <c r="P185" s="43">
        <v>-4.3729323308270673E-2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1129.45</v>
      </c>
      <c r="F186" s="40">
        <v>1124.1499999999999</v>
      </c>
      <c r="G186" s="41">
        <v>1116.5499999999997</v>
      </c>
      <c r="H186" s="41">
        <v>1103.6499999999999</v>
      </c>
      <c r="I186" s="41">
        <v>1096.0499999999997</v>
      </c>
      <c r="J186" s="41">
        <v>1137.0499999999997</v>
      </c>
      <c r="K186" s="41">
        <v>1144.6499999999996</v>
      </c>
      <c r="L186" s="41">
        <v>1157.5499999999997</v>
      </c>
      <c r="M186" s="31">
        <v>1131.75</v>
      </c>
      <c r="N186" s="31">
        <v>1111.25</v>
      </c>
      <c r="O186" s="42">
        <v>50044175</v>
      </c>
      <c r="P186" s="43">
        <v>-3.6974989000575355E-3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3642.2</v>
      </c>
      <c r="F187" s="40">
        <v>3635.0833333333335</v>
      </c>
      <c r="G187" s="41">
        <v>3624.4666666666672</v>
      </c>
      <c r="H187" s="41">
        <v>3606.7333333333336</v>
      </c>
      <c r="I187" s="41">
        <v>3596.1166666666672</v>
      </c>
      <c r="J187" s="41">
        <v>3652.8166666666671</v>
      </c>
      <c r="K187" s="41">
        <v>3663.4333333333329</v>
      </c>
      <c r="L187" s="41">
        <v>3681.166666666667</v>
      </c>
      <c r="M187" s="31">
        <v>3645.7</v>
      </c>
      <c r="N187" s="31">
        <v>3617.35</v>
      </c>
      <c r="O187" s="42">
        <v>11255550</v>
      </c>
      <c r="P187" s="43">
        <v>9.769751449987216E-3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1659.85</v>
      </c>
      <c r="F188" s="40">
        <v>1651.9833333333333</v>
      </c>
      <c r="G188" s="41">
        <v>1641.9666666666667</v>
      </c>
      <c r="H188" s="41">
        <v>1624.0833333333333</v>
      </c>
      <c r="I188" s="41">
        <v>1614.0666666666666</v>
      </c>
      <c r="J188" s="41">
        <v>1669.8666666666668</v>
      </c>
      <c r="K188" s="41">
        <v>1679.8833333333337</v>
      </c>
      <c r="L188" s="41">
        <v>1697.7666666666669</v>
      </c>
      <c r="M188" s="31">
        <v>1662</v>
      </c>
      <c r="N188" s="31">
        <v>1634.1</v>
      </c>
      <c r="O188" s="42">
        <v>10321800</v>
      </c>
      <c r="P188" s="43">
        <v>-1.8989507299270073E-2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2304.5500000000002</v>
      </c>
      <c r="F189" s="40">
        <v>2300.5</v>
      </c>
      <c r="G189" s="41">
        <v>2289.1999999999998</v>
      </c>
      <c r="H189" s="41">
        <v>2273.85</v>
      </c>
      <c r="I189" s="41">
        <v>2262.5499999999997</v>
      </c>
      <c r="J189" s="41">
        <v>2315.85</v>
      </c>
      <c r="K189" s="41">
        <v>2327.15</v>
      </c>
      <c r="L189" s="41">
        <v>2342.5</v>
      </c>
      <c r="M189" s="31">
        <v>2311.8000000000002</v>
      </c>
      <c r="N189" s="31">
        <v>2285.15</v>
      </c>
      <c r="O189" s="42">
        <v>5133750</v>
      </c>
      <c r="P189" s="43">
        <v>5.434782608695652E-3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3094.85</v>
      </c>
      <c r="F190" s="40">
        <v>3088.1333333333332</v>
      </c>
      <c r="G190" s="41">
        <v>3069.4666666666662</v>
      </c>
      <c r="H190" s="41">
        <v>3044.083333333333</v>
      </c>
      <c r="I190" s="41">
        <v>3025.4166666666661</v>
      </c>
      <c r="J190" s="41">
        <v>3113.5166666666664</v>
      </c>
      <c r="K190" s="41">
        <v>3132.1833333333334</v>
      </c>
      <c r="L190" s="41">
        <v>3157.5666666666666</v>
      </c>
      <c r="M190" s="31">
        <v>3106.8</v>
      </c>
      <c r="N190" s="31">
        <v>3062.75</v>
      </c>
      <c r="O190" s="42">
        <v>743000</v>
      </c>
      <c r="P190" s="43">
        <v>1.5721120984278879E-2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537.1</v>
      </c>
      <c r="F191" s="40">
        <v>537.36666666666667</v>
      </c>
      <c r="G191" s="41">
        <v>533.08333333333337</v>
      </c>
      <c r="H191" s="41">
        <v>529.06666666666672</v>
      </c>
      <c r="I191" s="41">
        <v>524.78333333333342</v>
      </c>
      <c r="J191" s="41">
        <v>541.38333333333333</v>
      </c>
      <c r="K191" s="41">
        <v>545.66666666666663</v>
      </c>
      <c r="L191" s="41">
        <v>549.68333333333328</v>
      </c>
      <c r="M191" s="31">
        <v>541.65</v>
      </c>
      <c r="N191" s="31">
        <v>533.35</v>
      </c>
      <c r="O191" s="42">
        <v>4086000</v>
      </c>
      <c r="P191" s="43">
        <v>-1.5184381778741865E-2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1049.3</v>
      </c>
      <c r="F192" s="40">
        <v>1045.0833333333333</v>
      </c>
      <c r="G192" s="41">
        <v>1022.4166666666665</v>
      </c>
      <c r="H192" s="41">
        <v>995.5333333333333</v>
      </c>
      <c r="I192" s="41">
        <v>972.86666666666656</v>
      </c>
      <c r="J192" s="41">
        <v>1071.9666666666665</v>
      </c>
      <c r="K192" s="41">
        <v>1094.633333333333</v>
      </c>
      <c r="L192" s="41">
        <v>1121.5166666666664</v>
      </c>
      <c r="M192" s="31">
        <v>1067.75</v>
      </c>
      <c r="N192" s="31">
        <v>1018.2</v>
      </c>
      <c r="O192" s="42">
        <v>2688300</v>
      </c>
      <c r="P192" s="43">
        <v>9.0909090909090912E-2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617.25</v>
      </c>
      <c r="F193" s="40">
        <v>618.21666666666658</v>
      </c>
      <c r="G193" s="41">
        <v>612.33333333333314</v>
      </c>
      <c r="H193" s="41">
        <v>607.41666666666652</v>
      </c>
      <c r="I193" s="41">
        <v>601.53333333333308</v>
      </c>
      <c r="J193" s="41">
        <v>623.13333333333321</v>
      </c>
      <c r="K193" s="41">
        <v>629.01666666666665</v>
      </c>
      <c r="L193" s="41">
        <v>633.93333333333328</v>
      </c>
      <c r="M193" s="31">
        <v>624.1</v>
      </c>
      <c r="N193" s="31">
        <v>613.29999999999995</v>
      </c>
      <c r="O193" s="42">
        <v>9177000</v>
      </c>
      <c r="P193" s="43">
        <v>5.5223193741371374E-3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1586.6</v>
      </c>
      <c r="F194" s="40">
        <v>1578.9166666666667</v>
      </c>
      <c r="G194" s="41">
        <v>1567.8833333333334</v>
      </c>
      <c r="H194" s="41">
        <v>1549.1666666666667</v>
      </c>
      <c r="I194" s="41">
        <v>1538.1333333333334</v>
      </c>
      <c r="J194" s="41">
        <v>1597.6333333333334</v>
      </c>
      <c r="K194" s="41">
        <v>1608.6666666666667</v>
      </c>
      <c r="L194" s="41">
        <v>1627.3833333333334</v>
      </c>
      <c r="M194" s="31">
        <v>1589.95</v>
      </c>
      <c r="N194" s="31">
        <v>1560.2</v>
      </c>
      <c r="O194" s="42">
        <v>1267000</v>
      </c>
      <c r="P194" s="43">
        <v>1.2870733072188025E-2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7393.55</v>
      </c>
      <c r="F195" s="40">
        <v>7388.666666666667</v>
      </c>
      <c r="G195" s="41">
        <v>7331.8833333333341</v>
      </c>
      <c r="H195" s="41">
        <v>7270.2166666666672</v>
      </c>
      <c r="I195" s="41">
        <v>7213.4333333333343</v>
      </c>
      <c r="J195" s="41">
        <v>7450.3333333333339</v>
      </c>
      <c r="K195" s="41">
        <v>7507.1166666666668</v>
      </c>
      <c r="L195" s="41">
        <v>7568.7833333333338</v>
      </c>
      <c r="M195" s="31">
        <v>7445.45</v>
      </c>
      <c r="N195" s="31">
        <v>7327</v>
      </c>
      <c r="O195" s="42">
        <v>1348300</v>
      </c>
      <c r="P195" s="43">
        <v>-1.9246428307054557E-3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754.3</v>
      </c>
      <c r="F196" s="40">
        <v>749.08333333333337</v>
      </c>
      <c r="G196" s="41">
        <v>741.56666666666672</v>
      </c>
      <c r="H196" s="41">
        <v>728.83333333333337</v>
      </c>
      <c r="I196" s="41">
        <v>721.31666666666672</v>
      </c>
      <c r="J196" s="41">
        <v>761.81666666666672</v>
      </c>
      <c r="K196" s="41">
        <v>769.33333333333337</v>
      </c>
      <c r="L196" s="41">
        <v>782.06666666666672</v>
      </c>
      <c r="M196" s="31">
        <v>756.6</v>
      </c>
      <c r="N196" s="31">
        <v>736.35</v>
      </c>
      <c r="O196" s="42">
        <v>22839700</v>
      </c>
      <c r="P196" s="43">
        <v>-2.6270575846588706E-2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342.7</v>
      </c>
      <c r="F197" s="40">
        <v>341.91666666666669</v>
      </c>
      <c r="G197" s="41">
        <v>339.73333333333335</v>
      </c>
      <c r="H197" s="41">
        <v>336.76666666666665</v>
      </c>
      <c r="I197" s="41">
        <v>334.58333333333331</v>
      </c>
      <c r="J197" s="41">
        <v>344.88333333333338</v>
      </c>
      <c r="K197" s="41">
        <v>347.06666666666666</v>
      </c>
      <c r="L197" s="41">
        <v>350.03333333333342</v>
      </c>
      <c r="M197" s="31">
        <v>344.1</v>
      </c>
      <c r="N197" s="31">
        <v>338.95</v>
      </c>
      <c r="O197" s="42">
        <v>47895000</v>
      </c>
      <c r="P197" s="43">
        <v>-2.4535123966942149E-3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1192.4000000000001</v>
      </c>
      <c r="F198" s="40">
        <v>1191.1000000000001</v>
      </c>
      <c r="G198" s="41">
        <v>1183.7500000000002</v>
      </c>
      <c r="H198" s="41">
        <v>1175.1000000000001</v>
      </c>
      <c r="I198" s="41">
        <v>1167.7500000000002</v>
      </c>
      <c r="J198" s="41">
        <v>1199.7500000000002</v>
      </c>
      <c r="K198" s="41">
        <v>1207.1000000000001</v>
      </c>
      <c r="L198" s="41">
        <v>1215.7500000000002</v>
      </c>
      <c r="M198" s="31">
        <v>1198.45</v>
      </c>
      <c r="N198" s="31">
        <v>1182.45</v>
      </c>
      <c r="O198" s="42">
        <v>2308000</v>
      </c>
      <c r="P198" s="43">
        <v>7.2005236744490508E-3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1771.05</v>
      </c>
      <c r="F199" s="40">
        <v>1785.0833333333333</v>
      </c>
      <c r="G199" s="41">
        <v>1751.9666666666665</v>
      </c>
      <c r="H199" s="41">
        <v>1732.8833333333332</v>
      </c>
      <c r="I199" s="41">
        <v>1699.7666666666664</v>
      </c>
      <c r="J199" s="41">
        <v>1804.1666666666665</v>
      </c>
      <c r="K199" s="41">
        <v>1837.2833333333333</v>
      </c>
      <c r="L199" s="41">
        <v>1856.3666666666666</v>
      </c>
      <c r="M199" s="31">
        <v>1818.2</v>
      </c>
      <c r="N199" s="31">
        <v>1766</v>
      </c>
      <c r="O199" s="42">
        <v>1143500</v>
      </c>
      <c r="P199" s="43">
        <v>6.6697761194029856E-2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687.95</v>
      </c>
      <c r="F200" s="40">
        <v>689.86666666666667</v>
      </c>
      <c r="G200" s="41">
        <v>681.73333333333335</v>
      </c>
      <c r="H200" s="41">
        <v>675.51666666666665</v>
      </c>
      <c r="I200" s="41">
        <v>667.38333333333333</v>
      </c>
      <c r="J200" s="41">
        <v>696.08333333333337</v>
      </c>
      <c r="K200" s="41">
        <v>704.21666666666681</v>
      </c>
      <c r="L200" s="41">
        <v>710.43333333333339</v>
      </c>
      <c r="M200" s="31">
        <v>698</v>
      </c>
      <c r="N200" s="31">
        <v>683.65</v>
      </c>
      <c r="O200" s="42">
        <v>25749600</v>
      </c>
      <c r="P200" s="43">
        <v>-4.9156000741977374E-3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348.9</v>
      </c>
      <c r="F201" s="40">
        <v>346.61666666666662</v>
      </c>
      <c r="G201" s="41">
        <v>335.33333333333326</v>
      </c>
      <c r="H201" s="41">
        <v>321.76666666666665</v>
      </c>
      <c r="I201" s="41">
        <v>310.48333333333329</v>
      </c>
      <c r="J201" s="41">
        <v>360.18333333333322</v>
      </c>
      <c r="K201" s="41">
        <v>371.46666666666664</v>
      </c>
      <c r="L201" s="41">
        <v>385.03333333333319</v>
      </c>
      <c r="M201" s="31">
        <v>357.9</v>
      </c>
      <c r="N201" s="31">
        <v>333.05</v>
      </c>
      <c r="O201" s="42">
        <v>88983000</v>
      </c>
      <c r="P201" s="43">
        <v>-0.11927667913771602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44553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11" t="s">
        <v>16</v>
      </c>
      <c r="B8" s="513"/>
      <c r="C8" s="517" t="s">
        <v>20</v>
      </c>
      <c r="D8" s="517" t="s">
        <v>21</v>
      </c>
      <c r="E8" s="508" t="s">
        <v>22</v>
      </c>
      <c r="F8" s="509"/>
      <c r="G8" s="510"/>
      <c r="H8" s="508" t="s">
        <v>23</v>
      </c>
      <c r="I8" s="509"/>
      <c r="J8" s="510"/>
      <c r="K8" s="26"/>
      <c r="L8" s="53"/>
      <c r="M8" s="53"/>
      <c r="N8" s="1"/>
      <c r="O8" s="1"/>
    </row>
    <row r="9" spans="1:15" ht="36" customHeight="1">
      <c r="A9" s="515"/>
      <c r="B9" s="516"/>
      <c r="C9" s="516"/>
      <c r="D9" s="51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16955.45</v>
      </c>
      <c r="D10" s="35">
        <v>16915.316666666666</v>
      </c>
      <c r="E10" s="35">
        <v>16859.633333333331</v>
      </c>
      <c r="F10" s="35">
        <v>16763.816666666666</v>
      </c>
      <c r="G10" s="35">
        <v>16708.133333333331</v>
      </c>
      <c r="H10" s="35">
        <v>17011.133333333331</v>
      </c>
      <c r="I10" s="35">
        <v>17066.816666666666</v>
      </c>
      <c r="J10" s="35">
        <v>17162.633333333331</v>
      </c>
      <c r="K10" s="37">
        <v>16971</v>
      </c>
      <c r="L10" s="37">
        <v>16819.5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35029.5</v>
      </c>
      <c r="D11" s="40">
        <v>34943.066666666673</v>
      </c>
      <c r="E11" s="40">
        <v>34774.033333333347</v>
      </c>
      <c r="F11" s="40">
        <v>34518.566666666673</v>
      </c>
      <c r="G11" s="40">
        <v>34349.533333333347</v>
      </c>
      <c r="H11" s="40">
        <v>35198.533333333347</v>
      </c>
      <c r="I11" s="40">
        <v>35367.566666666673</v>
      </c>
      <c r="J11" s="40">
        <v>35623.033333333347</v>
      </c>
      <c r="K11" s="31">
        <v>35112.1</v>
      </c>
      <c r="L11" s="31">
        <v>34687.599999999999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2213.1999999999998</v>
      </c>
      <c r="D12" s="40">
        <v>2208.85</v>
      </c>
      <c r="E12" s="40">
        <v>2198.0499999999997</v>
      </c>
      <c r="F12" s="40">
        <v>2182.8999999999996</v>
      </c>
      <c r="G12" s="40">
        <v>2172.0999999999995</v>
      </c>
      <c r="H12" s="40">
        <v>2224</v>
      </c>
      <c r="I12" s="40">
        <v>2234.8000000000002</v>
      </c>
      <c r="J12" s="40">
        <v>2249.9500000000003</v>
      </c>
      <c r="K12" s="31">
        <v>2219.65</v>
      </c>
      <c r="L12" s="31">
        <v>2193.6999999999998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4888.45</v>
      </c>
      <c r="D13" s="40">
        <v>4871.4666666666662</v>
      </c>
      <c r="E13" s="40">
        <v>4848.2333333333327</v>
      </c>
      <c r="F13" s="40">
        <v>4808.0166666666664</v>
      </c>
      <c r="G13" s="40">
        <v>4784.7833333333328</v>
      </c>
      <c r="H13" s="40">
        <v>4911.6833333333325</v>
      </c>
      <c r="I13" s="40">
        <v>4934.9166666666661</v>
      </c>
      <c r="J13" s="40">
        <v>4975.1333333333323</v>
      </c>
      <c r="K13" s="31">
        <v>4894.7</v>
      </c>
      <c r="L13" s="31">
        <v>4831.25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36989.15</v>
      </c>
      <c r="D14" s="40">
        <v>36890.966666666667</v>
      </c>
      <c r="E14" s="40">
        <v>36767.183333333334</v>
      </c>
      <c r="F14" s="40">
        <v>36545.216666666667</v>
      </c>
      <c r="G14" s="40">
        <v>36421.433333333334</v>
      </c>
      <c r="H14" s="40">
        <v>37112.933333333334</v>
      </c>
      <c r="I14" s="40">
        <v>37236.716666666674</v>
      </c>
      <c r="J14" s="40">
        <v>37458.683333333334</v>
      </c>
      <c r="K14" s="31">
        <v>37014.75</v>
      </c>
      <c r="L14" s="31">
        <v>36669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3782.5</v>
      </c>
      <c r="D15" s="40">
        <v>3770.15</v>
      </c>
      <c r="E15" s="40">
        <v>3754</v>
      </c>
      <c r="F15" s="40">
        <v>3725.5</v>
      </c>
      <c r="G15" s="40">
        <v>3709.35</v>
      </c>
      <c r="H15" s="40">
        <v>3798.65</v>
      </c>
      <c r="I15" s="40">
        <v>3814.8000000000006</v>
      </c>
      <c r="J15" s="40">
        <v>3843.3</v>
      </c>
      <c r="K15" s="31">
        <v>3786.3</v>
      </c>
      <c r="L15" s="31">
        <v>3741.65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8202.1</v>
      </c>
      <c r="D16" s="40">
        <v>8167.5166666666664</v>
      </c>
      <c r="E16" s="40">
        <v>8125.6333333333332</v>
      </c>
      <c r="F16" s="40">
        <v>8049.166666666667</v>
      </c>
      <c r="G16" s="40">
        <v>8007.2833333333338</v>
      </c>
      <c r="H16" s="40">
        <v>8243.9833333333336</v>
      </c>
      <c r="I16" s="40">
        <v>8285.866666666665</v>
      </c>
      <c r="J16" s="40">
        <v>8362.3333333333321</v>
      </c>
      <c r="K16" s="31">
        <v>8209.4</v>
      </c>
      <c r="L16" s="31">
        <v>8091.05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2149.9</v>
      </c>
      <c r="D17" s="40">
        <v>2152.3833333333337</v>
      </c>
      <c r="E17" s="40">
        <v>2135.8166666666675</v>
      </c>
      <c r="F17" s="40">
        <v>2121.733333333334</v>
      </c>
      <c r="G17" s="40">
        <v>2105.1666666666679</v>
      </c>
      <c r="H17" s="40">
        <v>2166.4666666666672</v>
      </c>
      <c r="I17" s="40">
        <v>2183.0333333333338</v>
      </c>
      <c r="J17" s="40">
        <v>2197.1166666666668</v>
      </c>
      <c r="K17" s="31">
        <v>2168.9499999999998</v>
      </c>
      <c r="L17" s="31">
        <v>2138.3000000000002</v>
      </c>
      <c r="M17" s="31">
        <v>3.7634599999999998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1027.0999999999999</v>
      </c>
      <c r="D18" s="40">
        <v>1033.45</v>
      </c>
      <c r="E18" s="40">
        <v>1015.0500000000002</v>
      </c>
      <c r="F18" s="40">
        <v>1003.0000000000001</v>
      </c>
      <c r="G18" s="40">
        <v>984.60000000000025</v>
      </c>
      <c r="H18" s="40">
        <v>1045.5</v>
      </c>
      <c r="I18" s="40">
        <v>1063.9000000000001</v>
      </c>
      <c r="J18" s="40">
        <v>1075.95</v>
      </c>
      <c r="K18" s="31">
        <v>1051.8499999999999</v>
      </c>
      <c r="L18" s="31">
        <v>1021.4</v>
      </c>
      <c r="M18" s="31">
        <v>8.2686600000000006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955.95</v>
      </c>
      <c r="D19" s="40">
        <v>949.93333333333339</v>
      </c>
      <c r="E19" s="40">
        <v>938.01666666666677</v>
      </c>
      <c r="F19" s="40">
        <v>920.08333333333337</v>
      </c>
      <c r="G19" s="40">
        <v>908.16666666666674</v>
      </c>
      <c r="H19" s="40">
        <v>967.86666666666679</v>
      </c>
      <c r="I19" s="40">
        <v>979.7833333333333</v>
      </c>
      <c r="J19" s="40">
        <v>997.71666666666681</v>
      </c>
      <c r="K19" s="31">
        <v>961.85</v>
      </c>
      <c r="L19" s="31">
        <v>932</v>
      </c>
      <c r="M19" s="31">
        <v>5.2023700000000002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1658.1</v>
      </c>
      <c r="D20" s="40">
        <v>1649.5166666666667</v>
      </c>
      <c r="E20" s="40">
        <v>1635.5833333333333</v>
      </c>
      <c r="F20" s="40">
        <v>1613.0666666666666</v>
      </c>
      <c r="G20" s="40">
        <v>1599.1333333333332</v>
      </c>
      <c r="H20" s="40">
        <v>1672.0333333333333</v>
      </c>
      <c r="I20" s="40">
        <v>1685.9666666666667</v>
      </c>
      <c r="J20" s="40">
        <v>1708.4833333333333</v>
      </c>
      <c r="K20" s="31">
        <v>1663.45</v>
      </c>
      <c r="L20" s="31">
        <v>1627</v>
      </c>
      <c r="M20" s="31">
        <v>9.9300599999999992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1403.1</v>
      </c>
      <c r="D21" s="40">
        <v>1396.0333333333335</v>
      </c>
      <c r="E21" s="40">
        <v>1382.0666666666671</v>
      </c>
      <c r="F21" s="40">
        <v>1361.0333333333335</v>
      </c>
      <c r="G21" s="40">
        <v>1347.0666666666671</v>
      </c>
      <c r="H21" s="40">
        <v>1417.0666666666671</v>
      </c>
      <c r="I21" s="40">
        <v>1431.0333333333338</v>
      </c>
      <c r="J21" s="40">
        <v>1452.0666666666671</v>
      </c>
      <c r="K21" s="31">
        <v>1410</v>
      </c>
      <c r="L21" s="31">
        <v>1375</v>
      </c>
      <c r="M21" s="31">
        <v>6.6307299999999998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722.85</v>
      </c>
      <c r="D22" s="40">
        <v>723.33333333333337</v>
      </c>
      <c r="E22" s="40">
        <v>716.76666666666677</v>
      </c>
      <c r="F22" s="40">
        <v>710.68333333333339</v>
      </c>
      <c r="G22" s="40">
        <v>704.11666666666679</v>
      </c>
      <c r="H22" s="40">
        <v>729.41666666666674</v>
      </c>
      <c r="I22" s="40">
        <v>735.98333333333335</v>
      </c>
      <c r="J22" s="40">
        <v>742.06666666666672</v>
      </c>
      <c r="K22" s="31">
        <v>729.9</v>
      </c>
      <c r="L22" s="31">
        <v>717.25</v>
      </c>
      <c r="M22" s="31">
        <v>36.26585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1738.6</v>
      </c>
      <c r="D23" s="40">
        <v>1713.3999999999999</v>
      </c>
      <c r="E23" s="40">
        <v>1645.2999999999997</v>
      </c>
      <c r="F23" s="40">
        <v>1551.9999999999998</v>
      </c>
      <c r="G23" s="40">
        <v>1483.8999999999996</v>
      </c>
      <c r="H23" s="40">
        <v>1806.6999999999998</v>
      </c>
      <c r="I23" s="40">
        <v>1874.7999999999997</v>
      </c>
      <c r="J23" s="40">
        <v>1968.1</v>
      </c>
      <c r="K23" s="31">
        <v>1781.5</v>
      </c>
      <c r="L23" s="31">
        <v>1620.1</v>
      </c>
      <c r="M23" s="31">
        <v>1.26284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1807.35</v>
      </c>
      <c r="D24" s="40">
        <v>1798.8500000000001</v>
      </c>
      <c r="E24" s="40">
        <v>1758.7000000000003</v>
      </c>
      <c r="F24" s="40">
        <v>1710.0500000000002</v>
      </c>
      <c r="G24" s="40">
        <v>1669.9000000000003</v>
      </c>
      <c r="H24" s="40">
        <v>1847.5000000000002</v>
      </c>
      <c r="I24" s="40">
        <v>1887.6500000000003</v>
      </c>
      <c r="J24" s="40">
        <v>1936.3000000000002</v>
      </c>
      <c r="K24" s="31">
        <v>1839</v>
      </c>
      <c r="L24" s="31">
        <v>1750.2</v>
      </c>
      <c r="M24" s="31">
        <v>3.6124900000000002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116.8</v>
      </c>
      <c r="D25" s="40">
        <v>116.06666666666666</v>
      </c>
      <c r="E25" s="40">
        <v>114.28333333333333</v>
      </c>
      <c r="F25" s="40">
        <v>111.76666666666667</v>
      </c>
      <c r="G25" s="40">
        <v>109.98333333333333</v>
      </c>
      <c r="H25" s="40">
        <v>118.58333333333333</v>
      </c>
      <c r="I25" s="40">
        <v>120.36666666666666</v>
      </c>
      <c r="J25" s="40">
        <v>122.88333333333333</v>
      </c>
      <c r="K25" s="31">
        <v>117.85</v>
      </c>
      <c r="L25" s="31">
        <v>113.55</v>
      </c>
      <c r="M25" s="31">
        <v>32.209679999999999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277.14999999999998</v>
      </c>
      <c r="D26" s="40">
        <v>275.93333333333334</v>
      </c>
      <c r="E26" s="40">
        <v>272.51666666666665</v>
      </c>
      <c r="F26" s="40">
        <v>267.88333333333333</v>
      </c>
      <c r="G26" s="40">
        <v>264.46666666666664</v>
      </c>
      <c r="H26" s="40">
        <v>280.56666666666666</v>
      </c>
      <c r="I26" s="40">
        <v>283.98333333333329</v>
      </c>
      <c r="J26" s="40">
        <v>288.61666666666667</v>
      </c>
      <c r="K26" s="31">
        <v>279.35000000000002</v>
      </c>
      <c r="L26" s="31">
        <v>271.3</v>
      </c>
      <c r="M26" s="31">
        <v>27.689499999999999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2089.65</v>
      </c>
      <c r="D27" s="40">
        <v>2092.7833333333333</v>
      </c>
      <c r="E27" s="40">
        <v>2076.6166666666668</v>
      </c>
      <c r="F27" s="40">
        <v>2063.5833333333335</v>
      </c>
      <c r="G27" s="40">
        <v>2047.416666666667</v>
      </c>
      <c r="H27" s="40">
        <v>2105.8166666666666</v>
      </c>
      <c r="I27" s="40">
        <v>2121.9833333333336</v>
      </c>
      <c r="J27" s="40">
        <v>2135.0166666666664</v>
      </c>
      <c r="K27" s="31">
        <v>2108.9499999999998</v>
      </c>
      <c r="L27" s="31">
        <v>2079.75</v>
      </c>
      <c r="M27" s="31">
        <v>0.55001999999999995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784.6</v>
      </c>
      <c r="D28" s="40">
        <v>777.19999999999993</v>
      </c>
      <c r="E28" s="40">
        <v>761.39999999999986</v>
      </c>
      <c r="F28" s="40">
        <v>738.19999999999993</v>
      </c>
      <c r="G28" s="40">
        <v>722.39999999999986</v>
      </c>
      <c r="H28" s="40">
        <v>800.39999999999986</v>
      </c>
      <c r="I28" s="40">
        <v>816.19999999999982</v>
      </c>
      <c r="J28" s="40">
        <v>839.39999999999986</v>
      </c>
      <c r="K28" s="31">
        <v>793</v>
      </c>
      <c r="L28" s="31">
        <v>754</v>
      </c>
      <c r="M28" s="31">
        <v>5.4965200000000003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3443.2</v>
      </c>
      <c r="D29" s="40">
        <v>3440.1833333333329</v>
      </c>
      <c r="E29" s="40">
        <v>3396.4166666666661</v>
      </c>
      <c r="F29" s="40">
        <v>3349.6333333333332</v>
      </c>
      <c r="G29" s="40">
        <v>3305.8666666666663</v>
      </c>
      <c r="H29" s="40">
        <v>3486.9666666666658</v>
      </c>
      <c r="I29" s="40">
        <v>3530.7333333333331</v>
      </c>
      <c r="J29" s="40">
        <v>3577.5166666666655</v>
      </c>
      <c r="K29" s="31">
        <v>3483.95</v>
      </c>
      <c r="L29" s="31">
        <v>3393.4</v>
      </c>
      <c r="M29" s="31">
        <v>0.75871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608.5</v>
      </c>
      <c r="D30" s="40">
        <v>609.81666666666672</v>
      </c>
      <c r="E30" s="40">
        <v>605.13333333333344</v>
      </c>
      <c r="F30" s="40">
        <v>601.76666666666677</v>
      </c>
      <c r="G30" s="40">
        <v>597.08333333333348</v>
      </c>
      <c r="H30" s="40">
        <v>613.18333333333339</v>
      </c>
      <c r="I30" s="40">
        <v>617.86666666666656</v>
      </c>
      <c r="J30" s="40">
        <v>621.23333333333335</v>
      </c>
      <c r="K30" s="31">
        <v>614.5</v>
      </c>
      <c r="L30" s="31">
        <v>606.45000000000005</v>
      </c>
      <c r="M30" s="31">
        <v>4.7604199999999999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363.75</v>
      </c>
      <c r="D31" s="40">
        <v>363.48333333333335</v>
      </c>
      <c r="E31" s="40">
        <v>359.9666666666667</v>
      </c>
      <c r="F31" s="40">
        <v>356.18333333333334</v>
      </c>
      <c r="G31" s="40">
        <v>352.66666666666669</v>
      </c>
      <c r="H31" s="40">
        <v>367.26666666666671</v>
      </c>
      <c r="I31" s="40">
        <v>370.78333333333336</v>
      </c>
      <c r="J31" s="40">
        <v>374.56666666666672</v>
      </c>
      <c r="K31" s="31">
        <v>367</v>
      </c>
      <c r="L31" s="31">
        <v>359.7</v>
      </c>
      <c r="M31" s="31">
        <v>13.83949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4775.55</v>
      </c>
      <c r="D32" s="40">
        <v>4808.5999999999995</v>
      </c>
      <c r="E32" s="40">
        <v>4716.9499999999989</v>
      </c>
      <c r="F32" s="40">
        <v>4658.3499999999995</v>
      </c>
      <c r="G32" s="40">
        <v>4566.6999999999989</v>
      </c>
      <c r="H32" s="40">
        <v>4867.1999999999989</v>
      </c>
      <c r="I32" s="40">
        <v>4958.8499999999985</v>
      </c>
      <c r="J32" s="40">
        <v>5017.4499999999989</v>
      </c>
      <c r="K32" s="31">
        <v>4900.25</v>
      </c>
      <c r="L32" s="31">
        <v>4750</v>
      </c>
      <c r="M32" s="31">
        <v>7.7999200000000002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208.05</v>
      </c>
      <c r="D33" s="40">
        <v>207.26666666666665</v>
      </c>
      <c r="E33" s="40">
        <v>204.5333333333333</v>
      </c>
      <c r="F33" s="40">
        <v>201.01666666666665</v>
      </c>
      <c r="G33" s="40">
        <v>198.2833333333333</v>
      </c>
      <c r="H33" s="40">
        <v>210.7833333333333</v>
      </c>
      <c r="I33" s="40">
        <v>213.51666666666665</v>
      </c>
      <c r="J33" s="40">
        <v>217.0333333333333</v>
      </c>
      <c r="K33" s="31">
        <v>210</v>
      </c>
      <c r="L33" s="31">
        <v>203.75</v>
      </c>
      <c r="M33" s="31">
        <v>22.601739999999999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124.35</v>
      </c>
      <c r="D34" s="40">
        <v>124.33333333333333</v>
      </c>
      <c r="E34" s="40">
        <v>123.16666666666666</v>
      </c>
      <c r="F34" s="40">
        <v>121.98333333333333</v>
      </c>
      <c r="G34" s="40">
        <v>120.81666666666666</v>
      </c>
      <c r="H34" s="40">
        <v>125.51666666666665</v>
      </c>
      <c r="I34" s="40">
        <v>126.68333333333331</v>
      </c>
      <c r="J34" s="40">
        <v>127.86666666666665</v>
      </c>
      <c r="K34" s="31">
        <v>125.5</v>
      </c>
      <c r="L34" s="31">
        <v>123.15</v>
      </c>
      <c r="M34" s="31">
        <v>72.73742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3280.1</v>
      </c>
      <c r="D35" s="40">
        <v>3268.9166666666665</v>
      </c>
      <c r="E35" s="40">
        <v>3252.1833333333329</v>
      </c>
      <c r="F35" s="40">
        <v>3224.2666666666664</v>
      </c>
      <c r="G35" s="40">
        <v>3207.5333333333328</v>
      </c>
      <c r="H35" s="40">
        <v>3296.833333333333</v>
      </c>
      <c r="I35" s="40">
        <v>3313.5666666666666</v>
      </c>
      <c r="J35" s="40">
        <v>3341.4833333333331</v>
      </c>
      <c r="K35" s="31">
        <v>3285.65</v>
      </c>
      <c r="L35" s="31">
        <v>3241</v>
      </c>
      <c r="M35" s="31">
        <v>6.1986499999999998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2149.15</v>
      </c>
      <c r="D36" s="40">
        <v>2137.0166666666669</v>
      </c>
      <c r="E36" s="40">
        <v>2118.1333333333337</v>
      </c>
      <c r="F36" s="40">
        <v>2087.1166666666668</v>
      </c>
      <c r="G36" s="40">
        <v>2068.2333333333336</v>
      </c>
      <c r="H36" s="40">
        <v>2168.0333333333338</v>
      </c>
      <c r="I36" s="40">
        <v>2186.916666666667</v>
      </c>
      <c r="J36" s="40">
        <v>2217.9333333333338</v>
      </c>
      <c r="K36" s="31">
        <v>2155.9</v>
      </c>
      <c r="L36" s="31">
        <v>2106</v>
      </c>
      <c r="M36" s="31">
        <v>1.6397900000000001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718.1</v>
      </c>
      <c r="D37" s="40">
        <v>709.2833333333333</v>
      </c>
      <c r="E37" s="40">
        <v>698.66666666666663</v>
      </c>
      <c r="F37" s="40">
        <v>679.23333333333335</v>
      </c>
      <c r="G37" s="40">
        <v>668.61666666666667</v>
      </c>
      <c r="H37" s="40">
        <v>728.71666666666658</v>
      </c>
      <c r="I37" s="40">
        <v>739.33333333333337</v>
      </c>
      <c r="J37" s="40">
        <v>758.76666666666654</v>
      </c>
      <c r="K37" s="31">
        <v>719.9</v>
      </c>
      <c r="L37" s="31">
        <v>689.85</v>
      </c>
      <c r="M37" s="31">
        <v>24.128579999999999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4655.8500000000004</v>
      </c>
      <c r="D38" s="40">
        <v>4646.25</v>
      </c>
      <c r="E38" s="40">
        <v>4597</v>
      </c>
      <c r="F38" s="40">
        <v>4538.1499999999996</v>
      </c>
      <c r="G38" s="40">
        <v>4488.8999999999996</v>
      </c>
      <c r="H38" s="40">
        <v>4705.1000000000004</v>
      </c>
      <c r="I38" s="40">
        <v>4754.3500000000004</v>
      </c>
      <c r="J38" s="40">
        <v>4813.2000000000007</v>
      </c>
      <c r="K38" s="31">
        <v>4695.5</v>
      </c>
      <c r="L38" s="31">
        <v>4587.3999999999996</v>
      </c>
      <c r="M38" s="31">
        <v>3.3837999999999999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669.35</v>
      </c>
      <c r="D39" s="40">
        <v>670.06666666666672</v>
      </c>
      <c r="E39" s="40">
        <v>663.28333333333342</v>
      </c>
      <c r="F39" s="40">
        <v>657.2166666666667</v>
      </c>
      <c r="G39" s="40">
        <v>650.43333333333339</v>
      </c>
      <c r="H39" s="40">
        <v>676.13333333333344</v>
      </c>
      <c r="I39" s="40">
        <v>682.91666666666674</v>
      </c>
      <c r="J39" s="40">
        <v>688.98333333333346</v>
      </c>
      <c r="K39" s="31">
        <v>676.85</v>
      </c>
      <c r="L39" s="31">
        <v>664</v>
      </c>
      <c r="M39" s="31">
        <v>74.895340000000004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3135.85</v>
      </c>
      <c r="D40" s="40">
        <v>3145.1333333333332</v>
      </c>
      <c r="E40" s="40">
        <v>3116.7166666666662</v>
      </c>
      <c r="F40" s="40">
        <v>3097.583333333333</v>
      </c>
      <c r="G40" s="40">
        <v>3069.1666666666661</v>
      </c>
      <c r="H40" s="40">
        <v>3164.2666666666664</v>
      </c>
      <c r="I40" s="40">
        <v>3192.6833333333334</v>
      </c>
      <c r="J40" s="40">
        <v>3211.8166666666666</v>
      </c>
      <c r="K40" s="31">
        <v>3173.55</v>
      </c>
      <c r="L40" s="31">
        <v>3126</v>
      </c>
      <c r="M40" s="31">
        <v>2.9457800000000001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6771.2</v>
      </c>
      <c r="D41" s="40">
        <v>6728.583333333333</v>
      </c>
      <c r="E41" s="40">
        <v>6666.4166666666661</v>
      </c>
      <c r="F41" s="40">
        <v>6561.6333333333332</v>
      </c>
      <c r="G41" s="40">
        <v>6499.4666666666662</v>
      </c>
      <c r="H41" s="40">
        <v>6833.3666666666659</v>
      </c>
      <c r="I41" s="40">
        <v>6895.5333333333319</v>
      </c>
      <c r="J41" s="40">
        <v>7000.3166666666657</v>
      </c>
      <c r="K41" s="31">
        <v>6790.75</v>
      </c>
      <c r="L41" s="31">
        <v>6623.8</v>
      </c>
      <c r="M41" s="31">
        <v>12.678979999999999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15945.9</v>
      </c>
      <c r="D42" s="40">
        <v>15986.949999999999</v>
      </c>
      <c r="E42" s="40">
        <v>15788.949999999997</v>
      </c>
      <c r="F42" s="40">
        <v>15631.999999999998</v>
      </c>
      <c r="G42" s="40">
        <v>15433.999999999996</v>
      </c>
      <c r="H42" s="40">
        <v>16143.899999999998</v>
      </c>
      <c r="I42" s="40">
        <v>16341.900000000001</v>
      </c>
      <c r="J42" s="40">
        <v>16498.849999999999</v>
      </c>
      <c r="K42" s="31">
        <v>16184.95</v>
      </c>
      <c r="L42" s="31">
        <v>15830</v>
      </c>
      <c r="M42" s="31">
        <v>2.6129199999999999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5184.3</v>
      </c>
      <c r="D43" s="40">
        <v>5156.0999999999995</v>
      </c>
      <c r="E43" s="40">
        <v>5092.1999999999989</v>
      </c>
      <c r="F43" s="40">
        <v>5000.0999999999995</v>
      </c>
      <c r="G43" s="40">
        <v>4936.1999999999989</v>
      </c>
      <c r="H43" s="40">
        <v>5248.1999999999989</v>
      </c>
      <c r="I43" s="40">
        <v>5312.0999999999985</v>
      </c>
      <c r="J43" s="40">
        <v>5404.1999999999989</v>
      </c>
      <c r="K43" s="31">
        <v>5220</v>
      </c>
      <c r="L43" s="31">
        <v>5064</v>
      </c>
      <c r="M43" s="31">
        <v>0.25735000000000002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2137.3000000000002</v>
      </c>
      <c r="D44" s="40">
        <v>2144.1333333333332</v>
      </c>
      <c r="E44" s="40">
        <v>2100.2666666666664</v>
      </c>
      <c r="F44" s="40">
        <v>2063.2333333333331</v>
      </c>
      <c r="G44" s="40">
        <v>2019.3666666666663</v>
      </c>
      <c r="H44" s="40">
        <v>2181.1666666666665</v>
      </c>
      <c r="I44" s="40">
        <v>2225.0333333333333</v>
      </c>
      <c r="J44" s="40">
        <v>2262.0666666666666</v>
      </c>
      <c r="K44" s="31">
        <v>2188</v>
      </c>
      <c r="L44" s="31">
        <v>2107.1</v>
      </c>
      <c r="M44" s="31">
        <v>3.4635600000000002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252.8</v>
      </c>
      <c r="D45" s="40">
        <v>252.1</v>
      </c>
      <c r="E45" s="40">
        <v>247.7</v>
      </c>
      <c r="F45" s="40">
        <v>242.6</v>
      </c>
      <c r="G45" s="40">
        <v>238.2</v>
      </c>
      <c r="H45" s="40">
        <v>257.2</v>
      </c>
      <c r="I45" s="40">
        <v>261.60000000000002</v>
      </c>
      <c r="J45" s="40">
        <v>266.7</v>
      </c>
      <c r="K45" s="31">
        <v>256.5</v>
      </c>
      <c r="L45" s="31">
        <v>247</v>
      </c>
      <c r="M45" s="31">
        <v>42.152209999999997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79.849999999999994</v>
      </c>
      <c r="D46" s="40">
        <v>80.133333333333326</v>
      </c>
      <c r="E46" s="40">
        <v>78.416666666666657</v>
      </c>
      <c r="F46" s="40">
        <v>76.983333333333334</v>
      </c>
      <c r="G46" s="40">
        <v>75.266666666666666</v>
      </c>
      <c r="H46" s="40">
        <v>81.566666666666649</v>
      </c>
      <c r="I46" s="40">
        <v>83.283333333333317</v>
      </c>
      <c r="J46" s="40">
        <v>84.71666666666664</v>
      </c>
      <c r="K46" s="31">
        <v>81.849999999999994</v>
      </c>
      <c r="L46" s="31">
        <v>78.7</v>
      </c>
      <c r="M46" s="31">
        <v>392.02046000000001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51.55</v>
      </c>
      <c r="D47" s="40">
        <v>51.5</v>
      </c>
      <c r="E47" s="40">
        <v>51.05</v>
      </c>
      <c r="F47" s="40">
        <v>50.55</v>
      </c>
      <c r="G47" s="40">
        <v>50.099999999999994</v>
      </c>
      <c r="H47" s="40">
        <v>52</v>
      </c>
      <c r="I47" s="40">
        <v>52.45</v>
      </c>
      <c r="J47" s="40">
        <v>52.95</v>
      </c>
      <c r="K47" s="31">
        <v>51.95</v>
      </c>
      <c r="L47" s="31">
        <v>51</v>
      </c>
      <c r="M47" s="31">
        <v>36.413930000000001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1835.35</v>
      </c>
      <c r="D48" s="40">
        <v>1835.7166666666665</v>
      </c>
      <c r="E48" s="40">
        <v>1813.633333333333</v>
      </c>
      <c r="F48" s="40">
        <v>1791.9166666666665</v>
      </c>
      <c r="G48" s="40">
        <v>1769.833333333333</v>
      </c>
      <c r="H48" s="40">
        <v>1857.4333333333329</v>
      </c>
      <c r="I48" s="40">
        <v>1879.5166666666664</v>
      </c>
      <c r="J48" s="40">
        <v>1901.2333333333329</v>
      </c>
      <c r="K48" s="31">
        <v>1857.8</v>
      </c>
      <c r="L48" s="31">
        <v>1814</v>
      </c>
      <c r="M48" s="31">
        <v>3.8944800000000002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746.2</v>
      </c>
      <c r="D49" s="40">
        <v>746.6</v>
      </c>
      <c r="E49" s="40">
        <v>740.2</v>
      </c>
      <c r="F49" s="40">
        <v>734.2</v>
      </c>
      <c r="G49" s="40">
        <v>727.80000000000007</v>
      </c>
      <c r="H49" s="40">
        <v>752.6</v>
      </c>
      <c r="I49" s="40">
        <v>758.99999999999989</v>
      </c>
      <c r="J49" s="40">
        <v>765</v>
      </c>
      <c r="K49" s="31">
        <v>753</v>
      </c>
      <c r="L49" s="31">
        <v>740.6</v>
      </c>
      <c r="M49" s="31">
        <v>10.90789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203.4</v>
      </c>
      <c r="D50" s="40">
        <v>202.70000000000002</v>
      </c>
      <c r="E50" s="40">
        <v>201.20000000000005</v>
      </c>
      <c r="F50" s="40">
        <v>199.00000000000003</v>
      </c>
      <c r="G50" s="40">
        <v>197.50000000000006</v>
      </c>
      <c r="H50" s="40">
        <v>204.90000000000003</v>
      </c>
      <c r="I50" s="40">
        <v>206.39999999999998</v>
      </c>
      <c r="J50" s="40">
        <v>208.60000000000002</v>
      </c>
      <c r="K50" s="31">
        <v>204.2</v>
      </c>
      <c r="L50" s="31">
        <v>200.5</v>
      </c>
      <c r="M50" s="31">
        <v>29.813289999999999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684.35</v>
      </c>
      <c r="D51" s="40">
        <v>682.68333333333339</v>
      </c>
      <c r="E51" s="40">
        <v>677.11666666666679</v>
      </c>
      <c r="F51" s="40">
        <v>669.88333333333344</v>
      </c>
      <c r="G51" s="40">
        <v>664.31666666666683</v>
      </c>
      <c r="H51" s="40">
        <v>689.91666666666674</v>
      </c>
      <c r="I51" s="40">
        <v>695.48333333333335</v>
      </c>
      <c r="J51" s="40">
        <v>702.7166666666667</v>
      </c>
      <c r="K51" s="31">
        <v>688.25</v>
      </c>
      <c r="L51" s="31">
        <v>675.45</v>
      </c>
      <c r="M51" s="31">
        <v>6.4161299999999999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58.4</v>
      </c>
      <c r="D52" s="40">
        <v>58.216666666666669</v>
      </c>
      <c r="E52" s="40">
        <v>57.783333333333339</v>
      </c>
      <c r="F52" s="40">
        <v>57.166666666666671</v>
      </c>
      <c r="G52" s="40">
        <v>56.733333333333341</v>
      </c>
      <c r="H52" s="40">
        <v>58.833333333333336</v>
      </c>
      <c r="I52" s="40">
        <v>59.266666666666673</v>
      </c>
      <c r="J52" s="40">
        <v>59.883333333333333</v>
      </c>
      <c r="K52" s="31">
        <v>58.65</v>
      </c>
      <c r="L52" s="31">
        <v>57.6</v>
      </c>
      <c r="M52" s="31">
        <v>218.68576999999999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372.45</v>
      </c>
      <c r="D53" s="40">
        <v>370.48333333333335</v>
      </c>
      <c r="E53" s="40">
        <v>367.16666666666669</v>
      </c>
      <c r="F53" s="40">
        <v>361.88333333333333</v>
      </c>
      <c r="G53" s="40">
        <v>358.56666666666666</v>
      </c>
      <c r="H53" s="40">
        <v>375.76666666666671</v>
      </c>
      <c r="I53" s="40">
        <v>379.08333333333331</v>
      </c>
      <c r="J53" s="40">
        <v>384.36666666666673</v>
      </c>
      <c r="K53" s="31">
        <v>373.8</v>
      </c>
      <c r="L53" s="31">
        <v>365.2</v>
      </c>
      <c r="M53" s="31">
        <v>50.226219999999998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684.75</v>
      </c>
      <c r="D54" s="40">
        <v>679.25</v>
      </c>
      <c r="E54" s="40">
        <v>672.5</v>
      </c>
      <c r="F54" s="40">
        <v>660.25</v>
      </c>
      <c r="G54" s="40">
        <v>653.5</v>
      </c>
      <c r="H54" s="40">
        <v>691.5</v>
      </c>
      <c r="I54" s="40">
        <v>698.25</v>
      </c>
      <c r="J54" s="40">
        <v>710.5</v>
      </c>
      <c r="K54" s="31">
        <v>686</v>
      </c>
      <c r="L54" s="31">
        <v>667</v>
      </c>
      <c r="M54" s="31">
        <v>85.222260000000006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360.1</v>
      </c>
      <c r="D55" s="40">
        <v>358.61666666666662</v>
      </c>
      <c r="E55" s="40">
        <v>351.33333333333326</v>
      </c>
      <c r="F55" s="40">
        <v>342.56666666666666</v>
      </c>
      <c r="G55" s="40">
        <v>335.2833333333333</v>
      </c>
      <c r="H55" s="40">
        <v>367.38333333333321</v>
      </c>
      <c r="I55" s="40">
        <v>374.66666666666663</v>
      </c>
      <c r="J55" s="40">
        <v>383.43333333333317</v>
      </c>
      <c r="K55" s="31">
        <v>365.9</v>
      </c>
      <c r="L55" s="31">
        <v>349.85</v>
      </c>
      <c r="M55" s="31">
        <v>30.69556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16461</v>
      </c>
      <c r="D56" s="40">
        <v>16436.45</v>
      </c>
      <c r="E56" s="40">
        <v>16322.900000000001</v>
      </c>
      <c r="F56" s="40">
        <v>16184.800000000001</v>
      </c>
      <c r="G56" s="40">
        <v>16071.250000000002</v>
      </c>
      <c r="H56" s="40">
        <v>16574.550000000003</v>
      </c>
      <c r="I56" s="40">
        <v>16688.099999999999</v>
      </c>
      <c r="J56" s="40">
        <v>16826.2</v>
      </c>
      <c r="K56" s="31">
        <v>16550</v>
      </c>
      <c r="L56" s="31">
        <v>16298.35</v>
      </c>
      <c r="M56" s="31">
        <v>0.27633999999999997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3497</v>
      </c>
      <c r="D57" s="40">
        <v>3506.7333333333336</v>
      </c>
      <c r="E57" s="40">
        <v>3474.8666666666672</v>
      </c>
      <c r="F57" s="40">
        <v>3452.7333333333336</v>
      </c>
      <c r="G57" s="40">
        <v>3420.8666666666672</v>
      </c>
      <c r="H57" s="40">
        <v>3528.8666666666672</v>
      </c>
      <c r="I57" s="40">
        <v>3560.733333333334</v>
      </c>
      <c r="J57" s="40">
        <v>3582.8666666666672</v>
      </c>
      <c r="K57" s="31">
        <v>3538.6</v>
      </c>
      <c r="L57" s="31">
        <v>3484.6</v>
      </c>
      <c r="M57" s="31">
        <v>2.5761099999999999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466.8</v>
      </c>
      <c r="D58" s="40">
        <v>462.95000000000005</v>
      </c>
      <c r="E58" s="40">
        <v>456.05000000000007</v>
      </c>
      <c r="F58" s="40">
        <v>445.3</v>
      </c>
      <c r="G58" s="40">
        <v>438.40000000000003</v>
      </c>
      <c r="H58" s="40">
        <v>473.7000000000001</v>
      </c>
      <c r="I58" s="40">
        <v>480.60000000000008</v>
      </c>
      <c r="J58" s="40">
        <v>491.35000000000014</v>
      </c>
      <c r="K58" s="31">
        <v>469.85</v>
      </c>
      <c r="L58" s="31">
        <v>452.2</v>
      </c>
      <c r="M58" s="31">
        <v>24.212009999999999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197.7</v>
      </c>
      <c r="D59" s="40">
        <v>198.1</v>
      </c>
      <c r="E59" s="40">
        <v>193.85</v>
      </c>
      <c r="F59" s="40">
        <v>190</v>
      </c>
      <c r="G59" s="40">
        <v>185.75</v>
      </c>
      <c r="H59" s="40">
        <v>201.95</v>
      </c>
      <c r="I59" s="40">
        <v>206.2</v>
      </c>
      <c r="J59" s="40">
        <v>210.04999999999998</v>
      </c>
      <c r="K59" s="31">
        <v>202.35</v>
      </c>
      <c r="L59" s="31">
        <v>194.25</v>
      </c>
      <c r="M59" s="31">
        <v>123.43053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121.65</v>
      </c>
      <c r="D60" s="40">
        <v>121.55</v>
      </c>
      <c r="E60" s="40">
        <v>121.1</v>
      </c>
      <c r="F60" s="40">
        <v>120.55</v>
      </c>
      <c r="G60" s="40">
        <v>120.1</v>
      </c>
      <c r="H60" s="40">
        <v>122.1</v>
      </c>
      <c r="I60" s="40">
        <v>122.55000000000001</v>
      </c>
      <c r="J60" s="40">
        <v>123.1</v>
      </c>
      <c r="K60" s="31">
        <v>122</v>
      </c>
      <c r="L60" s="31">
        <v>121</v>
      </c>
      <c r="M60" s="31">
        <v>3.72715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513</v>
      </c>
      <c r="D61" s="40">
        <v>511.48333333333335</v>
      </c>
      <c r="E61" s="40">
        <v>506.51666666666665</v>
      </c>
      <c r="F61" s="40">
        <v>500.0333333333333</v>
      </c>
      <c r="G61" s="40">
        <v>495.06666666666661</v>
      </c>
      <c r="H61" s="40">
        <v>517.9666666666667</v>
      </c>
      <c r="I61" s="40">
        <v>522.93333333333339</v>
      </c>
      <c r="J61" s="40">
        <v>529.41666666666674</v>
      </c>
      <c r="K61" s="31">
        <v>516.45000000000005</v>
      </c>
      <c r="L61" s="31">
        <v>505</v>
      </c>
      <c r="M61" s="31">
        <v>15.46546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889.7</v>
      </c>
      <c r="D62" s="40">
        <v>888.16666666666663</v>
      </c>
      <c r="E62" s="40">
        <v>882.48333333333323</v>
      </c>
      <c r="F62" s="40">
        <v>875.26666666666665</v>
      </c>
      <c r="G62" s="40">
        <v>869.58333333333326</v>
      </c>
      <c r="H62" s="40">
        <v>895.38333333333321</v>
      </c>
      <c r="I62" s="40">
        <v>901.06666666666661</v>
      </c>
      <c r="J62" s="40">
        <v>908.28333333333319</v>
      </c>
      <c r="K62" s="31">
        <v>893.85</v>
      </c>
      <c r="L62" s="31">
        <v>880.95</v>
      </c>
      <c r="M62" s="31">
        <v>12.7171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135.85</v>
      </c>
      <c r="D63" s="40">
        <v>135.66666666666666</v>
      </c>
      <c r="E63" s="40">
        <v>134.38333333333333</v>
      </c>
      <c r="F63" s="40">
        <v>132.91666666666666</v>
      </c>
      <c r="G63" s="40">
        <v>131.63333333333333</v>
      </c>
      <c r="H63" s="40">
        <v>137.13333333333333</v>
      </c>
      <c r="I63" s="40">
        <v>138.41666666666669</v>
      </c>
      <c r="J63" s="40">
        <v>139.88333333333333</v>
      </c>
      <c r="K63" s="31">
        <v>136.94999999999999</v>
      </c>
      <c r="L63" s="31">
        <v>134.19999999999999</v>
      </c>
      <c r="M63" s="31">
        <v>14.923260000000001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145.35</v>
      </c>
      <c r="D64" s="40">
        <v>146.4</v>
      </c>
      <c r="E64" s="40">
        <v>143.4</v>
      </c>
      <c r="F64" s="40">
        <v>141.44999999999999</v>
      </c>
      <c r="G64" s="40">
        <v>138.44999999999999</v>
      </c>
      <c r="H64" s="40">
        <v>148.35000000000002</v>
      </c>
      <c r="I64" s="40">
        <v>151.35000000000002</v>
      </c>
      <c r="J64" s="40">
        <v>153.30000000000004</v>
      </c>
      <c r="K64" s="31">
        <v>149.4</v>
      </c>
      <c r="L64" s="31">
        <v>144.44999999999999</v>
      </c>
      <c r="M64" s="31">
        <v>67.988200000000006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5474.2</v>
      </c>
      <c r="D65" s="40">
        <v>5466.4000000000005</v>
      </c>
      <c r="E65" s="40">
        <v>5407.8000000000011</v>
      </c>
      <c r="F65" s="40">
        <v>5341.4000000000005</v>
      </c>
      <c r="G65" s="40">
        <v>5282.8000000000011</v>
      </c>
      <c r="H65" s="40">
        <v>5532.8000000000011</v>
      </c>
      <c r="I65" s="40">
        <v>5591.4000000000015</v>
      </c>
      <c r="J65" s="40">
        <v>5657.8000000000011</v>
      </c>
      <c r="K65" s="31">
        <v>5525</v>
      </c>
      <c r="L65" s="31">
        <v>5400</v>
      </c>
      <c r="M65" s="31">
        <v>3.4346199999999998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1439.35</v>
      </c>
      <c r="D66" s="40">
        <v>1441.5833333333333</v>
      </c>
      <c r="E66" s="40">
        <v>1430.0666666666666</v>
      </c>
      <c r="F66" s="40">
        <v>1420.7833333333333</v>
      </c>
      <c r="G66" s="40">
        <v>1409.2666666666667</v>
      </c>
      <c r="H66" s="40">
        <v>1450.8666666666666</v>
      </c>
      <c r="I66" s="40">
        <v>1462.3833333333334</v>
      </c>
      <c r="J66" s="40">
        <v>1471.6666666666665</v>
      </c>
      <c r="K66" s="31">
        <v>1453.1</v>
      </c>
      <c r="L66" s="31">
        <v>1432.3</v>
      </c>
      <c r="M66" s="31">
        <v>4.2475899999999998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614.4</v>
      </c>
      <c r="D67" s="40">
        <v>614.36666666666667</v>
      </c>
      <c r="E67" s="40">
        <v>607.0333333333333</v>
      </c>
      <c r="F67" s="40">
        <v>599.66666666666663</v>
      </c>
      <c r="G67" s="40">
        <v>592.33333333333326</v>
      </c>
      <c r="H67" s="40">
        <v>621.73333333333335</v>
      </c>
      <c r="I67" s="40">
        <v>629.06666666666661</v>
      </c>
      <c r="J67" s="40">
        <v>636.43333333333339</v>
      </c>
      <c r="K67" s="31">
        <v>621.70000000000005</v>
      </c>
      <c r="L67" s="31">
        <v>607</v>
      </c>
      <c r="M67" s="31">
        <v>8.5834499999999991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734</v>
      </c>
      <c r="D68" s="40">
        <v>737.6</v>
      </c>
      <c r="E68" s="40">
        <v>727.5</v>
      </c>
      <c r="F68" s="40">
        <v>721</v>
      </c>
      <c r="G68" s="40">
        <v>710.9</v>
      </c>
      <c r="H68" s="40">
        <v>744.1</v>
      </c>
      <c r="I68" s="40">
        <v>754.20000000000016</v>
      </c>
      <c r="J68" s="40">
        <v>760.7</v>
      </c>
      <c r="K68" s="31">
        <v>747.7</v>
      </c>
      <c r="L68" s="31">
        <v>731.1</v>
      </c>
      <c r="M68" s="31">
        <v>3.3121299999999998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414.65</v>
      </c>
      <c r="D69" s="40">
        <v>413.63333333333338</v>
      </c>
      <c r="E69" s="40">
        <v>409.71666666666675</v>
      </c>
      <c r="F69" s="40">
        <v>404.78333333333336</v>
      </c>
      <c r="G69" s="40">
        <v>400.86666666666673</v>
      </c>
      <c r="H69" s="40">
        <v>418.56666666666678</v>
      </c>
      <c r="I69" s="40">
        <v>422.48333333333341</v>
      </c>
      <c r="J69" s="40">
        <v>427.4166666666668</v>
      </c>
      <c r="K69" s="31">
        <v>417.55</v>
      </c>
      <c r="L69" s="31">
        <v>408.7</v>
      </c>
      <c r="M69" s="31">
        <v>15.24804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925.8</v>
      </c>
      <c r="D70" s="40">
        <v>918.5333333333333</v>
      </c>
      <c r="E70" s="40">
        <v>907.86666666666656</v>
      </c>
      <c r="F70" s="40">
        <v>889.93333333333328</v>
      </c>
      <c r="G70" s="40">
        <v>879.26666666666654</v>
      </c>
      <c r="H70" s="40">
        <v>936.46666666666658</v>
      </c>
      <c r="I70" s="40">
        <v>947.13333333333333</v>
      </c>
      <c r="J70" s="40">
        <v>965.06666666666661</v>
      </c>
      <c r="K70" s="31">
        <v>929.2</v>
      </c>
      <c r="L70" s="31">
        <v>900.6</v>
      </c>
      <c r="M70" s="31">
        <v>5.9974800000000004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377.25</v>
      </c>
      <c r="D71" s="40">
        <v>376.58333333333331</v>
      </c>
      <c r="E71" s="40">
        <v>372.66666666666663</v>
      </c>
      <c r="F71" s="40">
        <v>368.08333333333331</v>
      </c>
      <c r="G71" s="40">
        <v>364.16666666666663</v>
      </c>
      <c r="H71" s="40">
        <v>381.16666666666663</v>
      </c>
      <c r="I71" s="40">
        <v>385.08333333333326</v>
      </c>
      <c r="J71" s="40">
        <v>389.66666666666663</v>
      </c>
      <c r="K71" s="31">
        <v>380.5</v>
      </c>
      <c r="L71" s="31">
        <v>372</v>
      </c>
      <c r="M71" s="31">
        <v>39.98066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564.04999999999995</v>
      </c>
      <c r="D72" s="40">
        <v>562.43333333333328</v>
      </c>
      <c r="E72" s="40">
        <v>559.61666666666656</v>
      </c>
      <c r="F72" s="40">
        <v>555.18333333333328</v>
      </c>
      <c r="G72" s="40">
        <v>552.36666666666656</v>
      </c>
      <c r="H72" s="40">
        <v>566.86666666666656</v>
      </c>
      <c r="I72" s="40">
        <v>569.68333333333339</v>
      </c>
      <c r="J72" s="40">
        <v>574.11666666666656</v>
      </c>
      <c r="K72" s="31">
        <v>565.25</v>
      </c>
      <c r="L72" s="31">
        <v>558</v>
      </c>
      <c r="M72" s="31">
        <v>9.12026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1844.35</v>
      </c>
      <c r="D73" s="40">
        <v>1844.3166666666666</v>
      </c>
      <c r="E73" s="40">
        <v>1829.6333333333332</v>
      </c>
      <c r="F73" s="40">
        <v>1814.9166666666665</v>
      </c>
      <c r="G73" s="40">
        <v>1800.2333333333331</v>
      </c>
      <c r="H73" s="40">
        <v>1859.0333333333333</v>
      </c>
      <c r="I73" s="40">
        <v>1873.7166666666667</v>
      </c>
      <c r="J73" s="40">
        <v>1888.4333333333334</v>
      </c>
      <c r="K73" s="31">
        <v>1859</v>
      </c>
      <c r="L73" s="31">
        <v>1829.6</v>
      </c>
      <c r="M73" s="31">
        <v>1.60788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2327.4499999999998</v>
      </c>
      <c r="D74" s="40">
        <v>2319.0666666666666</v>
      </c>
      <c r="E74" s="40">
        <v>2298.4333333333334</v>
      </c>
      <c r="F74" s="40">
        <v>2269.416666666667</v>
      </c>
      <c r="G74" s="40">
        <v>2248.7833333333338</v>
      </c>
      <c r="H74" s="40">
        <v>2348.083333333333</v>
      </c>
      <c r="I74" s="40">
        <v>2368.7166666666662</v>
      </c>
      <c r="J74" s="40">
        <v>2397.7333333333327</v>
      </c>
      <c r="K74" s="31">
        <v>2339.6999999999998</v>
      </c>
      <c r="L74" s="31">
        <v>2290.0500000000002</v>
      </c>
      <c r="M74" s="31">
        <v>6.1590299999999996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152.19999999999999</v>
      </c>
      <c r="D75" s="40">
        <v>150.93333333333331</v>
      </c>
      <c r="E75" s="40">
        <v>148.16666666666663</v>
      </c>
      <c r="F75" s="40">
        <v>144.13333333333333</v>
      </c>
      <c r="G75" s="40">
        <v>141.36666666666665</v>
      </c>
      <c r="H75" s="40">
        <v>154.96666666666661</v>
      </c>
      <c r="I75" s="40">
        <v>157.73333333333332</v>
      </c>
      <c r="J75" s="40">
        <v>161.76666666666659</v>
      </c>
      <c r="K75" s="31">
        <v>153.69999999999999</v>
      </c>
      <c r="L75" s="31">
        <v>146.9</v>
      </c>
      <c r="M75" s="31">
        <v>15.25727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4563.5</v>
      </c>
      <c r="D76" s="40">
        <v>4510.833333333333</v>
      </c>
      <c r="E76" s="40">
        <v>4437.6666666666661</v>
      </c>
      <c r="F76" s="40">
        <v>4311.833333333333</v>
      </c>
      <c r="G76" s="40">
        <v>4238.6666666666661</v>
      </c>
      <c r="H76" s="40">
        <v>4636.6666666666661</v>
      </c>
      <c r="I76" s="40">
        <v>4709.8333333333321</v>
      </c>
      <c r="J76" s="40">
        <v>4835.6666666666661</v>
      </c>
      <c r="K76" s="31">
        <v>4584</v>
      </c>
      <c r="L76" s="31">
        <v>4385</v>
      </c>
      <c r="M76" s="31">
        <v>8.4316999999999993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5413.25</v>
      </c>
      <c r="D77" s="40">
        <v>5454.9833333333336</v>
      </c>
      <c r="E77" s="40">
        <v>5289.9666666666672</v>
      </c>
      <c r="F77" s="40">
        <v>5166.6833333333334</v>
      </c>
      <c r="G77" s="40">
        <v>5001.666666666667</v>
      </c>
      <c r="H77" s="40">
        <v>5578.2666666666673</v>
      </c>
      <c r="I77" s="40">
        <v>5743.2833333333338</v>
      </c>
      <c r="J77" s="40">
        <v>5866.5666666666675</v>
      </c>
      <c r="K77" s="31">
        <v>5620</v>
      </c>
      <c r="L77" s="31">
        <v>5331.7</v>
      </c>
      <c r="M77" s="31">
        <v>7.6558599999999997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3402.7</v>
      </c>
      <c r="D78" s="40">
        <v>3402.1</v>
      </c>
      <c r="E78" s="40">
        <v>3354.2</v>
      </c>
      <c r="F78" s="40">
        <v>3305.7</v>
      </c>
      <c r="G78" s="40">
        <v>3257.7999999999997</v>
      </c>
      <c r="H78" s="40">
        <v>3450.6</v>
      </c>
      <c r="I78" s="40">
        <v>3498.5000000000005</v>
      </c>
      <c r="J78" s="40">
        <v>3547</v>
      </c>
      <c r="K78" s="31">
        <v>3450</v>
      </c>
      <c r="L78" s="31">
        <v>3353.6</v>
      </c>
      <c r="M78" s="31">
        <v>1.1274999999999999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4648.5</v>
      </c>
      <c r="D79" s="40">
        <v>4645.9333333333334</v>
      </c>
      <c r="E79" s="40">
        <v>4612.5666666666666</v>
      </c>
      <c r="F79" s="40">
        <v>4576.6333333333332</v>
      </c>
      <c r="G79" s="40">
        <v>4543.2666666666664</v>
      </c>
      <c r="H79" s="40">
        <v>4681.8666666666668</v>
      </c>
      <c r="I79" s="40">
        <v>4715.2333333333336</v>
      </c>
      <c r="J79" s="40">
        <v>4751.166666666667</v>
      </c>
      <c r="K79" s="31">
        <v>4679.3</v>
      </c>
      <c r="L79" s="31">
        <v>4610</v>
      </c>
      <c r="M79" s="31">
        <v>2.13679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2486.85</v>
      </c>
      <c r="D80" s="40">
        <v>2468.9500000000003</v>
      </c>
      <c r="E80" s="40">
        <v>2442.9000000000005</v>
      </c>
      <c r="F80" s="40">
        <v>2398.9500000000003</v>
      </c>
      <c r="G80" s="40">
        <v>2372.9000000000005</v>
      </c>
      <c r="H80" s="40">
        <v>2512.9000000000005</v>
      </c>
      <c r="I80" s="40">
        <v>2538.9500000000007</v>
      </c>
      <c r="J80" s="40">
        <v>2582.9000000000005</v>
      </c>
      <c r="K80" s="31">
        <v>2495</v>
      </c>
      <c r="L80" s="31">
        <v>2425</v>
      </c>
      <c r="M80" s="31">
        <v>6.2566100000000002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534.85</v>
      </c>
      <c r="D81" s="40">
        <v>534.44999999999993</v>
      </c>
      <c r="E81" s="40">
        <v>531.79999999999984</v>
      </c>
      <c r="F81" s="40">
        <v>528.74999999999989</v>
      </c>
      <c r="G81" s="40">
        <v>526.0999999999998</v>
      </c>
      <c r="H81" s="40">
        <v>537.49999999999989</v>
      </c>
      <c r="I81" s="40">
        <v>540.15</v>
      </c>
      <c r="J81" s="40">
        <v>543.19999999999993</v>
      </c>
      <c r="K81" s="31">
        <v>537.1</v>
      </c>
      <c r="L81" s="31">
        <v>531.4</v>
      </c>
      <c r="M81" s="31">
        <v>0.93989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1622.6</v>
      </c>
      <c r="D82" s="40">
        <v>1614.1666666666667</v>
      </c>
      <c r="E82" s="40">
        <v>1598.4333333333334</v>
      </c>
      <c r="F82" s="40">
        <v>1574.2666666666667</v>
      </c>
      <c r="G82" s="40">
        <v>1558.5333333333333</v>
      </c>
      <c r="H82" s="40">
        <v>1638.3333333333335</v>
      </c>
      <c r="I82" s="40">
        <v>1654.0666666666666</v>
      </c>
      <c r="J82" s="40">
        <v>1678.2333333333336</v>
      </c>
      <c r="K82" s="31">
        <v>1629.9</v>
      </c>
      <c r="L82" s="31">
        <v>1590</v>
      </c>
      <c r="M82" s="31">
        <v>0.27453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1839.05</v>
      </c>
      <c r="D83" s="40">
        <v>1837.3500000000001</v>
      </c>
      <c r="E83" s="40">
        <v>1830.7000000000003</v>
      </c>
      <c r="F83" s="40">
        <v>1822.3500000000001</v>
      </c>
      <c r="G83" s="40">
        <v>1815.7000000000003</v>
      </c>
      <c r="H83" s="40">
        <v>1845.7000000000003</v>
      </c>
      <c r="I83" s="40">
        <v>1852.3500000000004</v>
      </c>
      <c r="J83" s="40">
        <v>1860.7000000000003</v>
      </c>
      <c r="K83" s="31">
        <v>1844</v>
      </c>
      <c r="L83" s="31">
        <v>1829</v>
      </c>
      <c r="M83" s="31">
        <v>2.9290099999999999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159.05000000000001</v>
      </c>
      <c r="D84" s="40">
        <v>159.35</v>
      </c>
      <c r="E84" s="40">
        <v>157.69999999999999</v>
      </c>
      <c r="F84" s="40">
        <v>156.35</v>
      </c>
      <c r="G84" s="40">
        <v>154.69999999999999</v>
      </c>
      <c r="H84" s="40">
        <v>160.69999999999999</v>
      </c>
      <c r="I84" s="40">
        <v>162.35000000000002</v>
      </c>
      <c r="J84" s="40">
        <v>163.69999999999999</v>
      </c>
      <c r="K84" s="31">
        <v>161</v>
      </c>
      <c r="L84" s="31">
        <v>158</v>
      </c>
      <c r="M84" s="31">
        <v>29.540289999999999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81.3</v>
      </c>
      <c r="D85" s="40">
        <v>81.36666666666666</v>
      </c>
      <c r="E85" s="40">
        <v>80.333333333333314</v>
      </c>
      <c r="F85" s="40">
        <v>79.36666666666666</v>
      </c>
      <c r="G85" s="40">
        <v>78.333333333333314</v>
      </c>
      <c r="H85" s="40">
        <v>82.333333333333314</v>
      </c>
      <c r="I85" s="40">
        <v>83.366666666666646</v>
      </c>
      <c r="J85" s="40">
        <v>84.333333333333314</v>
      </c>
      <c r="K85" s="31">
        <v>82.4</v>
      </c>
      <c r="L85" s="31">
        <v>80.400000000000006</v>
      </c>
      <c r="M85" s="31">
        <v>133.74546000000001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277.8</v>
      </c>
      <c r="D86" s="40">
        <v>278.09999999999997</v>
      </c>
      <c r="E86" s="40">
        <v>274.89999999999992</v>
      </c>
      <c r="F86" s="40">
        <v>271.99999999999994</v>
      </c>
      <c r="G86" s="40">
        <v>268.7999999999999</v>
      </c>
      <c r="H86" s="40">
        <v>280.99999999999994</v>
      </c>
      <c r="I86" s="40">
        <v>284.2</v>
      </c>
      <c r="J86" s="40">
        <v>287.09999999999997</v>
      </c>
      <c r="K86" s="31">
        <v>281.3</v>
      </c>
      <c r="L86" s="31">
        <v>275.2</v>
      </c>
      <c r="M86" s="31">
        <v>7.1528200000000002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130.19999999999999</v>
      </c>
      <c r="D87" s="40">
        <v>129.86666666666665</v>
      </c>
      <c r="E87" s="40">
        <v>129.0333333333333</v>
      </c>
      <c r="F87" s="40">
        <v>127.86666666666665</v>
      </c>
      <c r="G87" s="40">
        <v>127.0333333333333</v>
      </c>
      <c r="H87" s="40">
        <v>131.0333333333333</v>
      </c>
      <c r="I87" s="40">
        <v>131.86666666666662</v>
      </c>
      <c r="J87" s="40">
        <v>133.0333333333333</v>
      </c>
      <c r="K87" s="31">
        <v>130.69999999999999</v>
      </c>
      <c r="L87" s="31">
        <v>128.69999999999999</v>
      </c>
      <c r="M87" s="31">
        <v>56.310870000000001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42.85</v>
      </c>
      <c r="D88" s="40">
        <v>42.06666666666667</v>
      </c>
      <c r="E88" s="40">
        <v>41.033333333333339</v>
      </c>
      <c r="F88" s="40">
        <v>39.216666666666669</v>
      </c>
      <c r="G88" s="40">
        <v>38.183333333333337</v>
      </c>
      <c r="H88" s="40">
        <v>43.88333333333334</v>
      </c>
      <c r="I88" s="40">
        <v>44.916666666666671</v>
      </c>
      <c r="J88" s="40">
        <v>46.733333333333341</v>
      </c>
      <c r="K88" s="31">
        <v>43.1</v>
      </c>
      <c r="L88" s="31">
        <v>40.25</v>
      </c>
      <c r="M88" s="31">
        <v>252.02597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3751.05</v>
      </c>
      <c r="D89" s="40">
        <v>3728.2166666666672</v>
      </c>
      <c r="E89" s="40">
        <v>3691.2833333333342</v>
      </c>
      <c r="F89" s="40">
        <v>3631.5166666666669</v>
      </c>
      <c r="G89" s="40">
        <v>3594.5833333333339</v>
      </c>
      <c r="H89" s="40">
        <v>3787.9833333333345</v>
      </c>
      <c r="I89" s="40">
        <v>3824.916666666667</v>
      </c>
      <c r="J89" s="40">
        <v>3884.6833333333348</v>
      </c>
      <c r="K89" s="31">
        <v>3765.15</v>
      </c>
      <c r="L89" s="31">
        <v>3668.45</v>
      </c>
      <c r="M89" s="31">
        <v>2.9543699999999999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498</v>
      </c>
      <c r="D90" s="40">
        <v>495.3</v>
      </c>
      <c r="E90" s="40">
        <v>490.8</v>
      </c>
      <c r="F90" s="40">
        <v>483.6</v>
      </c>
      <c r="G90" s="40">
        <v>479.1</v>
      </c>
      <c r="H90" s="40">
        <v>502.5</v>
      </c>
      <c r="I90" s="40">
        <v>507</v>
      </c>
      <c r="J90" s="40">
        <v>514.20000000000005</v>
      </c>
      <c r="K90" s="31">
        <v>499.8</v>
      </c>
      <c r="L90" s="31">
        <v>488.1</v>
      </c>
      <c r="M90" s="31">
        <v>10.98606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958.15</v>
      </c>
      <c r="D91" s="40">
        <v>951.36666666666667</v>
      </c>
      <c r="E91" s="40">
        <v>939.7833333333333</v>
      </c>
      <c r="F91" s="40">
        <v>921.41666666666663</v>
      </c>
      <c r="G91" s="40">
        <v>909.83333333333326</v>
      </c>
      <c r="H91" s="40">
        <v>969.73333333333335</v>
      </c>
      <c r="I91" s="40">
        <v>981.31666666666661</v>
      </c>
      <c r="J91" s="40">
        <v>999.68333333333339</v>
      </c>
      <c r="K91" s="31">
        <v>962.95</v>
      </c>
      <c r="L91" s="31">
        <v>933</v>
      </c>
      <c r="M91" s="31">
        <v>12.976279999999999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624.54999999999995</v>
      </c>
      <c r="D92" s="40">
        <v>622.4666666666667</v>
      </c>
      <c r="E92" s="40">
        <v>615.08333333333337</v>
      </c>
      <c r="F92" s="40">
        <v>605.61666666666667</v>
      </c>
      <c r="G92" s="40">
        <v>598.23333333333335</v>
      </c>
      <c r="H92" s="40">
        <v>631.93333333333339</v>
      </c>
      <c r="I92" s="40">
        <v>639.31666666666661</v>
      </c>
      <c r="J92" s="40">
        <v>648.78333333333342</v>
      </c>
      <c r="K92" s="31">
        <v>629.85</v>
      </c>
      <c r="L92" s="31">
        <v>613</v>
      </c>
      <c r="M92" s="31">
        <v>3.1192299999999999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1852.4</v>
      </c>
      <c r="D93" s="40">
        <v>1844.75</v>
      </c>
      <c r="E93" s="40">
        <v>1827.65</v>
      </c>
      <c r="F93" s="40">
        <v>1802.9</v>
      </c>
      <c r="G93" s="40">
        <v>1785.8000000000002</v>
      </c>
      <c r="H93" s="40">
        <v>1869.5</v>
      </c>
      <c r="I93" s="40">
        <v>1886.6</v>
      </c>
      <c r="J93" s="40">
        <v>1911.35</v>
      </c>
      <c r="K93" s="31">
        <v>1861.85</v>
      </c>
      <c r="L93" s="31">
        <v>1820</v>
      </c>
      <c r="M93" s="31">
        <v>7.6334099999999996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1638.6</v>
      </c>
      <c r="D94" s="40">
        <v>1643.2666666666667</v>
      </c>
      <c r="E94" s="40">
        <v>1624.5333333333333</v>
      </c>
      <c r="F94" s="40">
        <v>1610.4666666666667</v>
      </c>
      <c r="G94" s="40">
        <v>1591.7333333333333</v>
      </c>
      <c r="H94" s="40">
        <v>1657.3333333333333</v>
      </c>
      <c r="I94" s="40">
        <v>1676.0666666666664</v>
      </c>
      <c r="J94" s="40">
        <v>1690.1333333333332</v>
      </c>
      <c r="K94" s="31">
        <v>1662</v>
      </c>
      <c r="L94" s="31">
        <v>1629.2</v>
      </c>
      <c r="M94" s="31">
        <v>8.9546700000000001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627.79999999999995</v>
      </c>
      <c r="D95" s="40">
        <v>629.15</v>
      </c>
      <c r="E95" s="40">
        <v>621.19999999999993</v>
      </c>
      <c r="F95" s="40">
        <v>614.59999999999991</v>
      </c>
      <c r="G95" s="40">
        <v>606.64999999999986</v>
      </c>
      <c r="H95" s="40">
        <v>635.75</v>
      </c>
      <c r="I95" s="40">
        <v>643.70000000000005</v>
      </c>
      <c r="J95" s="40">
        <v>650.30000000000007</v>
      </c>
      <c r="K95" s="31">
        <v>637.1</v>
      </c>
      <c r="L95" s="31">
        <v>622.54999999999995</v>
      </c>
      <c r="M95" s="31">
        <v>7.1094600000000003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294.85000000000002</v>
      </c>
      <c r="D96" s="40">
        <v>295.16666666666669</v>
      </c>
      <c r="E96" s="40">
        <v>291.68333333333339</v>
      </c>
      <c r="F96" s="40">
        <v>288.51666666666671</v>
      </c>
      <c r="G96" s="40">
        <v>285.03333333333342</v>
      </c>
      <c r="H96" s="40">
        <v>298.33333333333337</v>
      </c>
      <c r="I96" s="40">
        <v>301.81666666666661</v>
      </c>
      <c r="J96" s="40">
        <v>304.98333333333335</v>
      </c>
      <c r="K96" s="31">
        <v>298.64999999999998</v>
      </c>
      <c r="L96" s="31">
        <v>292</v>
      </c>
      <c r="M96" s="31">
        <v>15.36795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1222.8</v>
      </c>
      <c r="D97" s="40">
        <v>1219.6333333333334</v>
      </c>
      <c r="E97" s="40">
        <v>1213.2666666666669</v>
      </c>
      <c r="F97" s="40">
        <v>1203.7333333333333</v>
      </c>
      <c r="G97" s="40">
        <v>1197.3666666666668</v>
      </c>
      <c r="H97" s="40">
        <v>1229.166666666667</v>
      </c>
      <c r="I97" s="40">
        <v>1235.5333333333333</v>
      </c>
      <c r="J97" s="40">
        <v>1245.0666666666671</v>
      </c>
      <c r="K97" s="31">
        <v>1226</v>
      </c>
      <c r="L97" s="31">
        <v>1210.0999999999999</v>
      </c>
      <c r="M97" s="31">
        <v>38.098140000000001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2357.5500000000002</v>
      </c>
      <c r="D98" s="40">
        <v>2354.6666666666665</v>
      </c>
      <c r="E98" s="40">
        <v>2336.333333333333</v>
      </c>
      <c r="F98" s="40">
        <v>2315.1166666666663</v>
      </c>
      <c r="G98" s="40">
        <v>2296.7833333333328</v>
      </c>
      <c r="H98" s="40">
        <v>2375.8833333333332</v>
      </c>
      <c r="I98" s="40">
        <v>2394.2166666666662</v>
      </c>
      <c r="J98" s="40">
        <v>2415.4333333333334</v>
      </c>
      <c r="K98" s="31">
        <v>2373</v>
      </c>
      <c r="L98" s="31">
        <v>2333.4499999999998</v>
      </c>
      <c r="M98" s="31">
        <v>2.4672800000000001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1445.2</v>
      </c>
      <c r="D99" s="40">
        <v>1445.6333333333332</v>
      </c>
      <c r="E99" s="40">
        <v>1435.2666666666664</v>
      </c>
      <c r="F99" s="40">
        <v>1425.3333333333333</v>
      </c>
      <c r="G99" s="40">
        <v>1414.9666666666665</v>
      </c>
      <c r="H99" s="40">
        <v>1455.5666666666664</v>
      </c>
      <c r="I99" s="40">
        <v>1465.9333333333332</v>
      </c>
      <c r="J99" s="40">
        <v>1475.8666666666663</v>
      </c>
      <c r="K99" s="31">
        <v>1456</v>
      </c>
      <c r="L99" s="31">
        <v>1435.7</v>
      </c>
      <c r="M99" s="31">
        <v>42.887419999999999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639.9</v>
      </c>
      <c r="D100" s="40">
        <v>639.73333333333323</v>
      </c>
      <c r="E100" s="40">
        <v>636.16666666666652</v>
      </c>
      <c r="F100" s="40">
        <v>632.43333333333328</v>
      </c>
      <c r="G100" s="40">
        <v>628.86666666666656</v>
      </c>
      <c r="H100" s="40">
        <v>643.46666666666647</v>
      </c>
      <c r="I100" s="40">
        <v>647.0333333333333</v>
      </c>
      <c r="J100" s="40">
        <v>650.76666666666642</v>
      </c>
      <c r="K100" s="31">
        <v>643.29999999999995</v>
      </c>
      <c r="L100" s="31">
        <v>636</v>
      </c>
      <c r="M100" s="31">
        <v>12.121829999999999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1371.45</v>
      </c>
      <c r="D101" s="40">
        <v>1363.85</v>
      </c>
      <c r="E101" s="40">
        <v>1352.6999999999998</v>
      </c>
      <c r="F101" s="40">
        <v>1333.9499999999998</v>
      </c>
      <c r="G101" s="40">
        <v>1322.7999999999997</v>
      </c>
      <c r="H101" s="40">
        <v>1382.6</v>
      </c>
      <c r="I101" s="40">
        <v>1393.75</v>
      </c>
      <c r="J101" s="40">
        <v>1412.5</v>
      </c>
      <c r="K101" s="31">
        <v>1375</v>
      </c>
      <c r="L101" s="31">
        <v>1345.1</v>
      </c>
      <c r="M101" s="31">
        <v>9.6785899999999998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2348.8000000000002</v>
      </c>
      <c r="D102" s="40">
        <v>2350.7000000000003</v>
      </c>
      <c r="E102" s="40">
        <v>2335.4000000000005</v>
      </c>
      <c r="F102" s="40">
        <v>2322.0000000000005</v>
      </c>
      <c r="G102" s="40">
        <v>2306.7000000000007</v>
      </c>
      <c r="H102" s="40">
        <v>2364.1000000000004</v>
      </c>
      <c r="I102" s="40">
        <v>2379.4000000000005</v>
      </c>
      <c r="J102" s="40">
        <v>2392.8000000000002</v>
      </c>
      <c r="K102" s="31">
        <v>2366</v>
      </c>
      <c r="L102" s="31">
        <v>2337.3000000000002</v>
      </c>
      <c r="M102" s="31">
        <v>3.6778499999999998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463.35</v>
      </c>
      <c r="D103" s="40">
        <v>458.45</v>
      </c>
      <c r="E103" s="40">
        <v>452.25</v>
      </c>
      <c r="F103" s="40">
        <v>441.15000000000003</v>
      </c>
      <c r="G103" s="40">
        <v>434.95000000000005</v>
      </c>
      <c r="H103" s="40">
        <v>469.54999999999995</v>
      </c>
      <c r="I103" s="40">
        <v>475.74999999999989</v>
      </c>
      <c r="J103" s="40">
        <v>486.84999999999991</v>
      </c>
      <c r="K103" s="31">
        <v>464.65</v>
      </c>
      <c r="L103" s="31">
        <v>447.35</v>
      </c>
      <c r="M103" s="31">
        <v>77.658779999999993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1245.5</v>
      </c>
      <c r="D104" s="40">
        <v>1240.2666666666667</v>
      </c>
      <c r="E104" s="40">
        <v>1220.5333333333333</v>
      </c>
      <c r="F104" s="40">
        <v>1195.5666666666666</v>
      </c>
      <c r="G104" s="40">
        <v>1175.8333333333333</v>
      </c>
      <c r="H104" s="40">
        <v>1265.2333333333333</v>
      </c>
      <c r="I104" s="40">
        <v>1284.9666666666665</v>
      </c>
      <c r="J104" s="40">
        <v>1309.9333333333334</v>
      </c>
      <c r="K104" s="31">
        <v>1260</v>
      </c>
      <c r="L104" s="31">
        <v>1215.3</v>
      </c>
      <c r="M104" s="31">
        <v>2.7718099999999999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118.05</v>
      </c>
      <c r="D105" s="40">
        <v>117.39999999999999</v>
      </c>
      <c r="E105" s="40">
        <v>115.64999999999998</v>
      </c>
      <c r="F105" s="40">
        <v>113.24999999999999</v>
      </c>
      <c r="G105" s="40">
        <v>111.49999999999997</v>
      </c>
      <c r="H105" s="40">
        <v>119.79999999999998</v>
      </c>
      <c r="I105" s="40">
        <v>121.55000000000001</v>
      </c>
      <c r="J105" s="40">
        <v>123.94999999999999</v>
      </c>
      <c r="K105" s="31">
        <v>119.15</v>
      </c>
      <c r="L105" s="31">
        <v>115</v>
      </c>
      <c r="M105" s="31">
        <v>23.192599999999999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288.14999999999998</v>
      </c>
      <c r="D106" s="40">
        <v>286.28333333333336</v>
      </c>
      <c r="E106" s="40">
        <v>282.4666666666667</v>
      </c>
      <c r="F106" s="40">
        <v>276.78333333333336</v>
      </c>
      <c r="G106" s="40">
        <v>272.9666666666667</v>
      </c>
      <c r="H106" s="40">
        <v>291.9666666666667</v>
      </c>
      <c r="I106" s="40">
        <v>295.78333333333342</v>
      </c>
      <c r="J106" s="40">
        <v>301.4666666666667</v>
      </c>
      <c r="K106" s="31">
        <v>290.10000000000002</v>
      </c>
      <c r="L106" s="31">
        <v>280.60000000000002</v>
      </c>
      <c r="M106" s="31">
        <v>38.16836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2277.65</v>
      </c>
      <c r="D107" s="40">
        <v>2288.0166666666669</v>
      </c>
      <c r="E107" s="40">
        <v>2258.6333333333337</v>
      </c>
      <c r="F107" s="40">
        <v>2239.6166666666668</v>
      </c>
      <c r="G107" s="40">
        <v>2210.2333333333336</v>
      </c>
      <c r="H107" s="40">
        <v>2307.0333333333338</v>
      </c>
      <c r="I107" s="40">
        <v>2336.416666666667</v>
      </c>
      <c r="J107" s="40">
        <v>2355.4333333333338</v>
      </c>
      <c r="K107" s="31">
        <v>2317.4</v>
      </c>
      <c r="L107" s="31">
        <v>2269</v>
      </c>
      <c r="M107" s="31">
        <v>16.616050000000001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312.14999999999998</v>
      </c>
      <c r="D108" s="40">
        <v>312.64999999999998</v>
      </c>
      <c r="E108" s="40">
        <v>308.64999999999998</v>
      </c>
      <c r="F108" s="40">
        <v>305.14999999999998</v>
      </c>
      <c r="G108" s="40">
        <v>301.14999999999998</v>
      </c>
      <c r="H108" s="40">
        <v>316.14999999999998</v>
      </c>
      <c r="I108" s="40">
        <v>320.14999999999998</v>
      </c>
      <c r="J108" s="40">
        <v>323.64999999999998</v>
      </c>
      <c r="K108" s="31">
        <v>316.64999999999998</v>
      </c>
      <c r="L108" s="31">
        <v>309.14999999999998</v>
      </c>
      <c r="M108" s="31">
        <v>6.96814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2539</v>
      </c>
      <c r="D109" s="40">
        <v>2538.7666666666664</v>
      </c>
      <c r="E109" s="40">
        <v>2520.3833333333328</v>
      </c>
      <c r="F109" s="40">
        <v>2501.7666666666664</v>
      </c>
      <c r="G109" s="40">
        <v>2483.3833333333328</v>
      </c>
      <c r="H109" s="40">
        <v>2557.3833333333328</v>
      </c>
      <c r="I109" s="40">
        <v>2575.766666666666</v>
      </c>
      <c r="J109" s="40">
        <v>2594.3833333333328</v>
      </c>
      <c r="K109" s="31">
        <v>2557.15</v>
      </c>
      <c r="L109" s="31">
        <v>2520.15</v>
      </c>
      <c r="M109" s="31">
        <v>27.636839999999999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732.8</v>
      </c>
      <c r="D110" s="40">
        <v>729.26666666666677</v>
      </c>
      <c r="E110" s="40">
        <v>723.58333333333348</v>
      </c>
      <c r="F110" s="40">
        <v>714.36666666666667</v>
      </c>
      <c r="G110" s="40">
        <v>708.68333333333339</v>
      </c>
      <c r="H110" s="40">
        <v>738.48333333333358</v>
      </c>
      <c r="I110" s="40">
        <v>744.16666666666674</v>
      </c>
      <c r="J110" s="40">
        <v>753.38333333333367</v>
      </c>
      <c r="K110" s="31">
        <v>734.95</v>
      </c>
      <c r="L110" s="31">
        <v>720.05</v>
      </c>
      <c r="M110" s="31">
        <v>98.433589999999995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1345.2</v>
      </c>
      <c r="D111" s="40">
        <v>1356.8833333333332</v>
      </c>
      <c r="E111" s="40">
        <v>1330.7666666666664</v>
      </c>
      <c r="F111" s="40">
        <v>1316.3333333333333</v>
      </c>
      <c r="G111" s="40">
        <v>1290.2166666666665</v>
      </c>
      <c r="H111" s="40">
        <v>1371.3166666666664</v>
      </c>
      <c r="I111" s="40">
        <v>1397.4333333333332</v>
      </c>
      <c r="J111" s="40">
        <v>1411.8666666666663</v>
      </c>
      <c r="K111" s="31">
        <v>1383</v>
      </c>
      <c r="L111" s="31">
        <v>1342.45</v>
      </c>
      <c r="M111" s="31">
        <v>5.39391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558.1</v>
      </c>
      <c r="D112" s="40">
        <v>556.15</v>
      </c>
      <c r="E112" s="40">
        <v>552.44999999999993</v>
      </c>
      <c r="F112" s="40">
        <v>546.79999999999995</v>
      </c>
      <c r="G112" s="40">
        <v>543.09999999999991</v>
      </c>
      <c r="H112" s="40">
        <v>561.79999999999995</v>
      </c>
      <c r="I112" s="40">
        <v>565.5</v>
      </c>
      <c r="J112" s="40">
        <v>571.15</v>
      </c>
      <c r="K112" s="31">
        <v>559.85</v>
      </c>
      <c r="L112" s="31">
        <v>550.5</v>
      </c>
      <c r="M112" s="31">
        <v>10.18098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758.75</v>
      </c>
      <c r="D113" s="40">
        <v>756.25</v>
      </c>
      <c r="E113" s="40">
        <v>742.5</v>
      </c>
      <c r="F113" s="40">
        <v>726.25</v>
      </c>
      <c r="G113" s="40">
        <v>712.5</v>
      </c>
      <c r="H113" s="40">
        <v>772.5</v>
      </c>
      <c r="I113" s="40">
        <v>786.25</v>
      </c>
      <c r="J113" s="40">
        <v>802.5</v>
      </c>
      <c r="K113" s="31">
        <v>770</v>
      </c>
      <c r="L113" s="31">
        <v>740</v>
      </c>
      <c r="M113" s="31">
        <v>3.2251500000000002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48.05</v>
      </c>
      <c r="D114" s="40">
        <v>47.416666666666664</v>
      </c>
      <c r="E114" s="40">
        <v>46.383333333333326</v>
      </c>
      <c r="F114" s="40">
        <v>44.716666666666661</v>
      </c>
      <c r="G114" s="40">
        <v>43.683333333333323</v>
      </c>
      <c r="H114" s="40">
        <v>49.083333333333329</v>
      </c>
      <c r="I114" s="40">
        <v>50.116666666666674</v>
      </c>
      <c r="J114" s="40">
        <v>51.783333333333331</v>
      </c>
      <c r="K114" s="31">
        <v>48.45</v>
      </c>
      <c r="L114" s="31">
        <v>45.75</v>
      </c>
      <c r="M114" s="31">
        <v>245.58054000000001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212</v>
      </c>
      <c r="D115" s="40">
        <v>212.43333333333331</v>
      </c>
      <c r="E115" s="40">
        <v>210.66666666666663</v>
      </c>
      <c r="F115" s="40">
        <v>209.33333333333331</v>
      </c>
      <c r="G115" s="40">
        <v>207.56666666666663</v>
      </c>
      <c r="H115" s="40">
        <v>213.76666666666662</v>
      </c>
      <c r="I115" s="40">
        <v>215.53333333333333</v>
      </c>
      <c r="J115" s="40">
        <v>216.86666666666662</v>
      </c>
      <c r="K115" s="31">
        <v>214.2</v>
      </c>
      <c r="L115" s="31">
        <v>211.1</v>
      </c>
      <c r="M115" s="31">
        <v>172.39483999999999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6597.05</v>
      </c>
      <c r="D116" s="40">
        <v>6602.333333333333</v>
      </c>
      <c r="E116" s="40">
        <v>6519.7166666666662</v>
      </c>
      <c r="F116" s="40">
        <v>6442.3833333333332</v>
      </c>
      <c r="G116" s="40">
        <v>6359.7666666666664</v>
      </c>
      <c r="H116" s="40">
        <v>6679.6666666666661</v>
      </c>
      <c r="I116" s="40">
        <v>6762.2833333333328</v>
      </c>
      <c r="J116" s="40">
        <v>6839.6166666666659</v>
      </c>
      <c r="K116" s="31">
        <v>6684.95</v>
      </c>
      <c r="L116" s="31">
        <v>6525</v>
      </c>
      <c r="M116" s="31">
        <v>0.83879999999999999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137.55000000000001</v>
      </c>
      <c r="D117" s="40">
        <v>139.21666666666667</v>
      </c>
      <c r="E117" s="40">
        <v>134.93333333333334</v>
      </c>
      <c r="F117" s="40">
        <v>132.31666666666666</v>
      </c>
      <c r="G117" s="40">
        <v>128.03333333333333</v>
      </c>
      <c r="H117" s="40">
        <v>141.83333333333334</v>
      </c>
      <c r="I117" s="40">
        <v>146.1166666666667</v>
      </c>
      <c r="J117" s="40">
        <v>148.73333333333335</v>
      </c>
      <c r="K117" s="31">
        <v>143.5</v>
      </c>
      <c r="L117" s="31">
        <v>136.6</v>
      </c>
      <c r="M117" s="31">
        <v>42.945709999999998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181.05</v>
      </c>
      <c r="D118" s="40">
        <v>181.03333333333333</v>
      </c>
      <c r="E118" s="40">
        <v>178.06666666666666</v>
      </c>
      <c r="F118" s="40">
        <v>175.08333333333334</v>
      </c>
      <c r="G118" s="40">
        <v>172.11666666666667</v>
      </c>
      <c r="H118" s="40">
        <v>184.01666666666665</v>
      </c>
      <c r="I118" s="40">
        <v>186.98333333333329</v>
      </c>
      <c r="J118" s="40">
        <v>189.96666666666664</v>
      </c>
      <c r="K118" s="31">
        <v>184</v>
      </c>
      <c r="L118" s="31">
        <v>178.05</v>
      </c>
      <c r="M118" s="31">
        <v>43.149810000000002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109.05</v>
      </c>
      <c r="D119" s="40">
        <v>109.11666666666667</v>
      </c>
      <c r="E119" s="40">
        <v>108.18333333333335</v>
      </c>
      <c r="F119" s="40">
        <v>107.31666666666668</v>
      </c>
      <c r="G119" s="40">
        <v>106.38333333333335</v>
      </c>
      <c r="H119" s="40">
        <v>109.98333333333335</v>
      </c>
      <c r="I119" s="40">
        <v>110.91666666666669</v>
      </c>
      <c r="J119" s="40">
        <v>111.78333333333335</v>
      </c>
      <c r="K119" s="31">
        <v>110.05</v>
      </c>
      <c r="L119" s="31">
        <v>108.25</v>
      </c>
      <c r="M119" s="31">
        <v>108.95989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839.75</v>
      </c>
      <c r="D120" s="40">
        <v>833.7833333333333</v>
      </c>
      <c r="E120" s="40">
        <v>824.96666666666658</v>
      </c>
      <c r="F120" s="40">
        <v>810.18333333333328</v>
      </c>
      <c r="G120" s="40">
        <v>801.36666666666656</v>
      </c>
      <c r="H120" s="40">
        <v>848.56666666666661</v>
      </c>
      <c r="I120" s="40">
        <v>857.38333333333321</v>
      </c>
      <c r="J120" s="40">
        <v>872.16666666666663</v>
      </c>
      <c r="K120" s="31">
        <v>842.6</v>
      </c>
      <c r="L120" s="31">
        <v>819</v>
      </c>
      <c r="M120" s="31">
        <v>37.217950000000002</v>
      </c>
      <c r="N120" s="1"/>
      <c r="O120" s="1"/>
    </row>
    <row r="121" spans="1:15" ht="12.75" customHeight="1">
      <c r="A121" s="56">
        <v>112</v>
      </c>
      <c r="B121" s="31" t="s">
        <v>842</v>
      </c>
      <c r="C121" s="31">
        <v>22.6</v>
      </c>
      <c r="D121" s="40">
        <v>22.566666666666663</v>
      </c>
      <c r="E121" s="40">
        <v>22.433333333333326</v>
      </c>
      <c r="F121" s="40">
        <v>22.266666666666662</v>
      </c>
      <c r="G121" s="40">
        <v>22.133333333333326</v>
      </c>
      <c r="H121" s="40">
        <v>22.733333333333327</v>
      </c>
      <c r="I121" s="40">
        <v>22.866666666666667</v>
      </c>
      <c r="J121" s="40">
        <v>23.033333333333328</v>
      </c>
      <c r="K121" s="31">
        <v>22.7</v>
      </c>
      <c r="L121" s="31">
        <v>22.4</v>
      </c>
      <c r="M121" s="31">
        <v>70.728200000000001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497.65</v>
      </c>
      <c r="D122" s="40">
        <v>496.09999999999997</v>
      </c>
      <c r="E122" s="40">
        <v>493.59999999999991</v>
      </c>
      <c r="F122" s="40">
        <v>489.54999999999995</v>
      </c>
      <c r="G122" s="40">
        <v>487.0499999999999</v>
      </c>
      <c r="H122" s="40">
        <v>500.14999999999992</v>
      </c>
      <c r="I122" s="40">
        <v>502.65000000000003</v>
      </c>
      <c r="J122" s="40">
        <v>506.69999999999993</v>
      </c>
      <c r="K122" s="31">
        <v>498.6</v>
      </c>
      <c r="L122" s="31">
        <v>492.05</v>
      </c>
      <c r="M122" s="31">
        <v>8.48292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253.75</v>
      </c>
      <c r="D123" s="40">
        <v>253.20000000000002</v>
      </c>
      <c r="E123" s="40">
        <v>249.35000000000002</v>
      </c>
      <c r="F123" s="40">
        <v>244.95000000000002</v>
      </c>
      <c r="G123" s="40">
        <v>241.10000000000002</v>
      </c>
      <c r="H123" s="40">
        <v>257.60000000000002</v>
      </c>
      <c r="I123" s="40">
        <v>261.45</v>
      </c>
      <c r="J123" s="40">
        <v>265.85000000000002</v>
      </c>
      <c r="K123" s="31">
        <v>257.05</v>
      </c>
      <c r="L123" s="31">
        <v>248.8</v>
      </c>
      <c r="M123" s="31">
        <v>28.709399999999999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871.75</v>
      </c>
      <c r="D124" s="40">
        <v>872.58333333333337</v>
      </c>
      <c r="E124" s="40">
        <v>860.16666666666674</v>
      </c>
      <c r="F124" s="40">
        <v>848.58333333333337</v>
      </c>
      <c r="G124" s="40">
        <v>836.16666666666674</v>
      </c>
      <c r="H124" s="40">
        <v>884.16666666666674</v>
      </c>
      <c r="I124" s="40">
        <v>896.58333333333348</v>
      </c>
      <c r="J124" s="40">
        <v>908.16666666666674</v>
      </c>
      <c r="K124" s="31">
        <v>885</v>
      </c>
      <c r="L124" s="31">
        <v>861</v>
      </c>
      <c r="M124" s="31">
        <v>36.197130000000001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5284.55</v>
      </c>
      <c r="D125" s="40">
        <v>5258.7</v>
      </c>
      <c r="E125" s="40">
        <v>5217.3999999999996</v>
      </c>
      <c r="F125" s="40">
        <v>5150.25</v>
      </c>
      <c r="G125" s="40">
        <v>5108.95</v>
      </c>
      <c r="H125" s="40">
        <v>5325.8499999999995</v>
      </c>
      <c r="I125" s="40">
        <v>5367.1500000000005</v>
      </c>
      <c r="J125" s="40">
        <v>5434.2999999999993</v>
      </c>
      <c r="K125" s="31">
        <v>5300</v>
      </c>
      <c r="L125" s="31">
        <v>5191.55</v>
      </c>
      <c r="M125" s="31">
        <v>1.5424500000000001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1824.7</v>
      </c>
      <c r="D126" s="40">
        <v>1822.0666666666668</v>
      </c>
      <c r="E126" s="40">
        <v>1814.9833333333336</v>
      </c>
      <c r="F126" s="40">
        <v>1805.2666666666667</v>
      </c>
      <c r="G126" s="40">
        <v>1798.1833333333334</v>
      </c>
      <c r="H126" s="40">
        <v>1831.7833333333338</v>
      </c>
      <c r="I126" s="40">
        <v>1838.8666666666672</v>
      </c>
      <c r="J126" s="40">
        <v>1848.5833333333339</v>
      </c>
      <c r="K126" s="31">
        <v>1829.15</v>
      </c>
      <c r="L126" s="31">
        <v>1812.35</v>
      </c>
      <c r="M126" s="31">
        <v>41.564279999999997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1915.55</v>
      </c>
      <c r="D127" s="40">
        <v>1895.1166666666668</v>
      </c>
      <c r="E127" s="40">
        <v>1860.4333333333336</v>
      </c>
      <c r="F127" s="40">
        <v>1805.3166666666668</v>
      </c>
      <c r="G127" s="40">
        <v>1770.6333333333337</v>
      </c>
      <c r="H127" s="40">
        <v>1950.2333333333336</v>
      </c>
      <c r="I127" s="40">
        <v>1984.916666666667</v>
      </c>
      <c r="J127" s="40">
        <v>2040.0333333333335</v>
      </c>
      <c r="K127" s="31">
        <v>1929.8</v>
      </c>
      <c r="L127" s="31">
        <v>1840</v>
      </c>
      <c r="M127" s="31">
        <v>10.71632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2020.4</v>
      </c>
      <c r="D128" s="40">
        <v>2014.5</v>
      </c>
      <c r="E128" s="40">
        <v>1994.9</v>
      </c>
      <c r="F128" s="40">
        <v>1969.4</v>
      </c>
      <c r="G128" s="40">
        <v>1949.8000000000002</v>
      </c>
      <c r="H128" s="40">
        <v>2040</v>
      </c>
      <c r="I128" s="40">
        <v>2059.6</v>
      </c>
      <c r="J128" s="40">
        <v>2085.1</v>
      </c>
      <c r="K128" s="31">
        <v>2034.1</v>
      </c>
      <c r="L128" s="31">
        <v>1989</v>
      </c>
      <c r="M128" s="31">
        <v>1.9843900000000001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296.64999999999998</v>
      </c>
      <c r="D129" s="40">
        <v>295.0333333333333</v>
      </c>
      <c r="E129" s="40">
        <v>292.61666666666662</v>
      </c>
      <c r="F129" s="40">
        <v>288.58333333333331</v>
      </c>
      <c r="G129" s="40">
        <v>286.16666666666663</v>
      </c>
      <c r="H129" s="40">
        <v>299.06666666666661</v>
      </c>
      <c r="I129" s="40">
        <v>301.48333333333335</v>
      </c>
      <c r="J129" s="40">
        <v>305.51666666666659</v>
      </c>
      <c r="K129" s="31">
        <v>297.45</v>
      </c>
      <c r="L129" s="31">
        <v>291</v>
      </c>
      <c r="M129" s="31">
        <v>5.0072700000000001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661</v>
      </c>
      <c r="D130" s="40">
        <v>661.6</v>
      </c>
      <c r="E130" s="40">
        <v>657.05000000000007</v>
      </c>
      <c r="F130" s="40">
        <v>653.1</v>
      </c>
      <c r="G130" s="40">
        <v>648.55000000000007</v>
      </c>
      <c r="H130" s="40">
        <v>665.55000000000007</v>
      </c>
      <c r="I130" s="40">
        <v>670.1</v>
      </c>
      <c r="J130" s="40">
        <v>674.05000000000007</v>
      </c>
      <c r="K130" s="31">
        <v>666.15</v>
      </c>
      <c r="L130" s="31">
        <v>657.65</v>
      </c>
      <c r="M130" s="31">
        <v>12.73217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379.95</v>
      </c>
      <c r="D131" s="40">
        <v>379.8</v>
      </c>
      <c r="E131" s="40">
        <v>375.8</v>
      </c>
      <c r="F131" s="40">
        <v>371.65</v>
      </c>
      <c r="G131" s="40">
        <v>367.65</v>
      </c>
      <c r="H131" s="40">
        <v>383.95000000000005</v>
      </c>
      <c r="I131" s="40">
        <v>387.95000000000005</v>
      </c>
      <c r="J131" s="40">
        <v>392.10000000000008</v>
      </c>
      <c r="K131" s="31">
        <v>383.8</v>
      </c>
      <c r="L131" s="31">
        <v>375.65</v>
      </c>
      <c r="M131" s="31">
        <v>27.14085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3429.45</v>
      </c>
      <c r="D132" s="40">
        <v>3419.9</v>
      </c>
      <c r="E132" s="40">
        <v>3389.8</v>
      </c>
      <c r="F132" s="40">
        <v>3350.15</v>
      </c>
      <c r="G132" s="40">
        <v>3320.05</v>
      </c>
      <c r="H132" s="40">
        <v>3459.55</v>
      </c>
      <c r="I132" s="40">
        <v>3489.6499999999996</v>
      </c>
      <c r="J132" s="40">
        <v>3529.3</v>
      </c>
      <c r="K132" s="31">
        <v>3450</v>
      </c>
      <c r="L132" s="31">
        <v>3380.25</v>
      </c>
      <c r="M132" s="31">
        <v>6.6436500000000001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1762.4</v>
      </c>
      <c r="D133" s="40">
        <v>1755.1833333333334</v>
      </c>
      <c r="E133" s="40">
        <v>1740.3666666666668</v>
      </c>
      <c r="F133" s="40">
        <v>1718.3333333333335</v>
      </c>
      <c r="G133" s="40">
        <v>1703.5166666666669</v>
      </c>
      <c r="H133" s="40">
        <v>1777.2166666666667</v>
      </c>
      <c r="I133" s="40">
        <v>1792.0333333333333</v>
      </c>
      <c r="J133" s="40">
        <v>1814.0666666666666</v>
      </c>
      <c r="K133" s="31">
        <v>1770</v>
      </c>
      <c r="L133" s="31">
        <v>1733.15</v>
      </c>
      <c r="M133" s="31">
        <v>34.53839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79.7</v>
      </c>
      <c r="D134" s="40">
        <v>78.900000000000006</v>
      </c>
      <c r="E134" s="40">
        <v>77.950000000000017</v>
      </c>
      <c r="F134" s="40">
        <v>76.200000000000017</v>
      </c>
      <c r="G134" s="40">
        <v>75.250000000000028</v>
      </c>
      <c r="H134" s="40">
        <v>80.650000000000006</v>
      </c>
      <c r="I134" s="40">
        <v>81.599999999999994</v>
      </c>
      <c r="J134" s="40">
        <v>83.35</v>
      </c>
      <c r="K134" s="31">
        <v>79.849999999999994</v>
      </c>
      <c r="L134" s="31">
        <v>77.150000000000006</v>
      </c>
      <c r="M134" s="31">
        <v>76.909409999999994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5332.45</v>
      </c>
      <c r="D135" s="40">
        <v>5304.2666666666664</v>
      </c>
      <c r="E135" s="40">
        <v>5265.583333333333</v>
      </c>
      <c r="F135" s="40">
        <v>5198.7166666666662</v>
      </c>
      <c r="G135" s="40">
        <v>5160.0333333333328</v>
      </c>
      <c r="H135" s="40">
        <v>5371.1333333333332</v>
      </c>
      <c r="I135" s="40">
        <v>5409.8166666666675</v>
      </c>
      <c r="J135" s="40">
        <v>5476.6833333333334</v>
      </c>
      <c r="K135" s="31">
        <v>5342.95</v>
      </c>
      <c r="L135" s="31">
        <v>5237.3999999999996</v>
      </c>
      <c r="M135" s="31">
        <v>2.0546600000000002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351.75</v>
      </c>
      <c r="D136" s="40">
        <v>349.7166666666667</v>
      </c>
      <c r="E136" s="40">
        <v>346.68333333333339</v>
      </c>
      <c r="F136" s="40">
        <v>341.61666666666667</v>
      </c>
      <c r="G136" s="40">
        <v>338.58333333333337</v>
      </c>
      <c r="H136" s="40">
        <v>354.78333333333342</v>
      </c>
      <c r="I136" s="40">
        <v>357.81666666666672</v>
      </c>
      <c r="J136" s="40">
        <v>362.88333333333344</v>
      </c>
      <c r="K136" s="31">
        <v>352.75</v>
      </c>
      <c r="L136" s="31">
        <v>344.65</v>
      </c>
      <c r="M136" s="31">
        <v>15.789949999999999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7126</v>
      </c>
      <c r="D137" s="40">
        <v>7111.4000000000005</v>
      </c>
      <c r="E137" s="40">
        <v>7024.9000000000015</v>
      </c>
      <c r="F137" s="40">
        <v>6923.8000000000011</v>
      </c>
      <c r="G137" s="40">
        <v>6837.300000000002</v>
      </c>
      <c r="H137" s="40">
        <v>7212.5000000000009</v>
      </c>
      <c r="I137" s="40">
        <v>7298.9999999999991</v>
      </c>
      <c r="J137" s="40">
        <v>7400.1</v>
      </c>
      <c r="K137" s="31">
        <v>7197.9</v>
      </c>
      <c r="L137" s="31">
        <v>7010.3</v>
      </c>
      <c r="M137" s="31">
        <v>4.3151000000000002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1871</v>
      </c>
      <c r="D138" s="40">
        <v>1859.3666666666668</v>
      </c>
      <c r="E138" s="40">
        <v>1839.1833333333336</v>
      </c>
      <c r="F138" s="40">
        <v>1807.3666666666668</v>
      </c>
      <c r="G138" s="40">
        <v>1787.1833333333336</v>
      </c>
      <c r="H138" s="40">
        <v>1891.1833333333336</v>
      </c>
      <c r="I138" s="40">
        <v>1911.366666666667</v>
      </c>
      <c r="J138" s="40">
        <v>1943.1833333333336</v>
      </c>
      <c r="K138" s="31">
        <v>1879.55</v>
      </c>
      <c r="L138" s="31">
        <v>1827.55</v>
      </c>
      <c r="M138" s="31">
        <v>16.925049999999999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497.3</v>
      </c>
      <c r="D139" s="40">
        <v>494.35000000000008</v>
      </c>
      <c r="E139" s="40">
        <v>489.10000000000014</v>
      </c>
      <c r="F139" s="40">
        <v>480.90000000000003</v>
      </c>
      <c r="G139" s="40">
        <v>475.65000000000009</v>
      </c>
      <c r="H139" s="40">
        <v>502.55000000000018</v>
      </c>
      <c r="I139" s="40">
        <v>507.80000000000007</v>
      </c>
      <c r="J139" s="40">
        <v>516.00000000000023</v>
      </c>
      <c r="K139" s="31">
        <v>499.6</v>
      </c>
      <c r="L139" s="31">
        <v>486.15</v>
      </c>
      <c r="M139" s="31">
        <v>12.662039999999999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902.35</v>
      </c>
      <c r="D140" s="40">
        <v>895.36666666666679</v>
      </c>
      <c r="E140" s="40">
        <v>882.53333333333353</v>
      </c>
      <c r="F140" s="40">
        <v>862.7166666666667</v>
      </c>
      <c r="G140" s="40">
        <v>849.88333333333344</v>
      </c>
      <c r="H140" s="40">
        <v>915.18333333333362</v>
      </c>
      <c r="I140" s="40">
        <v>928.01666666666688</v>
      </c>
      <c r="J140" s="40">
        <v>947.83333333333371</v>
      </c>
      <c r="K140" s="31">
        <v>908.2</v>
      </c>
      <c r="L140" s="31">
        <v>875.55</v>
      </c>
      <c r="M140" s="31">
        <v>12.765470000000001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70549.45</v>
      </c>
      <c r="D141" s="40">
        <v>70691.816666666666</v>
      </c>
      <c r="E141" s="40">
        <v>70093.633333333331</v>
      </c>
      <c r="F141" s="40">
        <v>69637.816666666666</v>
      </c>
      <c r="G141" s="40">
        <v>69039.633333333331</v>
      </c>
      <c r="H141" s="40">
        <v>71147.633333333331</v>
      </c>
      <c r="I141" s="40">
        <v>71745.816666666651</v>
      </c>
      <c r="J141" s="40">
        <v>72201.633333333331</v>
      </c>
      <c r="K141" s="31">
        <v>71290</v>
      </c>
      <c r="L141" s="31">
        <v>70236</v>
      </c>
      <c r="M141" s="31">
        <v>8.9499999999999996E-2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850.95</v>
      </c>
      <c r="D142" s="40">
        <v>850.98333333333323</v>
      </c>
      <c r="E142" s="40">
        <v>847.26666666666642</v>
      </c>
      <c r="F142" s="40">
        <v>843.58333333333314</v>
      </c>
      <c r="G142" s="40">
        <v>839.86666666666633</v>
      </c>
      <c r="H142" s="40">
        <v>854.66666666666652</v>
      </c>
      <c r="I142" s="40">
        <v>858.38333333333344</v>
      </c>
      <c r="J142" s="40">
        <v>862.06666666666661</v>
      </c>
      <c r="K142" s="31">
        <v>854.7</v>
      </c>
      <c r="L142" s="31">
        <v>847.3</v>
      </c>
      <c r="M142" s="31">
        <v>5.2835799999999997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145</v>
      </c>
      <c r="D143" s="40">
        <v>145.01666666666665</v>
      </c>
      <c r="E143" s="40">
        <v>142.6333333333333</v>
      </c>
      <c r="F143" s="40">
        <v>140.26666666666665</v>
      </c>
      <c r="G143" s="40">
        <v>137.8833333333333</v>
      </c>
      <c r="H143" s="40">
        <v>147.3833333333333</v>
      </c>
      <c r="I143" s="40">
        <v>149.76666666666662</v>
      </c>
      <c r="J143" s="40">
        <v>152.1333333333333</v>
      </c>
      <c r="K143" s="31">
        <v>147.4</v>
      </c>
      <c r="L143" s="31">
        <v>142.65</v>
      </c>
      <c r="M143" s="31">
        <v>61.004440000000002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818.7</v>
      </c>
      <c r="D144" s="40">
        <v>818.9666666666667</v>
      </c>
      <c r="E144" s="40">
        <v>810.73333333333335</v>
      </c>
      <c r="F144" s="40">
        <v>802.76666666666665</v>
      </c>
      <c r="G144" s="40">
        <v>794.5333333333333</v>
      </c>
      <c r="H144" s="40">
        <v>826.93333333333339</v>
      </c>
      <c r="I144" s="40">
        <v>835.16666666666674</v>
      </c>
      <c r="J144" s="40">
        <v>843.13333333333344</v>
      </c>
      <c r="K144" s="31">
        <v>827.2</v>
      </c>
      <c r="L144" s="31">
        <v>811</v>
      </c>
      <c r="M144" s="31">
        <v>19.799119999999998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162.9</v>
      </c>
      <c r="D145" s="40">
        <v>161.31666666666666</v>
      </c>
      <c r="E145" s="40">
        <v>158.63333333333333</v>
      </c>
      <c r="F145" s="40">
        <v>154.36666666666667</v>
      </c>
      <c r="G145" s="40">
        <v>151.68333333333334</v>
      </c>
      <c r="H145" s="40">
        <v>165.58333333333331</v>
      </c>
      <c r="I145" s="40">
        <v>168.26666666666665</v>
      </c>
      <c r="J145" s="40">
        <v>172.5333333333333</v>
      </c>
      <c r="K145" s="31">
        <v>164</v>
      </c>
      <c r="L145" s="31">
        <v>157.05000000000001</v>
      </c>
      <c r="M145" s="31">
        <v>29.73368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499.85</v>
      </c>
      <c r="D146" s="40">
        <v>497.26666666666665</v>
      </c>
      <c r="E146" s="40">
        <v>493.5333333333333</v>
      </c>
      <c r="F146" s="40">
        <v>487.21666666666664</v>
      </c>
      <c r="G146" s="40">
        <v>483.48333333333329</v>
      </c>
      <c r="H146" s="40">
        <v>503.58333333333331</v>
      </c>
      <c r="I146" s="40">
        <v>507.31666666666666</v>
      </c>
      <c r="J146" s="40">
        <v>513.63333333333333</v>
      </c>
      <c r="K146" s="31">
        <v>501</v>
      </c>
      <c r="L146" s="31">
        <v>490.95</v>
      </c>
      <c r="M146" s="31">
        <v>8.3952200000000001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7423.75</v>
      </c>
      <c r="D147" s="40">
        <v>7394.416666666667</v>
      </c>
      <c r="E147" s="40">
        <v>7334.8333333333339</v>
      </c>
      <c r="F147" s="40">
        <v>7245.916666666667</v>
      </c>
      <c r="G147" s="40">
        <v>7186.3333333333339</v>
      </c>
      <c r="H147" s="40">
        <v>7483.3333333333339</v>
      </c>
      <c r="I147" s="40">
        <v>7542.9166666666679</v>
      </c>
      <c r="J147" s="40">
        <v>7631.8333333333339</v>
      </c>
      <c r="K147" s="31">
        <v>7454</v>
      </c>
      <c r="L147" s="31">
        <v>7305.5</v>
      </c>
      <c r="M147" s="31">
        <v>3.6897799999999998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951.95</v>
      </c>
      <c r="D148" s="40">
        <v>959.11666666666667</v>
      </c>
      <c r="E148" s="40">
        <v>942.23333333333335</v>
      </c>
      <c r="F148" s="40">
        <v>932.51666666666665</v>
      </c>
      <c r="G148" s="40">
        <v>915.63333333333333</v>
      </c>
      <c r="H148" s="40">
        <v>968.83333333333337</v>
      </c>
      <c r="I148" s="40">
        <v>985.71666666666681</v>
      </c>
      <c r="J148" s="40">
        <v>995.43333333333339</v>
      </c>
      <c r="K148" s="31">
        <v>976</v>
      </c>
      <c r="L148" s="31">
        <v>949.4</v>
      </c>
      <c r="M148" s="31">
        <v>2.2925399999999998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4533.6000000000004</v>
      </c>
      <c r="D149" s="40">
        <v>4507.5333333333338</v>
      </c>
      <c r="E149" s="40">
        <v>4466.0666666666675</v>
      </c>
      <c r="F149" s="40">
        <v>4398.5333333333338</v>
      </c>
      <c r="G149" s="40">
        <v>4357.0666666666675</v>
      </c>
      <c r="H149" s="40">
        <v>4575.0666666666675</v>
      </c>
      <c r="I149" s="40">
        <v>4616.5333333333328</v>
      </c>
      <c r="J149" s="40">
        <v>4684.0666666666675</v>
      </c>
      <c r="K149" s="31">
        <v>4549</v>
      </c>
      <c r="L149" s="31">
        <v>4440</v>
      </c>
      <c r="M149" s="31">
        <v>4.7682900000000004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3169.2</v>
      </c>
      <c r="D150" s="40">
        <v>3148.85</v>
      </c>
      <c r="E150" s="40">
        <v>3111.7</v>
      </c>
      <c r="F150" s="40">
        <v>3054.2</v>
      </c>
      <c r="G150" s="40">
        <v>3017.0499999999997</v>
      </c>
      <c r="H150" s="40">
        <v>3206.35</v>
      </c>
      <c r="I150" s="40">
        <v>3243.5000000000005</v>
      </c>
      <c r="J150" s="40">
        <v>3301</v>
      </c>
      <c r="K150" s="31">
        <v>3186</v>
      </c>
      <c r="L150" s="31">
        <v>3091.35</v>
      </c>
      <c r="M150" s="31">
        <v>4.3881100000000002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1445.25</v>
      </c>
      <c r="D151" s="40">
        <v>1435.6166666666668</v>
      </c>
      <c r="E151" s="40">
        <v>1417.7333333333336</v>
      </c>
      <c r="F151" s="40">
        <v>1390.2166666666667</v>
      </c>
      <c r="G151" s="40">
        <v>1372.3333333333335</v>
      </c>
      <c r="H151" s="40">
        <v>1463.1333333333337</v>
      </c>
      <c r="I151" s="40">
        <v>1481.0166666666669</v>
      </c>
      <c r="J151" s="40">
        <v>1508.5333333333338</v>
      </c>
      <c r="K151" s="31">
        <v>1453.5</v>
      </c>
      <c r="L151" s="31">
        <v>1408.1</v>
      </c>
      <c r="M151" s="31">
        <v>4.1815899999999999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830.05</v>
      </c>
      <c r="D152" s="40">
        <v>829.73333333333323</v>
      </c>
      <c r="E152" s="40">
        <v>820.46666666666647</v>
      </c>
      <c r="F152" s="40">
        <v>810.88333333333321</v>
      </c>
      <c r="G152" s="40">
        <v>801.61666666666645</v>
      </c>
      <c r="H152" s="40">
        <v>839.31666666666649</v>
      </c>
      <c r="I152" s="40">
        <v>848.58333333333314</v>
      </c>
      <c r="J152" s="40">
        <v>858.16666666666652</v>
      </c>
      <c r="K152" s="31">
        <v>839</v>
      </c>
      <c r="L152" s="31">
        <v>820.15</v>
      </c>
      <c r="M152" s="31">
        <v>1.06779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133.94999999999999</v>
      </c>
      <c r="D153" s="40">
        <v>133.83333333333334</v>
      </c>
      <c r="E153" s="40">
        <v>132.9666666666667</v>
      </c>
      <c r="F153" s="40">
        <v>131.98333333333335</v>
      </c>
      <c r="G153" s="40">
        <v>131.1166666666667</v>
      </c>
      <c r="H153" s="40">
        <v>134.81666666666669</v>
      </c>
      <c r="I153" s="40">
        <v>135.68333333333331</v>
      </c>
      <c r="J153" s="40">
        <v>136.66666666666669</v>
      </c>
      <c r="K153" s="31">
        <v>134.69999999999999</v>
      </c>
      <c r="L153" s="31">
        <v>132.85</v>
      </c>
      <c r="M153" s="31">
        <v>45.635820000000002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122.55</v>
      </c>
      <c r="D154" s="40">
        <v>122.7</v>
      </c>
      <c r="E154" s="40">
        <v>121.5</v>
      </c>
      <c r="F154" s="40">
        <v>120.45</v>
      </c>
      <c r="G154" s="40">
        <v>119.25</v>
      </c>
      <c r="H154" s="40">
        <v>123.75</v>
      </c>
      <c r="I154" s="40">
        <v>124.95000000000002</v>
      </c>
      <c r="J154" s="40">
        <v>126</v>
      </c>
      <c r="K154" s="31">
        <v>123.9</v>
      </c>
      <c r="L154" s="31">
        <v>121.65</v>
      </c>
      <c r="M154" s="31">
        <v>78.851979999999998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103.2</v>
      </c>
      <c r="D155" s="40">
        <v>101.98333333333335</v>
      </c>
      <c r="E155" s="40">
        <v>100.1166666666667</v>
      </c>
      <c r="F155" s="40">
        <v>97.03333333333336</v>
      </c>
      <c r="G155" s="40">
        <v>95.166666666666714</v>
      </c>
      <c r="H155" s="40">
        <v>105.06666666666669</v>
      </c>
      <c r="I155" s="40">
        <v>106.93333333333334</v>
      </c>
      <c r="J155" s="40">
        <v>110.01666666666668</v>
      </c>
      <c r="K155" s="31">
        <v>103.85</v>
      </c>
      <c r="L155" s="31">
        <v>98.9</v>
      </c>
      <c r="M155" s="31">
        <v>363.41980000000001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3996.55</v>
      </c>
      <c r="D156" s="40">
        <v>3998.3166666666671</v>
      </c>
      <c r="E156" s="40">
        <v>3954.7833333333342</v>
      </c>
      <c r="F156" s="40">
        <v>3913.0166666666673</v>
      </c>
      <c r="G156" s="40">
        <v>3869.4833333333345</v>
      </c>
      <c r="H156" s="40">
        <v>4040.0833333333339</v>
      </c>
      <c r="I156" s="40">
        <v>4083.6166666666668</v>
      </c>
      <c r="J156" s="40">
        <v>4125.3833333333332</v>
      </c>
      <c r="K156" s="31">
        <v>4041.85</v>
      </c>
      <c r="L156" s="31">
        <v>3956.55</v>
      </c>
      <c r="M156" s="31">
        <v>0.98953000000000002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19190.599999999999</v>
      </c>
      <c r="D157" s="40">
        <v>19180.95</v>
      </c>
      <c r="E157" s="40">
        <v>19021.95</v>
      </c>
      <c r="F157" s="40">
        <v>18853.3</v>
      </c>
      <c r="G157" s="40">
        <v>18694.3</v>
      </c>
      <c r="H157" s="40">
        <v>19349.600000000002</v>
      </c>
      <c r="I157" s="40">
        <v>19508.600000000002</v>
      </c>
      <c r="J157" s="40">
        <v>19677.250000000004</v>
      </c>
      <c r="K157" s="31">
        <v>19339.95</v>
      </c>
      <c r="L157" s="31">
        <v>19012.3</v>
      </c>
      <c r="M157" s="31">
        <v>0.36612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329.7</v>
      </c>
      <c r="D158" s="40">
        <v>328.8</v>
      </c>
      <c r="E158" s="40">
        <v>325.8</v>
      </c>
      <c r="F158" s="40">
        <v>321.89999999999998</v>
      </c>
      <c r="G158" s="40">
        <v>318.89999999999998</v>
      </c>
      <c r="H158" s="40">
        <v>332.70000000000005</v>
      </c>
      <c r="I158" s="40">
        <v>335.70000000000005</v>
      </c>
      <c r="J158" s="40">
        <v>339.60000000000008</v>
      </c>
      <c r="K158" s="31">
        <v>331.8</v>
      </c>
      <c r="L158" s="31">
        <v>324.89999999999998</v>
      </c>
      <c r="M158" s="31">
        <v>6.67774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848.15</v>
      </c>
      <c r="D159" s="40">
        <v>840.83333333333337</v>
      </c>
      <c r="E159" s="40">
        <v>829.66666666666674</v>
      </c>
      <c r="F159" s="40">
        <v>811.18333333333339</v>
      </c>
      <c r="G159" s="40">
        <v>800.01666666666677</v>
      </c>
      <c r="H159" s="40">
        <v>859.31666666666672</v>
      </c>
      <c r="I159" s="40">
        <v>870.48333333333346</v>
      </c>
      <c r="J159" s="40">
        <v>888.9666666666667</v>
      </c>
      <c r="K159" s="31">
        <v>852</v>
      </c>
      <c r="L159" s="31">
        <v>822.35</v>
      </c>
      <c r="M159" s="31">
        <v>7.6853400000000001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136.80000000000001</v>
      </c>
      <c r="D160" s="40">
        <v>136.68333333333334</v>
      </c>
      <c r="E160" s="40">
        <v>135.41666666666669</v>
      </c>
      <c r="F160" s="40">
        <v>134.03333333333336</v>
      </c>
      <c r="G160" s="40">
        <v>132.76666666666671</v>
      </c>
      <c r="H160" s="40">
        <v>138.06666666666666</v>
      </c>
      <c r="I160" s="40">
        <v>139.33333333333331</v>
      </c>
      <c r="J160" s="40">
        <v>140.71666666666664</v>
      </c>
      <c r="K160" s="31">
        <v>137.94999999999999</v>
      </c>
      <c r="L160" s="31">
        <v>135.30000000000001</v>
      </c>
      <c r="M160" s="31">
        <v>49.681429999999999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181.35</v>
      </c>
      <c r="D161" s="40">
        <v>182.29999999999998</v>
      </c>
      <c r="E161" s="40">
        <v>179.39999999999998</v>
      </c>
      <c r="F161" s="40">
        <v>177.45</v>
      </c>
      <c r="G161" s="40">
        <v>174.54999999999998</v>
      </c>
      <c r="H161" s="40">
        <v>184.24999999999997</v>
      </c>
      <c r="I161" s="40">
        <v>187.15</v>
      </c>
      <c r="J161" s="40">
        <v>189.09999999999997</v>
      </c>
      <c r="K161" s="31">
        <v>185.2</v>
      </c>
      <c r="L161" s="31">
        <v>180.35</v>
      </c>
      <c r="M161" s="31">
        <v>6.4955600000000002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2946.85</v>
      </c>
      <c r="D162" s="40">
        <v>2936.5666666666671</v>
      </c>
      <c r="E162" s="40">
        <v>2896.2833333333342</v>
      </c>
      <c r="F162" s="40">
        <v>2845.7166666666672</v>
      </c>
      <c r="G162" s="40">
        <v>2805.4333333333343</v>
      </c>
      <c r="H162" s="40">
        <v>2987.1333333333341</v>
      </c>
      <c r="I162" s="40">
        <v>3027.416666666667</v>
      </c>
      <c r="J162" s="40">
        <v>3077.983333333334</v>
      </c>
      <c r="K162" s="31">
        <v>2976.85</v>
      </c>
      <c r="L162" s="31">
        <v>2886</v>
      </c>
      <c r="M162" s="31">
        <v>1.85503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39174.35</v>
      </c>
      <c r="D163" s="40">
        <v>39080.450000000004</v>
      </c>
      <c r="E163" s="40">
        <v>38810.900000000009</v>
      </c>
      <c r="F163" s="40">
        <v>38447.450000000004</v>
      </c>
      <c r="G163" s="40">
        <v>38177.900000000009</v>
      </c>
      <c r="H163" s="40">
        <v>39443.900000000009</v>
      </c>
      <c r="I163" s="40">
        <v>39713.450000000012</v>
      </c>
      <c r="J163" s="40">
        <v>40076.900000000009</v>
      </c>
      <c r="K163" s="31">
        <v>39350</v>
      </c>
      <c r="L163" s="31">
        <v>38717</v>
      </c>
      <c r="M163" s="31">
        <v>0.11233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212.55</v>
      </c>
      <c r="D164" s="40">
        <v>212.16666666666666</v>
      </c>
      <c r="E164" s="40">
        <v>211.38333333333333</v>
      </c>
      <c r="F164" s="40">
        <v>210.21666666666667</v>
      </c>
      <c r="G164" s="40">
        <v>209.43333333333334</v>
      </c>
      <c r="H164" s="40">
        <v>213.33333333333331</v>
      </c>
      <c r="I164" s="40">
        <v>214.11666666666667</v>
      </c>
      <c r="J164" s="40">
        <v>215.2833333333333</v>
      </c>
      <c r="K164" s="31">
        <v>212.95</v>
      </c>
      <c r="L164" s="31">
        <v>211</v>
      </c>
      <c r="M164" s="31">
        <v>8.84863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4992.6000000000004</v>
      </c>
      <c r="D165" s="40">
        <v>4959.916666666667</v>
      </c>
      <c r="E165" s="40">
        <v>4873.4333333333343</v>
      </c>
      <c r="F165" s="40">
        <v>4754.2666666666673</v>
      </c>
      <c r="G165" s="40">
        <v>4667.7833333333347</v>
      </c>
      <c r="H165" s="40">
        <v>5079.0833333333339</v>
      </c>
      <c r="I165" s="40">
        <v>5165.5666666666657</v>
      </c>
      <c r="J165" s="40">
        <v>5284.7333333333336</v>
      </c>
      <c r="K165" s="31">
        <v>5046.3999999999996</v>
      </c>
      <c r="L165" s="31">
        <v>4840.75</v>
      </c>
      <c r="M165" s="31">
        <v>0.52093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2434.5</v>
      </c>
      <c r="D166" s="40">
        <v>2427.1</v>
      </c>
      <c r="E166" s="40">
        <v>2414.1999999999998</v>
      </c>
      <c r="F166" s="40">
        <v>2393.9</v>
      </c>
      <c r="G166" s="40">
        <v>2381</v>
      </c>
      <c r="H166" s="40">
        <v>2447.3999999999996</v>
      </c>
      <c r="I166" s="40">
        <v>2460.3000000000002</v>
      </c>
      <c r="J166" s="40">
        <v>2480.5999999999995</v>
      </c>
      <c r="K166" s="31">
        <v>2440</v>
      </c>
      <c r="L166" s="31">
        <v>2406.8000000000002</v>
      </c>
      <c r="M166" s="31">
        <v>2.1194299999999999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2590</v>
      </c>
      <c r="D167" s="40">
        <v>2584.6</v>
      </c>
      <c r="E167" s="40">
        <v>2561.3999999999996</v>
      </c>
      <c r="F167" s="40">
        <v>2532.7999999999997</v>
      </c>
      <c r="G167" s="40">
        <v>2509.5999999999995</v>
      </c>
      <c r="H167" s="40">
        <v>2613.1999999999998</v>
      </c>
      <c r="I167" s="40">
        <v>2636.3999999999996</v>
      </c>
      <c r="J167" s="40">
        <v>2665</v>
      </c>
      <c r="K167" s="31">
        <v>2607.8000000000002</v>
      </c>
      <c r="L167" s="31">
        <v>2556</v>
      </c>
      <c r="M167" s="31">
        <v>4.8153100000000002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2354.9</v>
      </c>
      <c r="D168" s="40">
        <v>2343.9666666666667</v>
      </c>
      <c r="E168" s="40">
        <v>2321.9333333333334</v>
      </c>
      <c r="F168" s="40">
        <v>2288.9666666666667</v>
      </c>
      <c r="G168" s="40">
        <v>2266.9333333333334</v>
      </c>
      <c r="H168" s="40">
        <v>2376.9333333333334</v>
      </c>
      <c r="I168" s="40">
        <v>2398.9666666666672</v>
      </c>
      <c r="J168" s="40">
        <v>2431.9333333333334</v>
      </c>
      <c r="K168" s="31">
        <v>2366</v>
      </c>
      <c r="L168" s="31">
        <v>2311</v>
      </c>
      <c r="M168" s="31">
        <v>2.6551800000000001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117.05</v>
      </c>
      <c r="D169" s="40">
        <v>116.60000000000001</v>
      </c>
      <c r="E169" s="40">
        <v>115.90000000000002</v>
      </c>
      <c r="F169" s="40">
        <v>114.75000000000001</v>
      </c>
      <c r="G169" s="40">
        <v>114.05000000000003</v>
      </c>
      <c r="H169" s="40">
        <v>117.75000000000001</v>
      </c>
      <c r="I169" s="40">
        <v>118.45</v>
      </c>
      <c r="J169" s="40">
        <v>119.60000000000001</v>
      </c>
      <c r="K169" s="31">
        <v>117.3</v>
      </c>
      <c r="L169" s="31">
        <v>115.45</v>
      </c>
      <c r="M169" s="31">
        <v>33.554130000000001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201.55</v>
      </c>
      <c r="D170" s="40">
        <v>200.85</v>
      </c>
      <c r="E170" s="40">
        <v>198.7</v>
      </c>
      <c r="F170" s="40">
        <v>195.85</v>
      </c>
      <c r="G170" s="40">
        <v>193.7</v>
      </c>
      <c r="H170" s="40">
        <v>203.7</v>
      </c>
      <c r="I170" s="40">
        <v>205.85000000000002</v>
      </c>
      <c r="J170" s="40">
        <v>208.7</v>
      </c>
      <c r="K170" s="31">
        <v>203</v>
      </c>
      <c r="L170" s="31">
        <v>198</v>
      </c>
      <c r="M170" s="31">
        <v>110.62674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456.9</v>
      </c>
      <c r="D171" s="40">
        <v>451.31666666666666</v>
      </c>
      <c r="E171" s="40">
        <v>440.5333333333333</v>
      </c>
      <c r="F171" s="40">
        <v>424.16666666666663</v>
      </c>
      <c r="G171" s="40">
        <v>413.38333333333327</v>
      </c>
      <c r="H171" s="40">
        <v>467.68333333333334</v>
      </c>
      <c r="I171" s="40">
        <v>478.46666666666675</v>
      </c>
      <c r="J171" s="40">
        <v>494.83333333333337</v>
      </c>
      <c r="K171" s="31">
        <v>462.1</v>
      </c>
      <c r="L171" s="31">
        <v>434.95</v>
      </c>
      <c r="M171" s="31">
        <v>8.0796299999999999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14653.8</v>
      </c>
      <c r="D172" s="40">
        <v>14581.75</v>
      </c>
      <c r="E172" s="40">
        <v>14462.55</v>
      </c>
      <c r="F172" s="40">
        <v>14271.3</v>
      </c>
      <c r="G172" s="40">
        <v>14152.099999999999</v>
      </c>
      <c r="H172" s="40">
        <v>14773</v>
      </c>
      <c r="I172" s="40">
        <v>14892.2</v>
      </c>
      <c r="J172" s="40">
        <v>15083.45</v>
      </c>
      <c r="K172" s="31">
        <v>14700.95</v>
      </c>
      <c r="L172" s="31">
        <v>14390.5</v>
      </c>
      <c r="M172" s="31">
        <v>6.6250000000000003E-2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37.450000000000003</v>
      </c>
      <c r="D173" s="40">
        <v>37.483333333333334</v>
      </c>
      <c r="E173" s="40">
        <v>36.966666666666669</v>
      </c>
      <c r="F173" s="40">
        <v>36.483333333333334</v>
      </c>
      <c r="G173" s="40">
        <v>35.966666666666669</v>
      </c>
      <c r="H173" s="40">
        <v>37.966666666666669</v>
      </c>
      <c r="I173" s="40">
        <v>38.483333333333334</v>
      </c>
      <c r="J173" s="40">
        <v>38.966666666666669</v>
      </c>
      <c r="K173" s="31">
        <v>38</v>
      </c>
      <c r="L173" s="31">
        <v>37</v>
      </c>
      <c r="M173" s="31">
        <v>378.41482999999999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175.2</v>
      </c>
      <c r="D174" s="40">
        <v>173.45000000000002</v>
      </c>
      <c r="E174" s="40">
        <v>171.15000000000003</v>
      </c>
      <c r="F174" s="40">
        <v>167.10000000000002</v>
      </c>
      <c r="G174" s="40">
        <v>164.80000000000004</v>
      </c>
      <c r="H174" s="40">
        <v>177.50000000000003</v>
      </c>
      <c r="I174" s="40">
        <v>179.80000000000004</v>
      </c>
      <c r="J174" s="40">
        <v>183.85000000000002</v>
      </c>
      <c r="K174" s="31">
        <v>175.75</v>
      </c>
      <c r="L174" s="31">
        <v>169.4</v>
      </c>
      <c r="M174" s="31">
        <v>59.716500000000003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129.19999999999999</v>
      </c>
      <c r="D175" s="40">
        <v>128.46666666666667</v>
      </c>
      <c r="E175" s="40">
        <v>127.33333333333334</v>
      </c>
      <c r="F175" s="40">
        <v>125.46666666666667</v>
      </c>
      <c r="G175" s="40">
        <v>124.33333333333334</v>
      </c>
      <c r="H175" s="40">
        <v>130.33333333333334</v>
      </c>
      <c r="I175" s="40">
        <v>131.46666666666667</v>
      </c>
      <c r="J175" s="40">
        <v>133.33333333333334</v>
      </c>
      <c r="K175" s="31">
        <v>129.6</v>
      </c>
      <c r="L175" s="31">
        <v>126.6</v>
      </c>
      <c r="M175" s="31">
        <v>48.592149999999997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2366.1</v>
      </c>
      <c r="D176" s="40">
        <v>2353.3333333333335</v>
      </c>
      <c r="E176" s="40">
        <v>2334.7666666666669</v>
      </c>
      <c r="F176" s="40">
        <v>2303.4333333333334</v>
      </c>
      <c r="G176" s="40">
        <v>2284.8666666666668</v>
      </c>
      <c r="H176" s="40">
        <v>2384.666666666667</v>
      </c>
      <c r="I176" s="40">
        <v>2403.2333333333336</v>
      </c>
      <c r="J176" s="40">
        <v>2434.5666666666671</v>
      </c>
      <c r="K176" s="31">
        <v>2371.9</v>
      </c>
      <c r="L176" s="31">
        <v>2322</v>
      </c>
      <c r="M176" s="31">
        <v>81.494150000000005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893.5</v>
      </c>
      <c r="D177" s="40">
        <v>892.93333333333339</v>
      </c>
      <c r="E177" s="40">
        <v>886.36666666666679</v>
      </c>
      <c r="F177" s="40">
        <v>879.23333333333335</v>
      </c>
      <c r="G177" s="40">
        <v>872.66666666666674</v>
      </c>
      <c r="H177" s="40">
        <v>900.06666666666683</v>
      </c>
      <c r="I177" s="40">
        <v>906.63333333333344</v>
      </c>
      <c r="J177" s="40">
        <v>913.76666666666688</v>
      </c>
      <c r="K177" s="31">
        <v>899.5</v>
      </c>
      <c r="L177" s="31">
        <v>885.8</v>
      </c>
      <c r="M177" s="31">
        <v>15.31026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1124.3</v>
      </c>
      <c r="D178" s="40">
        <v>1127.7166666666665</v>
      </c>
      <c r="E178" s="40">
        <v>1115.5333333333328</v>
      </c>
      <c r="F178" s="40">
        <v>1106.7666666666664</v>
      </c>
      <c r="G178" s="40">
        <v>1094.5833333333328</v>
      </c>
      <c r="H178" s="40">
        <v>1136.4833333333329</v>
      </c>
      <c r="I178" s="40">
        <v>1148.6666666666667</v>
      </c>
      <c r="J178" s="40">
        <v>1157.4333333333329</v>
      </c>
      <c r="K178" s="31">
        <v>1139.9000000000001</v>
      </c>
      <c r="L178" s="31">
        <v>1118.95</v>
      </c>
      <c r="M178" s="31">
        <v>8.4644700000000004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2306</v>
      </c>
      <c r="D179" s="40">
        <v>2263.3333333333335</v>
      </c>
      <c r="E179" s="40">
        <v>2212.666666666667</v>
      </c>
      <c r="F179" s="40">
        <v>2119.3333333333335</v>
      </c>
      <c r="G179" s="40">
        <v>2068.666666666667</v>
      </c>
      <c r="H179" s="40">
        <v>2356.666666666667</v>
      </c>
      <c r="I179" s="40">
        <v>2407.3333333333339</v>
      </c>
      <c r="J179" s="40">
        <v>2500.666666666667</v>
      </c>
      <c r="K179" s="31">
        <v>2314</v>
      </c>
      <c r="L179" s="31">
        <v>2170</v>
      </c>
      <c r="M179" s="31">
        <v>24.609010000000001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7701.8</v>
      </c>
      <c r="D180" s="40">
        <v>7661.2333333333336</v>
      </c>
      <c r="E180" s="40">
        <v>7598.666666666667</v>
      </c>
      <c r="F180" s="40">
        <v>7495.5333333333338</v>
      </c>
      <c r="G180" s="40">
        <v>7432.9666666666672</v>
      </c>
      <c r="H180" s="40">
        <v>7764.3666666666668</v>
      </c>
      <c r="I180" s="40">
        <v>7826.9333333333325</v>
      </c>
      <c r="J180" s="40">
        <v>7930.0666666666666</v>
      </c>
      <c r="K180" s="31">
        <v>7723.8</v>
      </c>
      <c r="L180" s="31">
        <v>7558.1</v>
      </c>
      <c r="M180" s="31">
        <v>0.12608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26197.25</v>
      </c>
      <c r="D181" s="40">
        <v>26047.633333333331</v>
      </c>
      <c r="E181" s="40">
        <v>25826.666666666664</v>
      </c>
      <c r="F181" s="40">
        <v>25456.083333333332</v>
      </c>
      <c r="G181" s="40">
        <v>25235.116666666665</v>
      </c>
      <c r="H181" s="40">
        <v>26418.216666666664</v>
      </c>
      <c r="I181" s="40">
        <v>26639.183333333331</v>
      </c>
      <c r="J181" s="40">
        <v>27009.766666666663</v>
      </c>
      <c r="K181" s="31">
        <v>26268.6</v>
      </c>
      <c r="L181" s="31">
        <v>25677.05</v>
      </c>
      <c r="M181" s="31">
        <v>0.16341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1172.45</v>
      </c>
      <c r="D182" s="40">
        <v>1173.8833333333332</v>
      </c>
      <c r="E182" s="40">
        <v>1155.7666666666664</v>
      </c>
      <c r="F182" s="40">
        <v>1139.0833333333333</v>
      </c>
      <c r="G182" s="40">
        <v>1120.9666666666665</v>
      </c>
      <c r="H182" s="40">
        <v>1190.5666666666664</v>
      </c>
      <c r="I182" s="40">
        <v>1208.6833333333332</v>
      </c>
      <c r="J182" s="40">
        <v>1225.3666666666663</v>
      </c>
      <c r="K182" s="31">
        <v>1192</v>
      </c>
      <c r="L182" s="31">
        <v>1157.2</v>
      </c>
      <c r="M182" s="31">
        <v>8.1845300000000005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2368.1999999999998</v>
      </c>
      <c r="D183" s="40">
        <v>2369.9500000000003</v>
      </c>
      <c r="E183" s="40">
        <v>2350.9000000000005</v>
      </c>
      <c r="F183" s="40">
        <v>2333.6000000000004</v>
      </c>
      <c r="G183" s="40">
        <v>2314.5500000000006</v>
      </c>
      <c r="H183" s="40">
        <v>2387.2500000000005</v>
      </c>
      <c r="I183" s="40">
        <v>2406.3000000000006</v>
      </c>
      <c r="J183" s="40">
        <v>2423.6000000000004</v>
      </c>
      <c r="K183" s="31">
        <v>2389</v>
      </c>
      <c r="L183" s="31">
        <v>2352.65</v>
      </c>
      <c r="M183" s="31">
        <v>3.9844599999999999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455.85</v>
      </c>
      <c r="D184" s="40">
        <v>454.05</v>
      </c>
      <c r="E184" s="40">
        <v>450.8</v>
      </c>
      <c r="F184" s="40">
        <v>445.75</v>
      </c>
      <c r="G184" s="40">
        <v>442.5</v>
      </c>
      <c r="H184" s="40">
        <v>459.1</v>
      </c>
      <c r="I184" s="40">
        <v>462.35</v>
      </c>
      <c r="J184" s="40">
        <v>467.40000000000003</v>
      </c>
      <c r="K184" s="31">
        <v>457.3</v>
      </c>
      <c r="L184" s="31">
        <v>449</v>
      </c>
      <c r="M184" s="31">
        <v>131.02553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112.7</v>
      </c>
      <c r="D185" s="40">
        <v>112.43333333333334</v>
      </c>
      <c r="E185" s="40">
        <v>111.66666666666667</v>
      </c>
      <c r="F185" s="40">
        <v>110.63333333333334</v>
      </c>
      <c r="G185" s="40">
        <v>109.86666666666667</v>
      </c>
      <c r="H185" s="40">
        <v>113.46666666666667</v>
      </c>
      <c r="I185" s="40">
        <v>114.23333333333332</v>
      </c>
      <c r="J185" s="40">
        <v>115.26666666666667</v>
      </c>
      <c r="K185" s="31">
        <v>113.2</v>
      </c>
      <c r="L185" s="31">
        <v>111.4</v>
      </c>
      <c r="M185" s="31">
        <v>237.94821999999999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797.5</v>
      </c>
      <c r="D186" s="40">
        <v>792</v>
      </c>
      <c r="E186" s="40">
        <v>783</v>
      </c>
      <c r="F186" s="40">
        <v>768.5</v>
      </c>
      <c r="G186" s="40">
        <v>759.5</v>
      </c>
      <c r="H186" s="40">
        <v>806.5</v>
      </c>
      <c r="I186" s="40">
        <v>815.5</v>
      </c>
      <c r="J186" s="40">
        <v>830</v>
      </c>
      <c r="K186" s="31">
        <v>801</v>
      </c>
      <c r="L186" s="31">
        <v>777.5</v>
      </c>
      <c r="M186" s="31">
        <v>58.712350000000001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502.45</v>
      </c>
      <c r="D187" s="40">
        <v>501.93333333333339</v>
      </c>
      <c r="E187" s="40">
        <v>494.86666666666679</v>
      </c>
      <c r="F187" s="40">
        <v>487.28333333333342</v>
      </c>
      <c r="G187" s="40">
        <v>480.21666666666681</v>
      </c>
      <c r="H187" s="40">
        <v>509.51666666666677</v>
      </c>
      <c r="I187" s="40">
        <v>516.58333333333337</v>
      </c>
      <c r="J187" s="40">
        <v>524.16666666666674</v>
      </c>
      <c r="K187" s="31">
        <v>509</v>
      </c>
      <c r="L187" s="31">
        <v>494.35</v>
      </c>
      <c r="M187" s="31">
        <v>8.5595599999999994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595.29999999999995</v>
      </c>
      <c r="D188" s="40">
        <v>591.41666666666663</v>
      </c>
      <c r="E188" s="40">
        <v>584.0333333333333</v>
      </c>
      <c r="F188" s="40">
        <v>572.76666666666665</v>
      </c>
      <c r="G188" s="40">
        <v>565.38333333333333</v>
      </c>
      <c r="H188" s="40">
        <v>602.68333333333328</v>
      </c>
      <c r="I188" s="40">
        <v>610.06666666666672</v>
      </c>
      <c r="J188" s="40">
        <v>621.33333333333326</v>
      </c>
      <c r="K188" s="31">
        <v>598.79999999999995</v>
      </c>
      <c r="L188" s="31">
        <v>580.15</v>
      </c>
      <c r="M188" s="31">
        <v>2.64195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617.25</v>
      </c>
      <c r="D189" s="40">
        <v>618.5</v>
      </c>
      <c r="E189" s="40">
        <v>612.29999999999995</v>
      </c>
      <c r="F189" s="40">
        <v>607.34999999999991</v>
      </c>
      <c r="G189" s="40">
        <v>601.14999999999986</v>
      </c>
      <c r="H189" s="40">
        <v>623.45000000000005</v>
      </c>
      <c r="I189" s="40">
        <v>629.65000000000009</v>
      </c>
      <c r="J189" s="40">
        <v>634.60000000000014</v>
      </c>
      <c r="K189" s="31">
        <v>624.70000000000005</v>
      </c>
      <c r="L189" s="31">
        <v>613.54999999999995</v>
      </c>
      <c r="M189" s="31">
        <v>11.6014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882.45</v>
      </c>
      <c r="D190" s="40">
        <v>875.25</v>
      </c>
      <c r="E190" s="40">
        <v>865.85</v>
      </c>
      <c r="F190" s="40">
        <v>849.25</v>
      </c>
      <c r="G190" s="40">
        <v>839.85</v>
      </c>
      <c r="H190" s="40">
        <v>891.85</v>
      </c>
      <c r="I190" s="40">
        <v>901.25000000000011</v>
      </c>
      <c r="J190" s="40">
        <v>917.85</v>
      </c>
      <c r="K190" s="31">
        <v>884.65</v>
      </c>
      <c r="L190" s="31">
        <v>858.65</v>
      </c>
      <c r="M190" s="31">
        <v>9.5803399999999996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1394.7</v>
      </c>
      <c r="D191" s="40">
        <v>1378.45</v>
      </c>
      <c r="E191" s="40">
        <v>1358.25</v>
      </c>
      <c r="F191" s="40">
        <v>1321.8</v>
      </c>
      <c r="G191" s="40">
        <v>1301.5999999999999</v>
      </c>
      <c r="H191" s="40">
        <v>1414.9</v>
      </c>
      <c r="I191" s="40">
        <v>1435.1000000000004</v>
      </c>
      <c r="J191" s="40">
        <v>1471.5500000000002</v>
      </c>
      <c r="K191" s="31">
        <v>1398.65</v>
      </c>
      <c r="L191" s="31">
        <v>1342</v>
      </c>
      <c r="M191" s="31">
        <v>4.8822000000000001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3630.75</v>
      </c>
      <c r="D192" s="40">
        <v>3624.6</v>
      </c>
      <c r="E192" s="40">
        <v>3612.3999999999996</v>
      </c>
      <c r="F192" s="40">
        <v>3594.0499999999997</v>
      </c>
      <c r="G192" s="40">
        <v>3581.8499999999995</v>
      </c>
      <c r="H192" s="40">
        <v>3642.95</v>
      </c>
      <c r="I192" s="40">
        <v>3655.1499999999996</v>
      </c>
      <c r="J192" s="40">
        <v>3673.5</v>
      </c>
      <c r="K192" s="31">
        <v>3636.8</v>
      </c>
      <c r="L192" s="31">
        <v>3606.25</v>
      </c>
      <c r="M192" s="31">
        <v>12.24328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714.95</v>
      </c>
      <c r="D193" s="40">
        <v>712.1</v>
      </c>
      <c r="E193" s="40">
        <v>706.65000000000009</v>
      </c>
      <c r="F193" s="40">
        <v>698.35</v>
      </c>
      <c r="G193" s="40">
        <v>692.90000000000009</v>
      </c>
      <c r="H193" s="40">
        <v>720.40000000000009</v>
      </c>
      <c r="I193" s="40">
        <v>725.85000000000014</v>
      </c>
      <c r="J193" s="40">
        <v>734.15000000000009</v>
      </c>
      <c r="K193" s="31">
        <v>717.55</v>
      </c>
      <c r="L193" s="31">
        <v>703.8</v>
      </c>
      <c r="M193" s="31">
        <v>10.35751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5476.65</v>
      </c>
      <c r="D194" s="40">
        <v>5493.55</v>
      </c>
      <c r="E194" s="40">
        <v>5437.1</v>
      </c>
      <c r="F194" s="40">
        <v>5397.55</v>
      </c>
      <c r="G194" s="40">
        <v>5341.1</v>
      </c>
      <c r="H194" s="40">
        <v>5533.1</v>
      </c>
      <c r="I194" s="40">
        <v>5589.5499999999993</v>
      </c>
      <c r="J194" s="40">
        <v>5629.1</v>
      </c>
      <c r="K194" s="31">
        <v>5550</v>
      </c>
      <c r="L194" s="31">
        <v>5454</v>
      </c>
      <c r="M194" s="31">
        <v>1.12229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470.5</v>
      </c>
      <c r="D195" s="40">
        <v>466.93333333333334</v>
      </c>
      <c r="E195" s="40">
        <v>461.7166666666667</v>
      </c>
      <c r="F195" s="40">
        <v>452.93333333333334</v>
      </c>
      <c r="G195" s="40">
        <v>447.7166666666667</v>
      </c>
      <c r="H195" s="40">
        <v>475.7166666666667</v>
      </c>
      <c r="I195" s="40">
        <v>480.93333333333328</v>
      </c>
      <c r="J195" s="40">
        <v>489.7166666666667</v>
      </c>
      <c r="K195" s="31">
        <v>472.15</v>
      </c>
      <c r="L195" s="31">
        <v>458.15</v>
      </c>
      <c r="M195" s="31">
        <v>227.3075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218</v>
      </c>
      <c r="D196" s="40">
        <v>216.66666666666666</v>
      </c>
      <c r="E196" s="40">
        <v>214.63333333333333</v>
      </c>
      <c r="F196" s="40">
        <v>211.26666666666668</v>
      </c>
      <c r="G196" s="40">
        <v>209.23333333333335</v>
      </c>
      <c r="H196" s="40">
        <v>220.0333333333333</v>
      </c>
      <c r="I196" s="40">
        <v>222.06666666666666</v>
      </c>
      <c r="J196" s="40">
        <v>225.43333333333328</v>
      </c>
      <c r="K196" s="31">
        <v>218.7</v>
      </c>
      <c r="L196" s="31">
        <v>213.3</v>
      </c>
      <c r="M196" s="31">
        <v>216.55596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1128.8499999999999</v>
      </c>
      <c r="D197" s="40">
        <v>1123.2833333333333</v>
      </c>
      <c r="E197" s="40">
        <v>1115.5666666666666</v>
      </c>
      <c r="F197" s="40">
        <v>1102.2833333333333</v>
      </c>
      <c r="G197" s="40">
        <v>1094.5666666666666</v>
      </c>
      <c r="H197" s="40">
        <v>1136.5666666666666</v>
      </c>
      <c r="I197" s="40">
        <v>1144.2833333333333</v>
      </c>
      <c r="J197" s="40">
        <v>1157.5666666666666</v>
      </c>
      <c r="K197" s="31">
        <v>1131</v>
      </c>
      <c r="L197" s="31">
        <v>1110</v>
      </c>
      <c r="M197" s="31">
        <v>43.669170000000001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1659.75</v>
      </c>
      <c r="D198" s="40">
        <v>1651.0666666666666</v>
      </c>
      <c r="E198" s="40">
        <v>1640.4333333333332</v>
      </c>
      <c r="F198" s="40">
        <v>1621.1166666666666</v>
      </c>
      <c r="G198" s="40">
        <v>1610.4833333333331</v>
      </c>
      <c r="H198" s="40">
        <v>1670.3833333333332</v>
      </c>
      <c r="I198" s="40">
        <v>1681.0166666666664</v>
      </c>
      <c r="J198" s="40">
        <v>1700.3333333333333</v>
      </c>
      <c r="K198" s="31">
        <v>1661.7</v>
      </c>
      <c r="L198" s="31">
        <v>1631.75</v>
      </c>
      <c r="M198" s="31">
        <v>16.5611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995.2</v>
      </c>
      <c r="D199" s="40">
        <v>983.4</v>
      </c>
      <c r="E199" s="40">
        <v>966.8</v>
      </c>
      <c r="F199" s="40">
        <v>938.4</v>
      </c>
      <c r="G199" s="40">
        <v>921.8</v>
      </c>
      <c r="H199" s="40">
        <v>1011.8</v>
      </c>
      <c r="I199" s="40">
        <v>1028.4000000000001</v>
      </c>
      <c r="J199" s="40">
        <v>1056.8</v>
      </c>
      <c r="K199" s="31">
        <v>1000</v>
      </c>
      <c r="L199" s="31">
        <v>955</v>
      </c>
      <c r="M199" s="31">
        <v>1.9063600000000001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2299.75</v>
      </c>
      <c r="D200" s="40">
        <v>2296.7333333333336</v>
      </c>
      <c r="E200" s="40">
        <v>2285.3666666666672</v>
      </c>
      <c r="F200" s="40">
        <v>2270.9833333333336</v>
      </c>
      <c r="G200" s="40">
        <v>2259.6166666666672</v>
      </c>
      <c r="H200" s="40">
        <v>2311.1166666666672</v>
      </c>
      <c r="I200" s="40">
        <v>2322.483333333334</v>
      </c>
      <c r="J200" s="40">
        <v>2336.8666666666672</v>
      </c>
      <c r="K200" s="31">
        <v>2308.1</v>
      </c>
      <c r="L200" s="31">
        <v>2282.35</v>
      </c>
      <c r="M200" s="31">
        <v>6.4303400000000002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3081.8</v>
      </c>
      <c r="D201" s="40">
        <v>3077.0499999999997</v>
      </c>
      <c r="E201" s="40">
        <v>3058.3999999999996</v>
      </c>
      <c r="F201" s="40">
        <v>3035</v>
      </c>
      <c r="G201" s="40">
        <v>3016.35</v>
      </c>
      <c r="H201" s="40">
        <v>3100.4499999999994</v>
      </c>
      <c r="I201" s="40">
        <v>3119.1</v>
      </c>
      <c r="J201" s="40">
        <v>3142.4999999999991</v>
      </c>
      <c r="K201" s="31">
        <v>3095.7</v>
      </c>
      <c r="L201" s="31">
        <v>3053.65</v>
      </c>
      <c r="M201" s="31">
        <v>2.5042200000000001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535.1</v>
      </c>
      <c r="D202" s="40">
        <v>536.68333333333339</v>
      </c>
      <c r="E202" s="40">
        <v>530.91666666666674</v>
      </c>
      <c r="F202" s="40">
        <v>526.73333333333335</v>
      </c>
      <c r="G202" s="40">
        <v>520.9666666666667</v>
      </c>
      <c r="H202" s="40">
        <v>540.86666666666679</v>
      </c>
      <c r="I202" s="40">
        <v>546.63333333333344</v>
      </c>
      <c r="J202" s="40">
        <v>550.81666666666683</v>
      </c>
      <c r="K202" s="31">
        <v>542.45000000000005</v>
      </c>
      <c r="L202" s="31">
        <v>532.5</v>
      </c>
      <c r="M202" s="31">
        <v>5.2766099999999998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1044.8499999999999</v>
      </c>
      <c r="D203" s="40">
        <v>1041.6166666666668</v>
      </c>
      <c r="E203" s="40">
        <v>1018.7833333333335</v>
      </c>
      <c r="F203" s="40">
        <v>992.7166666666667</v>
      </c>
      <c r="G203" s="40">
        <v>969.88333333333344</v>
      </c>
      <c r="H203" s="40">
        <v>1067.6833333333336</v>
      </c>
      <c r="I203" s="40">
        <v>1090.5166666666667</v>
      </c>
      <c r="J203" s="40">
        <v>1116.5833333333337</v>
      </c>
      <c r="K203" s="31">
        <v>1064.45</v>
      </c>
      <c r="L203" s="31">
        <v>1015.55</v>
      </c>
      <c r="M203" s="31">
        <v>8.4339499999999994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754.3</v>
      </c>
      <c r="D204" s="40">
        <v>748.76666666666677</v>
      </c>
      <c r="E204" s="40">
        <v>740.53333333333353</v>
      </c>
      <c r="F204" s="40">
        <v>726.76666666666677</v>
      </c>
      <c r="G204" s="40">
        <v>718.53333333333353</v>
      </c>
      <c r="H204" s="40">
        <v>762.53333333333353</v>
      </c>
      <c r="I204" s="40">
        <v>770.76666666666688</v>
      </c>
      <c r="J204" s="40">
        <v>784.53333333333353</v>
      </c>
      <c r="K204" s="31">
        <v>757</v>
      </c>
      <c r="L204" s="31">
        <v>735</v>
      </c>
      <c r="M204" s="31">
        <v>36.239159999999998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7377.25</v>
      </c>
      <c r="D205" s="40">
        <v>7371.5666666666666</v>
      </c>
      <c r="E205" s="40">
        <v>7318.1333333333332</v>
      </c>
      <c r="F205" s="40">
        <v>7259.0166666666664</v>
      </c>
      <c r="G205" s="40">
        <v>7205.583333333333</v>
      </c>
      <c r="H205" s="40">
        <v>7430.6833333333334</v>
      </c>
      <c r="I205" s="40">
        <v>7484.1166666666659</v>
      </c>
      <c r="J205" s="40">
        <v>7543.2333333333336</v>
      </c>
      <c r="K205" s="31">
        <v>7425</v>
      </c>
      <c r="L205" s="31">
        <v>7312.45</v>
      </c>
      <c r="M205" s="31">
        <v>1.58971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43.4</v>
      </c>
      <c r="D206" s="40">
        <v>43.283333333333331</v>
      </c>
      <c r="E206" s="40">
        <v>42.916666666666664</v>
      </c>
      <c r="F206" s="40">
        <v>42.43333333333333</v>
      </c>
      <c r="G206" s="40">
        <v>42.066666666666663</v>
      </c>
      <c r="H206" s="40">
        <v>43.766666666666666</v>
      </c>
      <c r="I206" s="40">
        <v>44.13333333333334</v>
      </c>
      <c r="J206" s="40">
        <v>44.616666666666667</v>
      </c>
      <c r="K206" s="31">
        <v>43.65</v>
      </c>
      <c r="L206" s="31">
        <v>42.8</v>
      </c>
      <c r="M206" s="31">
        <v>112.71532000000001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1584.85</v>
      </c>
      <c r="D207" s="40">
        <v>1576.8333333333333</v>
      </c>
      <c r="E207" s="40">
        <v>1563.6666666666665</v>
      </c>
      <c r="F207" s="40">
        <v>1542.4833333333333</v>
      </c>
      <c r="G207" s="40">
        <v>1529.3166666666666</v>
      </c>
      <c r="H207" s="40">
        <v>1598.0166666666664</v>
      </c>
      <c r="I207" s="40">
        <v>1611.1833333333329</v>
      </c>
      <c r="J207" s="40">
        <v>1632.3666666666663</v>
      </c>
      <c r="K207" s="31">
        <v>1590</v>
      </c>
      <c r="L207" s="31">
        <v>1555.65</v>
      </c>
      <c r="M207" s="31">
        <v>0.94933999999999996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903.75</v>
      </c>
      <c r="D208" s="40">
        <v>899.51666666666677</v>
      </c>
      <c r="E208" s="40">
        <v>893.08333333333348</v>
      </c>
      <c r="F208" s="40">
        <v>882.41666666666674</v>
      </c>
      <c r="G208" s="40">
        <v>875.98333333333346</v>
      </c>
      <c r="H208" s="40">
        <v>910.18333333333351</v>
      </c>
      <c r="I208" s="40">
        <v>916.61666666666667</v>
      </c>
      <c r="J208" s="40">
        <v>927.28333333333353</v>
      </c>
      <c r="K208" s="31">
        <v>905.95</v>
      </c>
      <c r="L208" s="31">
        <v>888.85</v>
      </c>
      <c r="M208" s="31">
        <v>8.0223999999999993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848.4</v>
      </c>
      <c r="D209" s="40">
        <v>849.11666666666667</v>
      </c>
      <c r="E209" s="40">
        <v>833.2833333333333</v>
      </c>
      <c r="F209" s="40">
        <v>818.16666666666663</v>
      </c>
      <c r="G209" s="40">
        <v>802.33333333333326</v>
      </c>
      <c r="H209" s="40">
        <v>864.23333333333335</v>
      </c>
      <c r="I209" s="40">
        <v>880.06666666666661</v>
      </c>
      <c r="J209" s="40">
        <v>895.18333333333339</v>
      </c>
      <c r="K209" s="31">
        <v>864.95</v>
      </c>
      <c r="L209" s="31">
        <v>834</v>
      </c>
      <c r="M209" s="31">
        <v>1.91723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342</v>
      </c>
      <c r="D210" s="40">
        <v>341.31666666666666</v>
      </c>
      <c r="E210" s="40">
        <v>339.13333333333333</v>
      </c>
      <c r="F210" s="40">
        <v>336.26666666666665</v>
      </c>
      <c r="G210" s="40">
        <v>334.08333333333331</v>
      </c>
      <c r="H210" s="40">
        <v>344.18333333333334</v>
      </c>
      <c r="I210" s="40">
        <v>346.36666666666662</v>
      </c>
      <c r="J210" s="40">
        <v>349.23333333333335</v>
      </c>
      <c r="K210" s="31">
        <v>343.5</v>
      </c>
      <c r="L210" s="31">
        <v>338.45</v>
      </c>
      <c r="M210" s="31">
        <v>48.176200000000001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13.9</v>
      </c>
      <c r="D211" s="40">
        <v>13.933333333333332</v>
      </c>
      <c r="E211" s="40">
        <v>13.616666666666664</v>
      </c>
      <c r="F211" s="40">
        <v>13.333333333333332</v>
      </c>
      <c r="G211" s="40">
        <v>13.016666666666664</v>
      </c>
      <c r="H211" s="40">
        <v>14.216666666666663</v>
      </c>
      <c r="I211" s="40">
        <v>14.53333333333333</v>
      </c>
      <c r="J211" s="40">
        <v>14.816666666666663</v>
      </c>
      <c r="K211" s="31">
        <v>14.25</v>
      </c>
      <c r="L211" s="31">
        <v>13.65</v>
      </c>
      <c r="M211" s="31">
        <v>2691.5861799999998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1189.45</v>
      </c>
      <c r="D212" s="40">
        <v>1187.45</v>
      </c>
      <c r="E212" s="40">
        <v>1178.5500000000002</v>
      </c>
      <c r="F212" s="40">
        <v>1167.6500000000001</v>
      </c>
      <c r="G212" s="40">
        <v>1158.7500000000002</v>
      </c>
      <c r="H212" s="40">
        <v>1198.3500000000001</v>
      </c>
      <c r="I212" s="40">
        <v>1207.2500000000002</v>
      </c>
      <c r="J212" s="40">
        <v>1218.1500000000001</v>
      </c>
      <c r="K212" s="31">
        <v>1196.3499999999999</v>
      </c>
      <c r="L212" s="31">
        <v>1176.55</v>
      </c>
      <c r="M212" s="31">
        <v>3.2882099999999999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1762.55</v>
      </c>
      <c r="D213" s="40">
        <v>1777.5333333333335</v>
      </c>
      <c r="E213" s="40">
        <v>1740.0666666666671</v>
      </c>
      <c r="F213" s="40">
        <v>1717.5833333333335</v>
      </c>
      <c r="G213" s="40">
        <v>1680.116666666667</v>
      </c>
      <c r="H213" s="40">
        <v>1800.0166666666671</v>
      </c>
      <c r="I213" s="40">
        <v>1837.4833333333338</v>
      </c>
      <c r="J213" s="40">
        <v>1859.9666666666672</v>
      </c>
      <c r="K213" s="31">
        <v>1815</v>
      </c>
      <c r="L213" s="31">
        <v>1755.05</v>
      </c>
      <c r="M213" s="31">
        <v>3.1722700000000001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685.65</v>
      </c>
      <c r="D214" s="40">
        <v>687.58333333333337</v>
      </c>
      <c r="E214" s="40">
        <v>679.26666666666677</v>
      </c>
      <c r="F214" s="40">
        <v>672.88333333333344</v>
      </c>
      <c r="G214" s="40">
        <v>664.56666666666683</v>
      </c>
      <c r="H214" s="40">
        <v>693.9666666666667</v>
      </c>
      <c r="I214" s="40">
        <v>702.2833333333333</v>
      </c>
      <c r="J214" s="40">
        <v>708.66666666666663</v>
      </c>
      <c r="K214" s="40">
        <v>695.9</v>
      </c>
      <c r="L214" s="40">
        <v>681.2</v>
      </c>
      <c r="M214" s="40">
        <v>61.638770000000001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13.65</v>
      </c>
      <c r="D215" s="40">
        <v>13.5</v>
      </c>
      <c r="E215" s="40">
        <v>13.3</v>
      </c>
      <c r="F215" s="40">
        <v>12.950000000000001</v>
      </c>
      <c r="G215" s="40">
        <v>12.750000000000002</v>
      </c>
      <c r="H215" s="40">
        <v>13.85</v>
      </c>
      <c r="I215" s="40">
        <v>14.049999999999999</v>
      </c>
      <c r="J215" s="40">
        <v>14.399999999999999</v>
      </c>
      <c r="K215" s="40">
        <v>13.7</v>
      </c>
      <c r="L215" s="40">
        <v>13.15</v>
      </c>
      <c r="M215" s="40">
        <v>1317.22111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348.75</v>
      </c>
      <c r="D216" s="40">
        <v>347.0333333333333</v>
      </c>
      <c r="E216" s="40">
        <v>334.41666666666663</v>
      </c>
      <c r="F216" s="40">
        <v>320.08333333333331</v>
      </c>
      <c r="G216" s="40">
        <v>307.46666666666664</v>
      </c>
      <c r="H216" s="40">
        <v>361.36666666666662</v>
      </c>
      <c r="I216" s="40">
        <v>373.98333333333329</v>
      </c>
      <c r="J216" s="40">
        <v>388.31666666666661</v>
      </c>
      <c r="K216" s="40">
        <v>359.65</v>
      </c>
      <c r="L216" s="40">
        <v>332.7</v>
      </c>
      <c r="M216" s="40">
        <v>706.17043000000001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18"/>
      <c r="B1" s="519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44553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11" t="s">
        <v>16</v>
      </c>
      <c r="B9" s="513" t="s">
        <v>18</v>
      </c>
      <c r="C9" s="517" t="s">
        <v>20</v>
      </c>
      <c r="D9" s="517" t="s">
        <v>21</v>
      </c>
      <c r="E9" s="508" t="s">
        <v>22</v>
      </c>
      <c r="F9" s="509"/>
      <c r="G9" s="510"/>
      <c r="H9" s="508" t="s">
        <v>23</v>
      </c>
      <c r="I9" s="509"/>
      <c r="J9" s="510"/>
      <c r="K9" s="26"/>
      <c r="L9" s="27"/>
      <c r="M9" s="53"/>
      <c r="N9" s="1"/>
      <c r="O9" s="1"/>
    </row>
    <row r="10" spans="1:15" ht="42.75" customHeight="1">
      <c r="A10" s="515"/>
      <c r="B10" s="516"/>
      <c r="C10" s="516"/>
      <c r="D10" s="51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25007.3</v>
      </c>
      <c r="D11" s="40">
        <v>24739.166666666668</v>
      </c>
      <c r="E11" s="40">
        <v>24378.333333333336</v>
      </c>
      <c r="F11" s="40">
        <v>23749.366666666669</v>
      </c>
      <c r="G11" s="40">
        <v>23388.533333333336</v>
      </c>
      <c r="H11" s="40">
        <v>25368.133333333335</v>
      </c>
      <c r="I11" s="40">
        <v>25728.966666666671</v>
      </c>
      <c r="J11" s="40">
        <v>26357.933333333334</v>
      </c>
      <c r="K11" s="31">
        <v>25100</v>
      </c>
      <c r="L11" s="31">
        <v>24110.2</v>
      </c>
      <c r="M11" s="31">
        <v>2.9520000000000001E-2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523.1</v>
      </c>
      <c r="D12" s="40">
        <v>523.5333333333333</v>
      </c>
      <c r="E12" s="40">
        <v>519.56666666666661</v>
      </c>
      <c r="F12" s="40">
        <v>516.0333333333333</v>
      </c>
      <c r="G12" s="40">
        <v>512.06666666666661</v>
      </c>
      <c r="H12" s="40">
        <v>527.06666666666661</v>
      </c>
      <c r="I12" s="40">
        <v>531.0333333333333</v>
      </c>
      <c r="J12" s="40">
        <v>534.56666666666661</v>
      </c>
      <c r="K12" s="31">
        <v>527.5</v>
      </c>
      <c r="L12" s="31">
        <v>520</v>
      </c>
      <c r="M12" s="31">
        <v>0.64847999999999995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955.95</v>
      </c>
      <c r="D13" s="40">
        <v>949.93333333333339</v>
      </c>
      <c r="E13" s="40">
        <v>938.01666666666677</v>
      </c>
      <c r="F13" s="40">
        <v>920.08333333333337</v>
      </c>
      <c r="G13" s="40">
        <v>908.16666666666674</v>
      </c>
      <c r="H13" s="40">
        <v>967.86666666666679</v>
      </c>
      <c r="I13" s="40">
        <v>979.7833333333333</v>
      </c>
      <c r="J13" s="40">
        <v>997.71666666666681</v>
      </c>
      <c r="K13" s="31">
        <v>961.85</v>
      </c>
      <c r="L13" s="31">
        <v>932</v>
      </c>
      <c r="M13" s="31">
        <v>5.2023700000000002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2517.75</v>
      </c>
      <c r="D14" s="40">
        <v>2537.25</v>
      </c>
      <c r="E14" s="40">
        <v>2489.5</v>
      </c>
      <c r="F14" s="40">
        <v>2461.25</v>
      </c>
      <c r="G14" s="40">
        <v>2413.5</v>
      </c>
      <c r="H14" s="40">
        <v>2565.5</v>
      </c>
      <c r="I14" s="40">
        <v>2613.25</v>
      </c>
      <c r="J14" s="40">
        <v>2641.5</v>
      </c>
      <c r="K14" s="31">
        <v>2585</v>
      </c>
      <c r="L14" s="31">
        <v>2509</v>
      </c>
      <c r="M14" s="31">
        <v>0.40455000000000002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2284.4499999999998</v>
      </c>
      <c r="D15" s="40">
        <v>2273.15</v>
      </c>
      <c r="E15" s="40">
        <v>2214.3000000000002</v>
      </c>
      <c r="F15" s="40">
        <v>2144.15</v>
      </c>
      <c r="G15" s="40">
        <v>2085.3000000000002</v>
      </c>
      <c r="H15" s="40">
        <v>2343.3000000000002</v>
      </c>
      <c r="I15" s="40">
        <v>2402.1499999999996</v>
      </c>
      <c r="J15" s="40">
        <v>2472.3000000000002</v>
      </c>
      <c r="K15" s="31">
        <v>2332</v>
      </c>
      <c r="L15" s="31">
        <v>2203</v>
      </c>
      <c r="M15" s="31">
        <v>9.6165299999999991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18219.75</v>
      </c>
      <c r="D16" s="40">
        <v>18127.083333333332</v>
      </c>
      <c r="E16" s="40">
        <v>18000.016666666663</v>
      </c>
      <c r="F16" s="40">
        <v>17780.283333333329</v>
      </c>
      <c r="G16" s="40">
        <v>17653.21666666666</v>
      </c>
      <c r="H16" s="40">
        <v>18346.816666666666</v>
      </c>
      <c r="I16" s="40">
        <v>18473.883333333339</v>
      </c>
      <c r="J16" s="40">
        <v>18693.616666666669</v>
      </c>
      <c r="K16" s="31">
        <v>18254.150000000001</v>
      </c>
      <c r="L16" s="31">
        <v>17907.349999999999</v>
      </c>
      <c r="M16" s="31">
        <v>8.4140000000000006E-2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116.8</v>
      </c>
      <c r="D17" s="40">
        <v>116.06666666666666</v>
      </c>
      <c r="E17" s="40">
        <v>114.28333333333333</v>
      </c>
      <c r="F17" s="40">
        <v>111.76666666666667</v>
      </c>
      <c r="G17" s="40">
        <v>109.98333333333333</v>
      </c>
      <c r="H17" s="40">
        <v>118.58333333333333</v>
      </c>
      <c r="I17" s="40">
        <v>120.36666666666666</v>
      </c>
      <c r="J17" s="40">
        <v>122.88333333333333</v>
      </c>
      <c r="K17" s="31">
        <v>117.85</v>
      </c>
      <c r="L17" s="31">
        <v>113.55</v>
      </c>
      <c r="M17" s="31">
        <v>32.209679999999999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277.14999999999998</v>
      </c>
      <c r="D18" s="40">
        <v>275.93333333333334</v>
      </c>
      <c r="E18" s="40">
        <v>272.51666666666665</v>
      </c>
      <c r="F18" s="40">
        <v>267.88333333333333</v>
      </c>
      <c r="G18" s="40">
        <v>264.46666666666664</v>
      </c>
      <c r="H18" s="40">
        <v>280.56666666666666</v>
      </c>
      <c r="I18" s="40">
        <v>283.98333333333329</v>
      </c>
      <c r="J18" s="40">
        <v>288.61666666666667</v>
      </c>
      <c r="K18" s="31">
        <v>279.35000000000002</v>
      </c>
      <c r="L18" s="31">
        <v>271.3</v>
      </c>
      <c r="M18" s="31">
        <v>27.689499999999999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2149.9</v>
      </c>
      <c r="D19" s="40">
        <v>2152.3833333333337</v>
      </c>
      <c r="E19" s="40">
        <v>2135.8166666666675</v>
      </c>
      <c r="F19" s="40">
        <v>2121.733333333334</v>
      </c>
      <c r="G19" s="40">
        <v>2105.1666666666679</v>
      </c>
      <c r="H19" s="40">
        <v>2166.4666666666672</v>
      </c>
      <c r="I19" s="40">
        <v>2183.0333333333338</v>
      </c>
      <c r="J19" s="40">
        <v>2197.1166666666668</v>
      </c>
      <c r="K19" s="31">
        <v>2168.9499999999998</v>
      </c>
      <c r="L19" s="31">
        <v>2138.3000000000002</v>
      </c>
      <c r="M19" s="31">
        <v>3.7634599999999998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1658.1</v>
      </c>
      <c r="D20" s="40">
        <v>1649.5166666666667</v>
      </c>
      <c r="E20" s="40">
        <v>1635.5833333333333</v>
      </c>
      <c r="F20" s="40">
        <v>1613.0666666666666</v>
      </c>
      <c r="G20" s="40">
        <v>1599.1333333333332</v>
      </c>
      <c r="H20" s="40">
        <v>1672.0333333333333</v>
      </c>
      <c r="I20" s="40">
        <v>1685.9666666666667</v>
      </c>
      <c r="J20" s="40">
        <v>1708.4833333333333</v>
      </c>
      <c r="K20" s="31">
        <v>1663.45</v>
      </c>
      <c r="L20" s="31">
        <v>1627</v>
      </c>
      <c r="M20" s="31">
        <v>9.9300599999999992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1403.1</v>
      </c>
      <c r="D21" s="40">
        <v>1396.0333333333335</v>
      </c>
      <c r="E21" s="40">
        <v>1382.0666666666671</v>
      </c>
      <c r="F21" s="40">
        <v>1361.0333333333335</v>
      </c>
      <c r="G21" s="40">
        <v>1347.0666666666671</v>
      </c>
      <c r="H21" s="40">
        <v>1417.0666666666671</v>
      </c>
      <c r="I21" s="40">
        <v>1431.0333333333338</v>
      </c>
      <c r="J21" s="40">
        <v>1452.0666666666671</v>
      </c>
      <c r="K21" s="31">
        <v>1410</v>
      </c>
      <c r="L21" s="31">
        <v>1375</v>
      </c>
      <c r="M21" s="31">
        <v>6.6307299999999998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722.85</v>
      </c>
      <c r="D22" s="40">
        <v>723.33333333333337</v>
      </c>
      <c r="E22" s="40">
        <v>716.76666666666677</v>
      </c>
      <c r="F22" s="40">
        <v>710.68333333333339</v>
      </c>
      <c r="G22" s="40">
        <v>704.11666666666679</v>
      </c>
      <c r="H22" s="40">
        <v>729.41666666666674</v>
      </c>
      <c r="I22" s="40">
        <v>735.98333333333335</v>
      </c>
      <c r="J22" s="40">
        <v>742.06666666666672</v>
      </c>
      <c r="K22" s="31">
        <v>729.9</v>
      </c>
      <c r="L22" s="31">
        <v>717.25</v>
      </c>
      <c r="M22" s="31">
        <v>36.26585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1807.35</v>
      </c>
      <c r="D23" s="40">
        <v>1798.8500000000001</v>
      </c>
      <c r="E23" s="40">
        <v>1758.7000000000003</v>
      </c>
      <c r="F23" s="40">
        <v>1710.0500000000002</v>
      </c>
      <c r="G23" s="40">
        <v>1669.9000000000003</v>
      </c>
      <c r="H23" s="40">
        <v>1847.5000000000002</v>
      </c>
      <c r="I23" s="40">
        <v>1887.6500000000003</v>
      </c>
      <c r="J23" s="40">
        <v>1936.3000000000002</v>
      </c>
      <c r="K23" s="31">
        <v>1839</v>
      </c>
      <c r="L23" s="31">
        <v>1750.2</v>
      </c>
      <c r="M23" s="31">
        <v>3.6124900000000002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331.7</v>
      </c>
      <c r="D24" s="40">
        <v>330.95</v>
      </c>
      <c r="E24" s="40">
        <v>326.7</v>
      </c>
      <c r="F24" s="40">
        <v>321.7</v>
      </c>
      <c r="G24" s="40">
        <v>317.45</v>
      </c>
      <c r="H24" s="40">
        <v>335.95</v>
      </c>
      <c r="I24" s="40">
        <v>340.2</v>
      </c>
      <c r="J24" s="40">
        <v>345.2</v>
      </c>
      <c r="K24" s="31">
        <v>335.2</v>
      </c>
      <c r="L24" s="31">
        <v>325.95</v>
      </c>
      <c r="M24" s="31">
        <v>0.74033000000000004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218.65</v>
      </c>
      <c r="D25" s="40">
        <v>219.11666666666667</v>
      </c>
      <c r="E25" s="40">
        <v>214.83333333333334</v>
      </c>
      <c r="F25" s="40">
        <v>211.01666666666668</v>
      </c>
      <c r="G25" s="40">
        <v>206.73333333333335</v>
      </c>
      <c r="H25" s="40">
        <v>222.93333333333334</v>
      </c>
      <c r="I25" s="40">
        <v>227.21666666666664</v>
      </c>
      <c r="J25" s="40">
        <v>231.03333333333333</v>
      </c>
      <c r="K25" s="31">
        <v>223.4</v>
      </c>
      <c r="L25" s="31">
        <v>215.3</v>
      </c>
      <c r="M25" s="31">
        <v>5.3668899999999997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1079.6500000000001</v>
      </c>
      <c r="D26" s="40">
        <v>1081.55</v>
      </c>
      <c r="E26" s="40">
        <v>1068.0999999999999</v>
      </c>
      <c r="F26" s="40">
        <v>1056.55</v>
      </c>
      <c r="G26" s="40">
        <v>1043.0999999999999</v>
      </c>
      <c r="H26" s="40">
        <v>1093.0999999999999</v>
      </c>
      <c r="I26" s="40">
        <v>1106.5500000000002</v>
      </c>
      <c r="J26" s="40">
        <v>1118.0999999999999</v>
      </c>
      <c r="K26" s="31">
        <v>1095</v>
      </c>
      <c r="L26" s="31">
        <v>1070</v>
      </c>
      <c r="M26" s="31">
        <v>3.9252899999999999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1815.6</v>
      </c>
      <c r="D27" s="40">
        <v>1806.3500000000001</v>
      </c>
      <c r="E27" s="40">
        <v>1792.9500000000003</v>
      </c>
      <c r="F27" s="40">
        <v>1770.3000000000002</v>
      </c>
      <c r="G27" s="40">
        <v>1756.9000000000003</v>
      </c>
      <c r="H27" s="40">
        <v>1829.0000000000002</v>
      </c>
      <c r="I27" s="40">
        <v>1842.4000000000003</v>
      </c>
      <c r="J27" s="40">
        <v>1865.0500000000002</v>
      </c>
      <c r="K27" s="31">
        <v>1819.75</v>
      </c>
      <c r="L27" s="31">
        <v>1783.7</v>
      </c>
      <c r="M27" s="31">
        <v>0.15468000000000001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2089.65</v>
      </c>
      <c r="D28" s="40">
        <v>2092.7833333333333</v>
      </c>
      <c r="E28" s="40">
        <v>2076.6166666666668</v>
      </c>
      <c r="F28" s="40">
        <v>2063.5833333333335</v>
      </c>
      <c r="G28" s="40">
        <v>2047.416666666667</v>
      </c>
      <c r="H28" s="40">
        <v>2105.8166666666666</v>
      </c>
      <c r="I28" s="40">
        <v>2121.9833333333336</v>
      </c>
      <c r="J28" s="40">
        <v>2135.0166666666664</v>
      </c>
      <c r="K28" s="31">
        <v>2108.9499999999998</v>
      </c>
      <c r="L28" s="31">
        <v>2079.75</v>
      </c>
      <c r="M28" s="31">
        <v>0.55001999999999995</v>
      </c>
      <c r="N28" s="1"/>
      <c r="O28" s="1"/>
    </row>
    <row r="29" spans="1:15" ht="12.75" customHeight="1">
      <c r="A29" s="31">
        <v>19</v>
      </c>
      <c r="B29" s="31" t="s">
        <v>299</v>
      </c>
      <c r="C29" s="31">
        <v>99.05</v>
      </c>
      <c r="D29" s="40">
        <v>98.383333333333326</v>
      </c>
      <c r="E29" s="40">
        <v>96.316666666666649</v>
      </c>
      <c r="F29" s="40">
        <v>93.583333333333329</v>
      </c>
      <c r="G29" s="40">
        <v>91.516666666666652</v>
      </c>
      <c r="H29" s="40">
        <v>101.11666666666665</v>
      </c>
      <c r="I29" s="40">
        <v>103.18333333333331</v>
      </c>
      <c r="J29" s="40">
        <v>105.91666666666664</v>
      </c>
      <c r="K29" s="31">
        <v>100.45</v>
      </c>
      <c r="L29" s="31">
        <v>95.65</v>
      </c>
      <c r="M29" s="31">
        <v>2.56942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3443.2</v>
      </c>
      <c r="D30" s="40">
        <v>3440.1833333333329</v>
      </c>
      <c r="E30" s="40">
        <v>3396.4166666666661</v>
      </c>
      <c r="F30" s="40">
        <v>3349.6333333333332</v>
      </c>
      <c r="G30" s="40">
        <v>3305.8666666666663</v>
      </c>
      <c r="H30" s="40">
        <v>3486.9666666666658</v>
      </c>
      <c r="I30" s="40">
        <v>3530.7333333333331</v>
      </c>
      <c r="J30" s="40">
        <v>3577.5166666666655</v>
      </c>
      <c r="K30" s="31">
        <v>3483.95</v>
      </c>
      <c r="L30" s="31">
        <v>3393.4</v>
      </c>
      <c r="M30" s="31">
        <v>0.75871</v>
      </c>
      <c r="N30" s="1"/>
      <c r="O30" s="1"/>
    </row>
    <row r="31" spans="1:15" ht="12.75" customHeight="1">
      <c r="A31" s="31">
        <v>21</v>
      </c>
      <c r="B31" s="31" t="s">
        <v>300</v>
      </c>
      <c r="C31" s="31">
        <v>3098.95</v>
      </c>
      <c r="D31" s="40">
        <v>3095.5666666666671</v>
      </c>
      <c r="E31" s="40">
        <v>3071.8833333333341</v>
      </c>
      <c r="F31" s="40">
        <v>3044.8166666666671</v>
      </c>
      <c r="G31" s="40">
        <v>3021.1333333333341</v>
      </c>
      <c r="H31" s="40">
        <v>3122.6333333333341</v>
      </c>
      <c r="I31" s="40">
        <v>3146.3166666666675</v>
      </c>
      <c r="J31" s="40">
        <v>3173.3833333333341</v>
      </c>
      <c r="K31" s="31">
        <v>3119.25</v>
      </c>
      <c r="L31" s="31">
        <v>3068.5</v>
      </c>
      <c r="M31" s="31">
        <v>0.31241000000000002</v>
      </c>
      <c r="N31" s="1"/>
      <c r="O31" s="1"/>
    </row>
    <row r="32" spans="1:15" ht="12.75" customHeight="1">
      <c r="A32" s="31">
        <v>22</v>
      </c>
      <c r="B32" s="31" t="s">
        <v>301</v>
      </c>
      <c r="C32" s="31">
        <v>24.25</v>
      </c>
      <c r="D32" s="40">
        <v>24.166666666666668</v>
      </c>
      <c r="E32" s="40">
        <v>23.833333333333336</v>
      </c>
      <c r="F32" s="40">
        <v>23.416666666666668</v>
      </c>
      <c r="G32" s="40">
        <v>23.083333333333336</v>
      </c>
      <c r="H32" s="40">
        <v>24.583333333333336</v>
      </c>
      <c r="I32" s="40">
        <v>24.916666666666671</v>
      </c>
      <c r="J32" s="40">
        <v>25.333333333333336</v>
      </c>
      <c r="K32" s="31">
        <v>24.5</v>
      </c>
      <c r="L32" s="31">
        <v>23.75</v>
      </c>
      <c r="M32" s="31">
        <v>67.290049999999994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608.5</v>
      </c>
      <c r="D33" s="40">
        <v>609.81666666666672</v>
      </c>
      <c r="E33" s="40">
        <v>605.13333333333344</v>
      </c>
      <c r="F33" s="40">
        <v>601.76666666666677</v>
      </c>
      <c r="G33" s="40">
        <v>597.08333333333348</v>
      </c>
      <c r="H33" s="40">
        <v>613.18333333333339</v>
      </c>
      <c r="I33" s="40">
        <v>617.86666666666656</v>
      </c>
      <c r="J33" s="40">
        <v>621.23333333333335</v>
      </c>
      <c r="K33" s="31">
        <v>614.5</v>
      </c>
      <c r="L33" s="31">
        <v>606.45000000000005</v>
      </c>
      <c r="M33" s="31">
        <v>4.7604199999999999</v>
      </c>
      <c r="N33" s="1"/>
      <c r="O33" s="1"/>
    </row>
    <row r="34" spans="1:15" ht="12.75" customHeight="1">
      <c r="A34" s="31">
        <v>24</v>
      </c>
      <c r="B34" s="31" t="s">
        <v>302</v>
      </c>
      <c r="C34" s="31">
        <v>3394.9</v>
      </c>
      <c r="D34" s="40">
        <v>3440.1833333333329</v>
      </c>
      <c r="E34" s="40">
        <v>3334.7166666666658</v>
      </c>
      <c r="F34" s="40">
        <v>3274.5333333333328</v>
      </c>
      <c r="G34" s="40">
        <v>3169.0666666666657</v>
      </c>
      <c r="H34" s="40">
        <v>3500.3666666666659</v>
      </c>
      <c r="I34" s="40">
        <v>3605.833333333333</v>
      </c>
      <c r="J34" s="40">
        <v>3666.016666666666</v>
      </c>
      <c r="K34" s="31">
        <v>3545.65</v>
      </c>
      <c r="L34" s="31">
        <v>3380</v>
      </c>
      <c r="M34" s="31">
        <v>0.89387000000000005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363.75</v>
      </c>
      <c r="D35" s="40">
        <v>363.48333333333335</v>
      </c>
      <c r="E35" s="40">
        <v>359.9666666666667</v>
      </c>
      <c r="F35" s="40">
        <v>356.18333333333334</v>
      </c>
      <c r="G35" s="40">
        <v>352.66666666666669</v>
      </c>
      <c r="H35" s="40">
        <v>367.26666666666671</v>
      </c>
      <c r="I35" s="40">
        <v>370.78333333333336</v>
      </c>
      <c r="J35" s="40">
        <v>374.56666666666672</v>
      </c>
      <c r="K35" s="31">
        <v>367</v>
      </c>
      <c r="L35" s="31">
        <v>359.7</v>
      </c>
      <c r="M35" s="31">
        <v>13.83949</v>
      </c>
      <c r="N35" s="1"/>
      <c r="O35" s="1"/>
    </row>
    <row r="36" spans="1:15" ht="12.75" customHeight="1">
      <c r="A36" s="31">
        <v>26</v>
      </c>
      <c r="B36" s="31" t="s">
        <v>865</v>
      </c>
      <c r="C36" s="31">
        <v>1181.5999999999999</v>
      </c>
      <c r="D36" s="40">
        <v>1184.3833333333332</v>
      </c>
      <c r="E36" s="40">
        <v>1165.7666666666664</v>
      </c>
      <c r="F36" s="40">
        <v>1149.9333333333332</v>
      </c>
      <c r="G36" s="40">
        <v>1131.3166666666664</v>
      </c>
      <c r="H36" s="40">
        <v>1200.2166666666665</v>
      </c>
      <c r="I36" s="40">
        <v>1218.8333333333333</v>
      </c>
      <c r="J36" s="40">
        <v>1234.6666666666665</v>
      </c>
      <c r="K36" s="31">
        <v>1203</v>
      </c>
      <c r="L36" s="31">
        <v>1168.55</v>
      </c>
      <c r="M36" s="31">
        <v>6.1030899999999999</v>
      </c>
      <c r="N36" s="1"/>
      <c r="O36" s="1"/>
    </row>
    <row r="37" spans="1:15" ht="12.75" customHeight="1">
      <c r="A37" s="31">
        <v>27</v>
      </c>
      <c r="B37" s="31" t="s">
        <v>817</v>
      </c>
      <c r="C37" s="31">
        <v>869.1</v>
      </c>
      <c r="D37" s="40">
        <v>871.38333333333321</v>
      </c>
      <c r="E37" s="40">
        <v>842.76666666666642</v>
      </c>
      <c r="F37" s="40">
        <v>816.43333333333317</v>
      </c>
      <c r="G37" s="40">
        <v>787.81666666666638</v>
      </c>
      <c r="H37" s="40">
        <v>897.71666666666647</v>
      </c>
      <c r="I37" s="40">
        <v>926.33333333333326</v>
      </c>
      <c r="J37" s="40">
        <v>952.66666666666652</v>
      </c>
      <c r="K37" s="31">
        <v>900</v>
      </c>
      <c r="L37" s="31">
        <v>845.05</v>
      </c>
      <c r="M37" s="31">
        <v>3.77183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1049.75</v>
      </c>
      <c r="D38" s="40">
        <v>1053.8999999999999</v>
      </c>
      <c r="E38" s="40">
        <v>1030.7999999999997</v>
      </c>
      <c r="F38" s="40">
        <v>1011.8499999999999</v>
      </c>
      <c r="G38" s="40">
        <v>988.74999999999977</v>
      </c>
      <c r="H38" s="40">
        <v>1072.8499999999997</v>
      </c>
      <c r="I38" s="40">
        <v>1095.9499999999996</v>
      </c>
      <c r="J38" s="40">
        <v>1114.8999999999996</v>
      </c>
      <c r="K38" s="31">
        <v>1077</v>
      </c>
      <c r="L38" s="31">
        <v>1034.95</v>
      </c>
      <c r="M38" s="31">
        <v>8.0544499999999992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784.6</v>
      </c>
      <c r="D39" s="40">
        <v>777.19999999999993</v>
      </c>
      <c r="E39" s="40">
        <v>761.39999999999986</v>
      </c>
      <c r="F39" s="40">
        <v>738.19999999999993</v>
      </c>
      <c r="G39" s="40">
        <v>722.39999999999986</v>
      </c>
      <c r="H39" s="40">
        <v>800.39999999999986</v>
      </c>
      <c r="I39" s="40">
        <v>816.19999999999982</v>
      </c>
      <c r="J39" s="40">
        <v>839.39999999999986</v>
      </c>
      <c r="K39" s="31">
        <v>793</v>
      </c>
      <c r="L39" s="31">
        <v>754</v>
      </c>
      <c r="M39" s="31">
        <v>5.4965200000000003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4775.55</v>
      </c>
      <c r="D40" s="40">
        <v>4808.5999999999995</v>
      </c>
      <c r="E40" s="40">
        <v>4716.9499999999989</v>
      </c>
      <c r="F40" s="40">
        <v>4658.3499999999995</v>
      </c>
      <c r="G40" s="40">
        <v>4566.6999999999989</v>
      </c>
      <c r="H40" s="40">
        <v>4867.1999999999989</v>
      </c>
      <c r="I40" s="40">
        <v>4958.8499999999985</v>
      </c>
      <c r="J40" s="40">
        <v>5017.4499999999989</v>
      </c>
      <c r="K40" s="31">
        <v>4900.25</v>
      </c>
      <c r="L40" s="31">
        <v>4750</v>
      </c>
      <c r="M40" s="31">
        <v>7.7999200000000002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208.05</v>
      </c>
      <c r="D41" s="40">
        <v>207.26666666666665</v>
      </c>
      <c r="E41" s="40">
        <v>204.5333333333333</v>
      </c>
      <c r="F41" s="40">
        <v>201.01666666666665</v>
      </c>
      <c r="G41" s="40">
        <v>198.2833333333333</v>
      </c>
      <c r="H41" s="40">
        <v>210.7833333333333</v>
      </c>
      <c r="I41" s="40">
        <v>213.51666666666665</v>
      </c>
      <c r="J41" s="40">
        <v>217.0333333333333</v>
      </c>
      <c r="K41" s="31">
        <v>210</v>
      </c>
      <c r="L41" s="31">
        <v>203.75</v>
      </c>
      <c r="M41" s="31">
        <v>22.601739999999999</v>
      </c>
      <c r="N41" s="1"/>
      <c r="O41" s="1"/>
    </row>
    <row r="42" spans="1:15" ht="12.75" customHeight="1">
      <c r="A42" s="31">
        <v>32</v>
      </c>
      <c r="B42" s="31" t="s">
        <v>303</v>
      </c>
      <c r="C42" s="31">
        <v>484.1</v>
      </c>
      <c r="D42" s="40">
        <v>487.56666666666661</v>
      </c>
      <c r="E42" s="40">
        <v>477.18333333333322</v>
      </c>
      <c r="F42" s="40">
        <v>470.26666666666659</v>
      </c>
      <c r="G42" s="40">
        <v>459.88333333333321</v>
      </c>
      <c r="H42" s="40">
        <v>494.48333333333323</v>
      </c>
      <c r="I42" s="40">
        <v>504.86666666666667</v>
      </c>
      <c r="J42" s="40">
        <v>511.78333333333325</v>
      </c>
      <c r="K42" s="31">
        <v>497.95</v>
      </c>
      <c r="L42" s="31">
        <v>480.65</v>
      </c>
      <c r="M42" s="31">
        <v>1.0554399999999999</v>
      </c>
      <c r="N42" s="1"/>
      <c r="O42" s="1"/>
    </row>
    <row r="43" spans="1:15" ht="12.75" customHeight="1">
      <c r="A43" s="31">
        <v>33</v>
      </c>
      <c r="B43" s="31" t="s">
        <v>304</v>
      </c>
      <c r="C43" s="31">
        <v>90.45</v>
      </c>
      <c r="D43" s="40">
        <v>90.13333333333334</v>
      </c>
      <c r="E43" s="40">
        <v>89.366666666666674</v>
      </c>
      <c r="F43" s="40">
        <v>88.283333333333331</v>
      </c>
      <c r="G43" s="40">
        <v>87.516666666666666</v>
      </c>
      <c r="H43" s="40">
        <v>91.216666666666683</v>
      </c>
      <c r="I43" s="40">
        <v>91.983333333333363</v>
      </c>
      <c r="J43" s="40">
        <v>93.066666666666691</v>
      </c>
      <c r="K43" s="31">
        <v>90.9</v>
      </c>
      <c r="L43" s="31">
        <v>89.05</v>
      </c>
      <c r="M43" s="31">
        <v>9.5360700000000005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124.35</v>
      </c>
      <c r="D44" s="40">
        <v>124.33333333333333</v>
      </c>
      <c r="E44" s="40">
        <v>123.16666666666666</v>
      </c>
      <c r="F44" s="40">
        <v>121.98333333333333</v>
      </c>
      <c r="G44" s="40">
        <v>120.81666666666666</v>
      </c>
      <c r="H44" s="40">
        <v>125.51666666666665</v>
      </c>
      <c r="I44" s="40">
        <v>126.68333333333331</v>
      </c>
      <c r="J44" s="40">
        <v>127.86666666666665</v>
      </c>
      <c r="K44" s="31">
        <v>125.5</v>
      </c>
      <c r="L44" s="31">
        <v>123.15</v>
      </c>
      <c r="M44" s="31">
        <v>72.73742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3280.1</v>
      </c>
      <c r="D45" s="40">
        <v>3268.9166666666665</v>
      </c>
      <c r="E45" s="40">
        <v>3252.1833333333329</v>
      </c>
      <c r="F45" s="40">
        <v>3224.2666666666664</v>
      </c>
      <c r="G45" s="40">
        <v>3207.5333333333328</v>
      </c>
      <c r="H45" s="40">
        <v>3296.833333333333</v>
      </c>
      <c r="I45" s="40">
        <v>3313.5666666666666</v>
      </c>
      <c r="J45" s="40">
        <v>3341.4833333333331</v>
      </c>
      <c r="K45" s="31">
        <v>3285.65</v>
      </c>
      <c r="L45" s="31">
        <v>3241</v>
      </c>
      <c r="M45" s="31">
        <v>6.1986499999999998</v>
      </c>
      <c r="N45" s="1"/>
      <c r="O45" s="1"/>
    </row>
    <row r="46" spans="1:15" ht="12.75" customHeight="1">
      <c r="A46" s="31">
        <v>36</v>
      </c>
      <c r="B46" s="31" t="s">
        <v>305</v>
      </c>
      <c r="C46" s="31">
        <v>175.75</v>
      </c>
      <c r="D46" s="40">
        <v>175.73333333333335</v>
      </c>
      <c r="E46" s="40">
        <v>173.9666666666667</v>
      </c>
      <c r="F46" s="40">
        <v>172.18333333333334</v>
      </c>
      <c r="G46" s="40">
        <v>170.41666666666669</v>
      </c>
      <c r="H46" s="40">
        <v>177.51666666666671</v>
      </c>
      <c r="I46" s="40">
        <v>179.28333333333336</v>
      </c>
      <c r="J46" s="40">
        <v>181.06666666666672</v>
      </c>
      <c r="K46" s="31">
        <v>177.5</v>
      </c>
      <c r="L46" s="31">
        <v>173.95</v>
      </c>
      <c r="M46" s="31">
        <v>2.0872899999999999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2149.15</v>
      </c>
      <c r="D47" s="40">
        <v>2137.0166666666669</v>
      </c>
      <c r="E47" s="40">
        <v>2118.1333333333337</v>
      </c>
      <c r="F47" s="40">
        <v>2087.1166666666668</v>
      </c>
      <c r="G47" s="40">
        <v>2068.2333333333336</v>
      </c>
      <c r="H47" s="40">
        <v>2168.0333333333338</v>
      </c>
      <c r="I47" s="40">
        <v>2186.916666666667</v>
      </c>
      <c r="J47" s="40">
        <v>2217.9333333333338</v>
      </c>
      <c r="K47" s="31">
        <v>2155.9</v>
      </c>
      <c r="L47" s="31">
        <v>2106</v>
      </c>
      <c r="M47" s="31">
        <v>1.6397900000000001</v>
      </c>
      <c r="N47" s="1"/>
      <c r="O47" s="1"/>
    </row>
    <row r="48" spans="1:15" ht="12.75" customHeight="1">
      <c r="A48" s="31">
        <v>38</v>
      </c>
      <c r="B48" s="31" t="s">
        <v>306</v>
      </c>
      <c r="C48" s="31">
        <v>3028.9</v>
      </c>
      <c r="D48" s="40">
        <v>3032.5833333333335</v>
      </c>
      <c r="E48" s="40">
        <v>3007.0666666666671</v>
      </c>
      <c r="F48" s="40">
        <v>2985.2333333333336</v>
      </c>
      <c r="G48" s="40">
        <v>2959.7166666666672</v>
      </c>
      <c r="H48" s="40">
        <v>3054.416666666667</v>
      </c>
      <c r="I48" s="40">
        <v>3079.9333333333334</v>
      </c>
      <c r="J48" s="40">
        <v>3101.7666666666669</v>
      </c>
      <c r="K48" s="31">
        <v>3058.1</v>
      </c>
      <c r="L48" s="31">
        <v>3010.75</v>
      </c>
      <c r="M48" s="31">
        <v>7.2190000000000004E-2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1738.6</v>
      </c>
      <c r="D49" s="40">
        <v>1713.3999999999999</v>
      </c>
      <c r="E49" s="40">
        <v>1645.2999999999997</v>
      </c>
      <c r="F49" s="40">
        <v>1551.9999999999998</v>
      </c>
      <c r="G49" s="40">
        <v>1483.8999999999996</v>
      </c>
      <c r="H49" s="40">
        <v>1806.6999999999998</v>
      </c>
      <c r="I49" s="40">
        <v>1874.7999999999997</v>
      </c>
      <c r="J49" s="40">
        <v>1968.1</v>
      </c>
      <c r="K49" s="31">
        <v>1781.5</v>
      </c>
      <c r="L49" s="31">
        <v>1620.1</v>
      </c>
      <c r="M49" s="31">
        <v>1.26284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8609.7000000000007</v>
      </c>
      <c r="D50" s="40">
        <v>8600.4333333333325</v>
      </c>
      <c r="E50" s="40">
        <v>8538.4666666666653</v>
      </c>
      <c r="F50" s="40">
        <v>8467.2333333333336</v>
      </c>
      <c r="G50" s="40">
        <v>8405.2666666666664</v>
      </c>
      <c r="H50" s="40">
        <v>8671.6666666666642</v>
      </c>
      <c r="I50" s="40">
        <v>8733.6333333333314</v>
      </c>
      <c r="J50" s="40">
        <v>8804.8666666666631</v>
      </c>
      <c r="K50" s="31">
        <v>8662.4</v>
      </c>
      <c r="L50" s="31">
        <v>8529.2000000000007</v>
      </c>
      <c r="M50" s="31">
        <v>0.39256999999999997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1027.0999999999999</v>
      </c>
      <c r="D51" s="40">
        <v>1033.45</v>
      </c>
      <c r="E51" s="40">
        <v>1015.0500000000002</v>
      </c>
      <c r="F51" s="40">
        <v>1003.0000000000001</v>
      </c>
      <c r="G51" s="40">
        <v>984.60000000000025</v>
      </c>
      <c r="H51" s="40">
        <v>1045.5</v>
      </c>
      <c r="I51" s="40">
        <v>1063.9000000000001</v>
      </c>
      <c r="J51" s="40">
        <v>1075.95</v>
      </c>
      <c r="K51" s="31">
        <v>1051.8499999999999</v>
      </c>
      <c r="L51" s="31">
        <v>1021.4</v>
      </c>
      <c r="M51" s="31">
        <v>8.2686600000000006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718.1</v>
      </c>
      <c r="D52" s="40">
        <v>709.2833333333333</v>
      </c>
      <c r="E52" s="40">
        <v>698.66666666666663</v>
      </c>
      <c r="F52" s="40">
        <v>679.23333333333335</v>
      </c>
      <c r="G52" s="40">
        <v>668.61666666666667</v>
      </c>
      <c r="H52" s="40">
        <v>728.71666666666658</v>
      </c>
      <c r="I52" s="40">
        <v>739.33333333333337</v>
      </c>
      <c r="J52" s="40">
        <v>758.76666666666654</v>
      </c>
      <c r="K52" s="31">
        <v>719.9</v>
      </c>
      <c r="L52" s="31">
        <v>689.85</v>
      </c>
      <c r="M52" s="31">
        <v>24.128579999999999</v>
      </c>
      <c r="N52" s="1"/>
      <c r="O52" s="1"/>
    </row>
    <row r="53" spans="1:15" ht="12.75" customHeight="1">
      <c r="A53" s="31">
        <v>43</v>
      </c>
      <c r="B53" s="31" t="s">
        <v>309</v>
      </c>
      <c r="C53" s="31">
        <v>548.1</v>
      </c>
      <c r="D53" s="40">
        <v>550.43333333333339</v>
      </c>
      <c r="E53" s="40">
        <v>540.16666666666674</v>
      </c>
      <c r="F53" s="40">
        <v>532.23333333333335</v>
      </c>
      <c r="G53" s="40">
        <v>521.9666666666667</v>
      </c>
      <c r="H53" s="40">
        <v>558.36666666666679</v>
      </c>
      <c r="I53" s="40">
        <v>568.63333333333344</v>
      </c>
      <c r="J53" s="40">
        <v>576.56666666666683</v>
      </c>
      <c r="K53" s="31">
        <v>560.70000000000005</v>
      </c>
      <c r="L53" s="31">
        <v>542.5</v>
      </c>
      <c r="M53" s="31">
        <v>1.37124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669.35</v>
      </c>
      <c r="D54" s="40">
        <v>670.06666666666672</v>
      </c>
      <c r="E54" s="40">
        <v>663.28333333333342</v>
      </c>
      <c r="F54" s="40">
        <v>657.2166666666667</v>
      </c>
      <c r="G54" s="40">
        <v>650.43333333333339</v>
      </c>
      <c r="H54" s="40">
        <v>676.13333333333344</v>
      </c>
      <c r="I54" s="40">
        <v>682.91666666666674</v>
      </c>
      <c r="J54" s="40">
        <v>688.98333333333346</v>
      </c>
      <c r="K54" s="31">
        <v>676.85</v>
      </c>
      <c r="L54" s="31">
        <v>664</v>
      </c>
      <c r="M54" s="31">
        <v>74.895340000000004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3135.85</v>
      </c>
      <c r="D55" s="40">
        <v>3145.1333333333332</v>
      </c>
      <c r="E55" s="40">
        <v>3116.7166666666662</v>
      </c>
      <c r="F55" s="40">
        <v>3097.583333333333</v>
      </c>
      <c r="G55" s="40">
        <v>3069.1666666666661</v>
      </c>
      <c r="H55" s="40">
        <v>3164.2666666666664</v>
      </c>
      <c r="I55" s="40">
        <v>3192.6833333333334</v>
      </c>
      <c r="J55" s="40">
        <v>3211.8166666666666</v>
      </c>
      <c r="K55" s="31">
        <v>3173.55</v>
      </c>
      <c r="L55" s="31">
        <v>3126</v>
      </c>
      <c r="M55" s="31">
        <v>2.9457800000000001</v>
      </c>
      <c r="N55" s="1"/>
      <c r="O55" s="1"/>
    </row>
    <row r="56" spans="1:15" ht="12.75" customHeight="1">
      <c r="A56" s="31">
        <v>46</v>
      </c>
      <c r="B56" s="31" t="s">
        <v>313</v>
      </c>
      <c r="C56" s="31">
        <v>198.2</v>
      </c>
      <c r="D56" s="40">
        <v>199.51666666666665</v>
      </c>
      <c r="E56" s="40">
        <v>195.7833333333333</v>
      </c>
      <c r="F56" s="40">
        <v>193.36666666666665</v>
      </c>
      <c r="G56" s="40">
        <v>189.6333333333333</v>
      </c>
      <c r="H56" s="40">
        <v>201.93333333333331</v>
      </c>
      <c r="I56" s="40">
        <v>205.66666666666666</v>
      </c>
      <c r="J56" s="40">
        <v>208.08333333333331</v>
      </c>
      <c r="K56" s="31">
        <v>203.25</v>
      </c>
      <c r="L56" s="31">
        <v>197.1</v>
      </c>
      <c r="M56" s="31">
        <v>4.8302300000000002</v>
      </c>
      <c r="N56" s="1"/>
      <c r="O56" s="1"/>
    </row>
    <row r="57" spans="1:15" ht="12.75" customHeight="1">
      <c r="A57" s="31">
        <v>47</v>
      </c>
      <c r="B57" s="31" t="s">
        <v>314</v>
      </c>
      <c r="C57" s="31">
        <v>1355.5</v>
      </c>
      <c r="D57" s="40">
        <v>1330.2666666666667</v>
      </c>
      <c r="E57" s="40">
        <v>1280.5333333333333</v>
      </c>
      <c r="F57" s="40">
        <v>1205.5666666666666</v>
      </c>
      <c r="G57" s="40">
        <v>1155.8333333333333</v>
      </c>
      <c r="H57" s="40">
        <v>1405.2333333333333</v>
      </c>
      <c r="I57" s="40">
        <v>1454.9666666666665</v>
      </c>
      <c r="J57" s="40">
        <v>1529.9333333333334</v>
      </c>
      <c r="K57" s="31">
        <v>1380</v>
      </c>
      <c r="L57" s="31">
        <v>1255.3</v>
      </c>
      <c r="M57" s="31">
        <v>12.99896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15945.9</v>
      </c>
      <c r="D58" s="40">
        <v>15986.949999999999</v>
      </c>
      <c r="E58" s="40">
        <v>15788.949999999997</v>
      </c>
      <c r="F58" s="40">
        <v>15631.999999999998</v>
      </c>
      <c r="G58" s="40">
        <v>15433.999999999996</v>
      </c>
      <c r="H58" s="40">
        <v>16143.899999999998</v>
      </c>
      <c r="I58" s="40">
        <v>16341.900000000001</v>
      </c>
      <c r="J58" s="40">
        <v>16498.849999999999</v>
      </c>
      <c r="K58" s="31">
        <v>16184.95</v>
      </c>
      <c r="L58" s="31">
        <v>15830</v>
      </c>
      <c r="M58" s="31">
        <v>2.6129199999999999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5184.3</v>
      </c>
      <c r="D59" s="40">
        <v>5156.0999999999995</v>
      </c>
      <c r="E59" s="40">
        <v>5092.1999999999989</v>
      </c>
      <c r="F59" s="40">
        <v>5000.0999999999995</v>
      </c>
      <c r="G59" s="40">
        <v>4936.1999999999989</v>
      </c>
      <c r="H59" s="40">
        <v>5248.1999999999989</v>
      </c>
      <c r="I59" s="40">
        <v>5312.0999999999985</v>
      </c>
      <c r="J59" s="40">
        <v>5404.1999999999989</v>
      </c>
      <c r="K59" s="31">
        <v>5220</v>
      </c>
      <c r="L59" s="31">
        <v>5064</v>
      </c>
      <c r="M59" s="31">
        <v>0.25735000000000002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6771.2</v>
      </c>
      <c r="D60" s="40">
        <v>6728.583333333333</v>
      </c>
      <c r="E60" s="40">
        <v>6666.4166666666661</v>
      </c>
      <c r="F60" s="40">
        <v>6561.6333333333332</v>
      </c>
      <c r="G60" s="40">
        <v>6499.4666666666662</v>
      </c>
      <c r="H60" s="40">
        <v>6833.3666666666659</v>
      </c>
      <c r="I60" s="40">
        <v>6895.5333333333319</v>
      </c>
      <c r="J60" s="40">
        <v>7000.3166666666657</v>
      </c>
      <c r="K60" s="31">
        <v>6790.75</v>
      </c>
      <c r="L60" s="31">
        <v>6623.8</v>
      </c>
      <c r="M60" s="31">
        <v>12.678979999999999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3134.6</v>
      </c>
      <c r="D61" s="40">
        <v>3109.5500000000006</v>
      </c>
      <c r="E61" s="40">
        <v>3055.1000000000013</v>
      </c>
      <c r="F61" s="40">
        <v>2975.6000000000008</v>
      </c>
      <c r="G61" s="40">
        <v>2921.1500000000015</v>
      </c>
      <c r="H61" s="40">
        <v>3189.0500000000011</v>
      </c>
      <c r="I61" s="40">
        <v>3243.5000000000009</v>
      </c>
      <c r="J61" s="40">
        <v>3323.0000000000009</v>
      </c>
      <c r="K61" s="31">
        <v>3164</v>
      </c>
      <c r="L61" s="31">
        <v>3030.05</v>
      </c>
      <c r="M61" s="31">
        <v>0.42077999999999999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2137.3000000000002</v>
      </c>
      <c r="D62" s="40">
        <v>2144.1333333333332</v>
      </c>
      <c r="E62" s="40">
        <v>2100.2666666666664</v>
      </c>
      <c r="F62" s="40">
        <v>2063.2333333333331</v>
      </c>
      <c r="G62" s="40">
        <v>2019.3666666666663</v>
      </c>
      <c r="H62" s="40">
        <v>2181.1666666666665</v>
      </c>
      <c r="I62" s="40">
        <v>2225.0333333333333</v>
      </c>
      <c r="J62" s="40">
        <v>2262.0666666666666</v>
      </c>
      <c r="K62" s="31">
        <v>2188</v>
      </c>
      <c r="L62" s="31">
        <v>2107.1</v>
      </c>
      <c r="M62" s="31">
        <v>3.4635600000000002</v>
      </c>
      <c r="N62" s="1"/>
      <c r="O62" s="1"/>
    </row>
    <row r="63" spans="1:15" ht="12.75" customHeight="1">
      <c r="A63" s="31">
        <v>53</v>
      </c>
      <c r="B63" s="31" t="s">
        <v>316</v>
      </c>
      <c r="C63" s="31">
        <v>318.25</v>
      </c>
      <c r="D63" s="40">
        <v>315.09999999999997</v>
      </c>
      <c r="E63" s="40">
        <v>310.69999999999993</v>
      </c>
      <c r="F63" s="40">
        <v>303.14999999999998</v>
      </c>
      <c r="G63" s="40">
        <v>298.74999999999994</v>
      </c>
      <c r="H63" s="40">
        <v>322.64999999999992</v>
      </c>
      <c r="I63" s="40">
        <v>327.0499999999999</v>
      </c>
      <c r="J63" s="40">
        <v>334.59999999999991</v>
      </c>
      <c r="K63" s="31">
        <v>319.5</v>
      </c>
      <c r="L63" s="31">
        <v>307.55</v>
      </c>
      <c r="M63" s="31">
        <v>6.3022400000000003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252.8</v>
      </c>
      <c r="D64" s="40">
        <v>252.1</v>
      </c>
      <c r="E64" s="40">
        <v>247.7</v>
      </c>
      <c r="F64" s="40">
        <v>242.6</v>
      </c>
      <c r="G64" s="40">
        <v>238.2</v>
      </c>
      <c r="H64" s="40">
        <v>257.2</v>
      </c>
      <c r="I64" s="40">
        <v>261.60000000000002</v>
      </c>
      <c r="J64" s="40">
        <v>266.7</v>
      </c>
      <c r="K64" s="31">
        <v>256.5</v>
      </c>
      <c r="L64" s="31">
        <v>247</v>
      </c>
      <c r="M64" s="31">
        <v>42.152209999999997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79.849999999999994</v>
      </c>
      <c r="D65" s="40">
        <v>80.133333333333326</v>
      </c>
      <c r="E65" s="40">
        <v>78.416666666666657</v>
      </c>
      <c r="F65" s="40">
        <v>76.983333333333334</v>
      </c>
      <c r="G65" s="40">
        <v>75.266666666666666</v>
      </c>
      <c r="H65" s="40">
        <v>81.566666666666649</v>
      </c>
      <c r="I65" s="40">
        <v>83.283333333333317</v>
      </c>
      <c r="J65" s="40">
        <v>84.71666666666664</v>
      </c>
      <c r="K65" s="31">
        <v>81.849999999999994</v>
      </c>
      <c r="L65" s="31">
        <v>78.7</v>
      </c>
      <c r="M65" s="31">
        <v>392.02046000000001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51.55</v>
      </c>
      <c r="D66" s="40">
        <v>51.5</v>
      </c>
      <c r="E66" s="40">
        <v>51.05</v>
      </c>
      <c r="F66" s="40">
        <v>50.55</v>
      </c>
      <c r="G66" s="40">
        <v>50.099999999999994</v>
      </c>
      <c r="H66" s="40">
        <v>52</v>
      </c>
      <c r="I66" s="40">
        <v>52.45</v>
      </c>
      <c r="J66" s="40">
        <v>52.95</v>
      </c>
      <c r="K66" s="31">
        <v>51.95</v>
      </c>
      <c r="L66" s="31">
        <v>51</v>
      </c>
      <c r="M66" s="31">
        <v>36.413930000000001</v>
      </c>
      <c r="N66" s="1"/>
      <c r="O66" s="1"/>
    </row>
    <row r="67" spans="1:15" ht="12.75" customHeight="1">
      <c r="A67" s="31">
        <v>57</v>
      </c>
      <c r="B67" s="31" t="s">
        <v>310</v>
      </c>
      <c r="C67" s="31">
        <v>2798.8</v>
      </c>
      <c r="D67" s="40">
        <v>2808.65</v>
      </c>
      <c r="E67" s="40">
        <v>2775.3</v>
      </c>
      <c r="F67" s="40">
        <v>2751.8</v>
      </c>
      <c r="G67" s="40">
        <v>2718.4500000000003</v>
      </c>
      <c r="H67" s="40">
        <v>2832.15</v>
      </c>
      <c r="I67" s="40">
        <v>2865.4999999999995</v>
      </c>
      <c r="J67" s="40">
        <v>2889</v>
      </c>
      <c r="K67" s="31">
        <v>2842</v>
      </c>
      <c r="L67" s="31">
        <v>2785.15</v>
      </c>
      <c r="M67" s="31">
        <v>9.0469999999999995E-2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1835.35</v>
      </c>
      <c r="D68" s="40">
        <v>1835.7166666666665</v>
      </c>
      <c r="E68" s="40">
        <v>1813.633333333333</v>
      </c>
      <c r="F68" s="40">
        <v>1791.9166666666665</v>
      </c>
      <c r="G68" s="40">
        <v>1769.833333333333</v>
      </c>
      <c r="H68" s="40">
        <v>1857.4333333333329</v>
      </c>
      <c r="I68" s="40">
        <v>1879.5166666666664</v>
      </c>
      <c r="J68" s="40">
        <v>1901.2333333333329</v>
      </c>
      <c r="K68" s="31">
        <v>1857.8</v>
      </c>
      <c r="L68" s="31">
        <v>1814</v>
      </c>
      <c r="M68" s="31">
        <v>3.8944800000000002</v>
      </c>
      <c r="N68" s="1"/>
      <c r="O68" s="1"/>
    </row>
    <row r="69" spans="1:15" ht="12.75" customHeight="1">
      <c r="A69" s="31">
        <v>59</v>
      </c>
      <c r="B69" s="31" t="s">
        <v>318</v>
      </c>
      <c r="C69" s="31">
        <v>4803.75</v>
      </c>
      <c r="D69" s="40">
        <v>4824.583333333333</v>
      </c>
      <c r="E69" s="40">
        <v>4759.1666666666661</v>
      </c>
      <c r="F69" s="40">
        <v>4714.583333333333</v>
      </c>
      <c r="G69" s="40">
        <v>4649.1666666666661</v>
      </c>
      <c r="H69" s="40">
        <v>4869.1666666666661</v>
      </c>
      <c r="I69" s="40">
        <v>4934.5833333333321</v>
      </c>
      <c r="J69" s="40">
        <v>4979.1666666666661</v>
      </c>
      <c r="K69" s="31">
        <v>4890</v>
      </c>
      <c r="L69" s="31">
        <v>4780</v>
      </c>
      <c r="M69" s="31">
        <v>0.25691999999999998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1028.8499999999999</v>
      </c>
      <c r="D70" s="40">
        <v>1036.6000000000001</v>
      </c>
      <c r="E70" s="40">
        <v>1014.2500000000002</v>
      </c>
      <c r="F70" s="40">
        <v>999.65000000000009</v>
      </c>
      <c r="G70" s="40">
        <v>977.30000000000018</v>
      </c>
      <c r="H70" s="40">
        <v>1051.2000000000003</v>
      </c>
      <c r="I70" s="40">
        <v>1073.5500000000002</v>
      </c>
      <c r="J70" s="40">
        <v>1088.1500000000003</v>
      </c>
      <c r="K70" s="31">
        <v>1058.95</v>
      </c>
      <c r="L70" s="31">
        <v>1022</v>
      </c>
      <c r="M70" s="31">
        <v>0.63663000000000003</v>
      </c>
      <c r="N70" s="1"/>
      <c r="O70" s="1"/>
    </row>
    <row r="71" spans="1:15" ht="12.75" customHeight="1">
      <c r="A71" s="31">
        <v>61</v>
      </c>
      <c r="B71" s="31" t="s">
        <v>319</v>
      </c>
      <c r="C71" s="31">
        <v>384.5</v>
      </c>
      <c r="D71" s="40">
        <v>385.5333333333333</v>
      </c>
      <c r="E71" s="40">
        <v>381.36666666666662</v>
      </c>
      <c r="F71" s="40">
        <v>378.23333333333329</v>
      </c>
      <c r="G71" s="40">
        <v>374.06666666666661</v>
      </c>
      <c r="H71" s="40">
        <v>388.66666666666663</v>
      </c>
      <c r="I71" s="40">
        <v>392.83333333333337</v>
      </c>
      <c r="J71" s="40">
        <v>395.96666666666664</v>
      </c>
      <c r="K71" s="31">
        <v>389.7</v>
      </c>
      <c r="L71" s="31">
        <v>382.4</v>
      </c>
      <c r="M71" s="31">
        <v>0.67447999999999997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203.4</v>
      </c>
      <c r="D72" s="40">
        <v>202.70000000000002</v>
      </c>
      <c r="E72" s="40">
        <v>201.20000000000005</v>
      </c>
      <c r="F72" s="40">
        <v>199.00000000000003</v>
      </c>
      <c r="G72" s="40">
        <v>197.50000000000006</v>
      </c>
      <c r="H72" s="40">
        <v>204.90000000000003</v>
      </c>
      <c r="I72" s="40">
        <v>206.39999999999998</v>
      </c>
      <c r="J72" s="40">
        <v>208.60000000000002</v>
      </c>
      <c r="K72" s="31">
        <v>204.2</v>
      </c>
      <c r="L72" s="31">
        <v>200.5</v>
      </c>
      <c r="M72" s="31">
        <v>29.813289999999999</v>
      </c>
      <c r="N72" s="1"/>
      <c r="O72" s="1"/>
    </row>
    <row r="73" spans="1:15" ht="12.75" customHeight="1">
      <c r="A73" s="31">
        <v>63</v>
      </c>
      <c r="B73" s="31" t="s">
        <v>311</v>
      </c>
      <c r="C73" s="31">
        <v>1732.65</v>
      </c>
      <c r="D73" s="40">
        <v>1743.2333333333333</v>
      </c>
      <c r="E73" s="40">
        <v>1714.4666666666667</v>
      </c>
      <c r="F73" s="40">
        <v>1696.2833333333333</v>
      </c>
      <c r="G73" s="40">
        <v>1667.5166666666667</v>
      </c>
      <c r="H73" s="40">
        <v>1761.4166666666667</v>
      </c>
      <c r="I73" s="40">
        <v>1790.1833333333336</v>
      </c>
      <c r="J73" s="40">
        <v>1808.3666666666668</v>
      </c>
      <c r="K73" s="31">
        <v>1772</v>
      </c>
      <c r="L73" s="31">
        <v>1725.05</v>
      </c>
      <c r="M73" s="31">
        <v>1.1395200000000001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746.2</v>
      </c>
      <c r="D74" s="40">
        <v>746.6</v>
      </c>
      <c r="E74" s="40">
        <v>740.2</v>
      </c>
      <c r="F74" s="40">
        <v>734.2</v>
      </c>
      <c r="G74" s="40">
        <v>727.80000000000007</v>
      </c>
      <c r="H74" s="40">
        <v>752.6</v>
      </c>
      <c r="I74" s="40">
        <v>758.99999999999989</v>
      </c>
      <c r="J74" s="40">
        <v>765</v>
      </c>
      <c r="K74" s="31">
        <v>753</v>
      </c>
      <c r="L74" s="31">
        <v>740.6</v>
      </c>
      <c r="M74" s="31">
        <v>10.90789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684.35</v>
      </c>
      <c r="D75" s="40">
        <v>682.68333333333339</v>
      </c>
      <c r="E75" s="40">
        <v>677.11666666666679</v>
      </c>
      <c r="F75" s="40">
        <v>669.88333333333344</v>
      </c>
      <c r="G75" s="40">
        <v>664.31666666666683</v>
      </c>
      <c r="H75" s="40">
        <v>689.91666666666674</v>
      </c>
      <c r="I75" s="40">
        <v>695.48333333333335</v>
      </c>
      <c r="J75" s="40">
        <v>702.7166666666667</v>
      </c>
      <c r="K75" s="31">
        <v>688.25</v>
      </c>
      <c r="L75" s="31">
        <v>675.45</v>
      </c>
      <c r="M75" s="31">
        <v>6.4161299999999999</v>
      </c>
      <c r="N75" s="1"/>
      <c r="O75" s="1"/>
    </row>
    <row r="76" spans="1:15" ht="12.75" customHeight="1">
      <c r="A76" s="31">
        <v>66</v>
      </c>
      <c r="B76" s="31" t="s">
        <v>320</v>
      </c>
      <c r="C76" s="31">
        <v>10483.700000000001</v>
      </c>
      <c r="D76" s="40">
        <v>10393.833333333334</v>
      </c>
      <c r="E76" s="40">
        <v>10262.666666666668</v>
      </c>
      <c r="F76" s="40">
        <v>10041.633333333333</v>
      </c>
      <c r="G76" s="40">
        <v>9910.4666666666672</v>
      </c>
      <c r="H76" s="40">
        <v>10614.866666666669</v>
      </c>
      <c r="I76" s="40">
        <v>10746.033333333336</v>
      </c>
      <c r="J76" s="40">
        <v>10967.066666666669</v>
      </c>
      <c r="K76" s="31">
        <v>10525</v>
      </c>
      <c r="L76" s="31">
        <v>10172.799999999999</v>
      </c>
      <c r="M76" s="31">
        <v>2.6689999999999998E-2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684.75</v>
      </c>
      <c r="D77" s="40">
        <v>679.25</v>
      </c>
      <c r="E77" s="40">
        <v>672.5</v>
      </c>
      <c r="F77" s="40">
        <v>660.25</v>
      </c>
      <c r="G77" s="40">
        <v>653.5</v>
      </c>
      <c r="H77" s="40">
        <v>691.5</v>
      </c>
      <c r="I77" s="40">
        <v>698.25</v>
      </c>
      <c r="J77" s="40">
        <v>710.5</v>
      </c>
      <c r="K77" s="31">
        <v>686</v>
      </c>
      <c r="L77" s="31">
        <v>667</v>
      </c>
      <c r="M77" s="31">
        <v>85.222260000000006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58.4</v>
      </c>
      <c r="D78" s="40">
        <v>58.216666666666669</v>
      </c>
      <c r="E78" s="40">
        <v>57.783333333333339</v>
      </c>
      <c r="F78" s="40">
        <v>57.166666666666671</v>
      </c>
      <c r="G78" s="40">
        <v>56.733333333333341</v>
      </c>
      <c r="H78" s="40">
        <v>58.833333333333336</v>
      </c>
      <c r="I78" s="40">
        <v>59.266666666666673</v>
      </c>
      <c r="J78" s="40">
        <v>59.883333333333333</v>
      </c>
      <c r="K78" s="31">
        <v>58.65</v>
      </c>
      <c r="L78" s="31">
        <v>57.6</v>
      </c>
      <c r="M78" s="31">
        <v>218.68576999999999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360.1</v>
      </c>
      <c r="D79" s="40">
        <v>358.61666666666662</v>
      </c>
      <c r="E79" s="40">
        <v>351.33333333333326</v>
      </c>
      <c r="F79" s="40">
        <v>342.56666666666666</v>
      </c>
      <c r="G79" s="40">
        <v>335.2833333333333</v>
      </c>
      <c r="H79" s="40">
        <v>367.38333333333321</v>
      </c>
      <c r="I79" s="40">
        <v>374.66666666666663</v>
      </c>
      <c r="J79" s="40">
        <v>383.43333333333317</v>
      </c>
      <c r="K79" s="31">
        <v>365.9</v>
      </c>
      <c r="L79" s="31">
        <v>349.85</v>
      </c>
      <c r="M79" s="31">
        <v>30.69556</v>
      </c>
      <c r="N79" s="1"/>
      <c r="O79" s="1"/>
    </row>
    <row r="80" spans="1:15" ht="12.75" customHeight="1">
      <c r="A80" s="31">
        <v>70</v>
      </c>
      <c r="B80" s="31" t="s">
        <v>321</v>
      </c>
      <c r="C80" s="31">
        <v>1383.95</v>
      </c>
      <c r="D80" s="40">
        <v>1391.3166666666666</v>
      </c>
      <c r="E80" s="40">
        <v>1364.6333333333332</v>
      </c>
      <c r="F80" s="40">
        <v>1345.3166666666666</v>
      </c>
      <c r="G80" s="40">
        <v>1318.6333333333332</v>
      </c>
      <c r="H80" s="40">
        <v>1410.6333333333332</v>
      </c>
      <c r="I80" s="40">
        <v>1437.3166666666666</v>
      </c>
      <c r="J80" s="40">
        <v>1456.6333333333332</v>
      </c>
      <c r="K80" s="31">
        <v>1418</v>
      </c>
      <c r="L80" s="31">
        <v>1372</v>
      </c>
      <c r="M80" s="31">
        <v>0.31907999999999997</v>
      </c>
      <c r="N80" s="1"/>
      <c r="O80" s="1"/>
    </row>
    <row r="81" spans="1:15" ht="12.75" customHeight="1">
      <c r="A81" s="31">
        <v>71</v>
      </c>
      <c r="B81" s="31" t="s">
        <v>323</v>
      </c>
      <c r="C81" s="31">
        <v>6206.45</v>
      </c>
      <c r="D81" s="40">
        <v>6218.4833333333336</v>
      </c>
      <c r="E81" s="40">
        <v>6137.9666666666672</v>
      </c>
      <c r="F81" s="40">
        <v>6069.4833333333336</v>
      </c>
      <c r="G81" s="40">
        <v>5988.9666666666672</v>
      </c>
      <c r="H81" s="40">
        <v>6286.9666666666672</v>
      </c>
      <c r="I81" s="40">
        <v>6367.4833333333336</v>
      </c>
      <c r="J81" s="40">
        <v>6435.9666666666672</v>
      </c>
      <c r="K81" s="31">
        <v>6299</v>
      </c>
      <c r="L81" s="31">
        <v>6150</v>
      </c>
      <c r="M81" s="31">
        <v>0.14338000000000001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977.95</v>
      </c>
      <c r="D82" s="40">
        <v>973.9</v>
      </c>
      <c r="E82" s="40">
        <v>964.09999999999991</v>
      </c>
      <c r="F82" s="40">
        <v>950.24999999999989</v>
      </c>
      <c r="G82" s="40">
        <v>940.44999999999982</v>
      </c>
      <c r="H82" s="40">
        <v>987.75</v>
      </c>
      <c r="I82" s="40">
        <v>997.55</v>
      </c>
      <c r="J82" s="40">
        <v>1011.4000000000001</v>
      </c>
      <c r="K82" s="31">
        <v>983.7</v>
      </c>
      <c r="L82" s="31">
        <v>960.05</v>
      </c>
      <c r="M82" s="31">
        <v>0.87094000000000005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16461</v>
      </c>
      <c r="D83" s="40">
        <v>16436.45</v>
      </c>
      <c r="E83" s="40">
        <v>16322.900000000001</v>
      </c>
      <c r="F83" s="40">
        <v>16184.800000000001</v>
      </c>
      <c r="G83" s="40">
        <v>16071.250000000002</v>
      </c>
      <c r="H83" s="40">
        <v>16574.550000000003</v>
      </c>
      <c r="I83" s="40">
        <v>16688.099999999999</v>
      </c>
      <c r="J83" s="40">
        <v>16826.2</v>
      </c>
      <c r="K83" s="31">
        <v>16550</v>
      </c>
      <c r="L83" s="31">
        <v>16298.35</v>
      </c>
      <c r="M83" s="31">
        <v>0.27633999999999997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372.45</v>
      </c>
      <c r="D84" s="40">
        <v>370.48333333333335</v>
      </c>
      <c r="E84" s="40">
        <v>367.16666666666669</v>
      </c>
      <c r="F84" s="40">
        <v>361.88333333333333</v>
      </c>
      <c r="G84" s="40">
        <v>358.56666666666666</v>
      </c>
      <c r="H84" s="40">
        <v>375.76666666666671</v>
      </c>
      <c r="I84" s="40">
        <v>379.08333333333331</v>
      </c>
      <c r="J84" s="40">
        <v>384.36666666666673</v>
      </c>
      <c r="K84" s="31">
        <v>373.8</v>
      </c>
      <c r="L84" s="31">
        <v>365.2</v>
      </c>
      <c r="M84" s="31">
        <v>50.226219999999998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488.15</v>
      </c>
      <c r="D85" s="40">
        <v>480.31666666666661</v>
      </c>
      <c r="E85" s="40">
        <v>458.23333333333323</v>
      </c>
      <c r="F85" s="40">
        <v>428.31666666666661</v>
      </c>
      <c r="G85" s="40">
        <v>406.23333333333323</v>
      </c>
      <c r="H85" s="40">
        <v>510.23333333333323</v>
      </c>
      <c r="I85" s="40">
        <v>532.31666666666661</v>
      </c>
      <c r="J85" s="40">
        <v>562.23333333333323</v>
      </c>
      <c r="K85" s="31">
        <v>502.4</v>
      </c>
      <c r="L85" s="31">
        <v>450.4</v>
      </c>
      <c r="M85" s="31">
        <v>30.576239999999999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3497</v>
      </c>
      <c r="D86" s="40">
        <v>3506.7333333333336</v>
      </c>
      <c r="E86" s="40">
        <v>3474.8666666666672</v>
      </c>
      <c r="F86" s="40">
        <v>3452.7333333333336</v>
      </c>
      <c r="G86" s="40">
        <v>3420.8666666666672</v>
      </c>
      <c r="H86" s="40">
        <v>3528.8666666666672</v>
      </c>
      <c r="I86" s="40">
        <v>3560.733333333334</v>
      </c>
      <c r="J86" s="40">
        <v>3582.8666666666672</v>
      </c>
      <c r="K86" s="31">
        <v>3538.6</v>
      </c>
      <c r="L86" s="31">
        <v>3484.6</v>
      </c>
      <c r="M86" s="31">
        <v>2.5761099999999999</v>
      </c>
      <c r="N86" s="1"/>
      <c r="O86" s="1"/>
    </row>
    <row r="87" spans="1:15" ht="12.75" customHeight="1">
      <c r="A87" s="31">
        <v>77</v>
      </c>
      <c r="B87" s="31" t="s">
        <v>312</v>
      </c>
      <c r="C87" s="31">
        <v>1885.95</v>
      </c>
      <c r="D87" s="40">
        <v>1892.3166666666666</v>
      </c>
      <c r="E87" s="40">
        <v>1854.6333333333332</v>
      </c>
      <c r="F87" s="40">
        <v>1823.3166666666666</v>
      </c>
      <c r="G87" s="40">
        <v>1785.6333333333332</v>
      </c>
      <c r="H87" s="40">
        <v>1923.6333333333332</v>
      </c>
      <c r="I87" s="40">
        <v>1961.3166666666666</v>
      </c>
      <c r="J87" s="40">
        <v>1992.6333333333332</v>
      </c>
      <c r="K87" s="31">
        <v>1930</v>
      </c>
      <c r="L87" s="31">
        <v>1861</v>
      </c>
      <c r="M87" s="31">
        <v>6.5239599999999998</v>
      </c>
      <c r="N87" s="1"/>
      <c r="O87" s="1"/>
    </row>
    <row r="88" spans="1:15" ht="12.75" customHeight="1">
      <c r="A88" s="31">
        <v>78</v>
      </c>
      <c r="B88" s="31" t="s">
        <v>322</v>
      </c>
      <c r="C88" s="31">
        <v>500.75</v>
      </c>
      <c r="D88" s="40">
        <v>495.38333333333338</v>
      </c>
      <c r="E88" s="40">
        <v>482.76666666666677</v>
      </c>
      <c r="F88" s="40">
        <v>464.78333333333336</v>
      </c>
      <c r="G88" s="40">
        <v>452.16666666666674</v>
      </c>
      <c r="H88" s="40">
        <v>513.36666666666679</v>
      </c>
      <c r="I88" s="40">
        <v>525.98333333333346</v>
      </c>
      <c r="J88" s="40">
        <v>543.96666666666681</v>
      </c>
      <c r="K88" s="31">
        <v>508</v>
      </c>
      <c r="L88" s="31">
        <v>477.4</v>
      </c>
      <c r="M88" s="31">
        <v>34.649419999999999</v>
      </c>
      <c r="N88" s="1"/>
      <c r="O88" s="1"/>
    </row>
    <row r="89" spans="1:15" ht="12.75" customHeight="1">
      <c r="A89" s="31">
        <v>79</v>
      </c>
      <c r="B89" s="31" t="s">
        <v>326</v>
      </c>
      <c r="C89" s="31">
        <v>143.05000000000001</v>
      </c>
      <c r="D89" s="40">
        <v>142.35</v>
      </c>
      <c r="E89" s="40">
        <v>140.69999999999999</v>
      </c>
      <c r="F89" s="40">
        <v>138.35</v>
      </c>
      <c r="G89" s="40">
        <v>136.69999999999999</v>
      </c>
      <c r="H89" s="40">
        <v>144.69999999999999</v>
      </c>
      <c r="I89" s="40">
        <v>146.35000000000002</v>
      </c>
      <c r="J89" s="40">
        <v>148.69999999999999</v>
      </c>
      <c r="K89" s="31">
        <v>144</v>
      </c>
      <c r="L89" s="31">
        <v>140</v>
      </c>
      <c r="M89" s="31">
        <v>13.695550000000001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466.8</v>
      </c>
      <c r="D90" s="40">
        <v>462.95000000000005</v>
      </c>
      <c r="E90" s="40">
        <v>456.05000000000007</v>
      </c>
      <c r="F90" s="40">
        <v>445.3</v>
      </c>
      <c r="G90" s="40">
        <v>438.40000000000003</v>
      </c>
      <c r="H90" s="40">
        <v>473.7000000000001</v>
      </c>
      <c r="I90" s="40">
        <v>480.60000000000008</v>
      </c>
      <c r="J90" s="40">
        <v>491.35000000000014</v>
      </c>
      <c r="K90" s="31">
        <v>469.85</v>
      </c>
      <c r="L90" s="31">
        <v>452.2</v>
      </c>
      <c r="M90" s="31">
        <v>24.212009999999999</v>
      </c>
      <c r="N90" s="1"/>
      <c r="O90" s="1"/>
    </row>
    <row r="91" spans="1:15" ht="12.75" customHeight="1">
      <c r="A91" s="31">
        <v>81</v>
      </c>
      <c r="B91" s="31" t="s">
        <v>344</v>
      </c>
      <c r="C91" s="31">
        <v>2604.6</v>
      </c>
      <c r="D91" s="40">
        <v>2616</v>
      </c>
      <c r="E91" s="40">
        <v>2583</v>
      </c>
      <c r="F91" s="40">
        <v>2561.4</v>
      </c>
      <c r="G91" s="40">
        <v>2528.4</v>
      </c>
      <c r="H91" s="40">
        <v>2637.6</v>
      </c>
      <c r="I91" s="40">
        <v>2670.6</v>
      </c>
      <c r="J91" s="40">
        <v>2692.2</v>
      </c>
      <c r="K91" s="31">
        <v>2649</v>
      </c>
      <c r="L91" s="31">
        <v>2594.4</v>
      </c>
      <c r="M91" s="31">
        <v>1.1746300000000001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197.7</v>
      </c>
      <c r="D92" s="40">
        <v>198.1</v>
      </c>
      <c r="E92" s="40">
        <v>193.85</v>
      </c>
      <c r="F92" s="40">
        <v>190</v>
      </c>
      <c r="G92" s="40">
        <v>185.75</v>
      </c>
      <c r="H92" s="40">
        <v>201.95</v>
      </c>
      <c r="I92" s="40">
        <v>206.2</v>
      </c>
      <c r="J92" s="40">
        <v>210.04999999999998</v>
      </c>
      <c r="K92" s="31">
        <v>202.35</v>
      </c>
      <c r="L92" s="31">
        <v>194.25</v>
      </c>
      <c r="M92" s="31">
        <v>123.43053</v>
      </c>
      <c r="N92" s="1"/>
      <c r="O92" s="1"/>
    </row>
    <row r="93" spans="1:15" ht="12.75" customHeight="1">
      <c r="A93" s="31">
        <v>83</v>
      </c>
      <c r="B93" s="31" t="s">
        <v>330</v>
      </c>
      <c r="C93" s="31">
        <v>543.4</v>
      </c>
      <c r="D93" s="40">
        <v>542.61666666666667</v>
      </c>
      <c r="E93" s="40">
        <v>536.58333333333337</v>
      </c>
      <c r="F93" s="40">
        <v>529.76666666666665</v>
      </c>
      <c r="G93" s="40">
        <v>523.73333333333335</v>
      </c>
      <c r="H93" s="40">
        <v>549.43333333333339</v>
      </c>
      <c r="I93" s="40">
        <v>555.4666666666667</v>
      </c>
      <c r="J93" s="40">
        <v>562.28333333333342</v>
      </c>
      <c r="K93" s="31">
        <v>548.65</v>
      </c>
      <c r="L93" s="31">
        <v>535.79999999999995</v>
      </c>
      <c r="M93" s="31">
        <v>4.7337699999999998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759.45</v>
      </c>
      <c r="D94" s="40">
        <v>755.23333333333323</v>
      </c>
      <c r="E94" s="40">
        <v>744.26666666666642</v>
      </c>
      <c r="F94" s="40">
        <v>729.08333333333314</v>
      </c>
      <c r="G94" s="40">
        <v>718.11666666666633</v>
      </c>
      <c r="H94" s="40">
        <v>770.41666666666652</v>
      </c>
      <c r="I94" s="40">
        <v>781.38333333333344</v>
      </c>
      <c r="J94" s="40">
        <v>796.56666666666661</v>
      </c>
      <c r="K94" s="31">
        <v>766.2</v>
      </c>
      <c r="L94" s="31">
        <v>740.05</v>
      </c>
      <c r="M94" s="31">
        <v>1.6839299999999999</v>
      </c>
      <c r="N94" s="1"/>
      <c r="O94" s="1"/>
    </row>
    <row r="95" spans="1:15" ht="12.75" customHeight="1">
      <c r="A95" s="31">
        <v>85</v>
      </c>
      <c r="B95" s="31" t="s">
        <v>333</v>
      </c>
      <c r="C95" s="31">
        <v>925.3</v>
      </c>
      <c r="D95" s="40">
        <v>916.58333333333337</v>
      </c>
      <c r="E95" s="40">
        <v>900.7166666666667</v>
      </c>
      <c r="F95" s="40">
        <v>876.13333333333333</v>
      </c>
      <c r="G95" s="40">
        <v>860.26666666666665</v>
      </c>
      <c r="H95" s="40">
        <v>941.16666666666674</v>
      </c>
      <c r="I95" s="40">
        <v>957.0333333333333</v>
      </c>
      <c r="J95" s="40">
        <v>981.61666666666679</v>
      </c>
      <c r="K95" s="31">
        <v>932.45</v>
      </c>
      <c r="L95" s="31">
        <v>892</v>
      </c>
      <c r="M95" s="31">
        <v>1.00745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121.65</v>
      </c>
      <c r="D96" s="40">
        <v>121.55</v>
      </c>
      <c r="E96" s="40">
        <v>121.1</v>
      </c>
      <c r="F96" s="40">
        <v>120.55</v>
      </c>
      <c r="G96" s="40">
        <v>120.1</v>
      </c>
      <c r="H96" s="40">
        <v>122.1</v>
      </c>
      <c r="I96" s="40">
        <v>122.55000000000001</v>
      </c>
      <c r="J96" s="40">
        <v>123.1</v>
      </c>
      <c r="K96" s="31">
        <v>122</v>
      </c>
      <c r="L96" s="31">
        <v>121</v>
      </c>
      <c r="M96" s="31">
        <v>3.72715</v>
      </c>
      <c r="N96" s="1"/>
      <c r="O96" s="1"/>
    </row>
    <row r="97" spans="1:15" ht="12.75" customHeight="1">
      <c r="A97" s="31">
        <v>87</v>
      </c>
      <c r="B97" s="31" t="s">
        <v>327</v>
      </c>
      <c r="C97" s="31">
        <v>405.1</v>
      </c>
      <c r="D97" s="40">
        <v>399.73333333333335</v>
      </c>
      <c r="E97" s="40">
        <v>392.9666666666667</v>
      </c>
      <c r="F97" s="40">
        <v>380.83333333333337</v>
      </c>
      <c r="G97" s="40">
        <v>374.06666666666672</v>
      </c>
      <c r="H97" s="40">
        <v>411.86666666666667</v>
      </c>
      <c r="I97" s="40">
        <v>418.63333333333333</v>
      </c>
      <c r="J97" s="40">
        <v>430.76666666666665</v>
      </c>
      <c r="K97" s="31">
        <v>406.5</v>
      </c>
      <c r="L97" s="31">
        <v>387.6</v>
      </c>
      <c r="M97" s="31">
        <v>1.877</v>
      </c>
      <c r="N97" s="1"/>
      <c r="O97" s="1"/>
    </row>
    <row r="98" spans="1:15" ht="12.75" customHeight="1">
      <c r="A98" s="31">
        <v>88</v>
      </c>
      <c r="B98" s="31" t="s">
        <v>336</v>
      </c>
      <c r="C98" s="31">
        <v>1487.3</v>
      </c>
      <c r="D98" s="40">
        <v>1488.4166666666667</v>
      </c>
      <c r="E98" s="40">
        <v>1466.8833333333334</v>
      </c>
      <c r="F98" s="40">
        <v>1446.4666666666667</v>
      </c>
      <c r="G98" s="40">
        <v>1424.9333333333334</v>
      </c>
      <c r="H98" s="40">
        <v>1508.8333333333335</v>
      </c>
      <c r="I98" s="40">
        <v>1530.3666666666668</v>
      </c>
      <c r="J98" s="40">
        <v>1550.7833333333335</v>
      </c>
      <c r="K98" s="31">
        <v>1509.95</v>
      </c>
      <c r="L98" s="31">
        <v>1468</v>
      </c>
      <c r="M98" s="31">
        <v>6.2994399999999997</v>
      </c>
      <c r="N98" s="1"/>
      <c r="O98" s="1"/>
    </row>
    <row r="99" spans="1:15" ht="12.75" customHeight="1">
      <c r="A99" s="31">
        <v>89</v>
      </c>
      <c r="B99" s="31" t="s">
        <v>334</v>
      </c>
      <c r="C99" s="31">
        <v>1083.2</v>
      </c>
      <c r="D99" s="40">
        <v>1088.75</v>
      </c>
      <c r="E99" s="40">
        <v>1073.6500000000001</v>
      </c>
      <c r="F99" s="40">
        <v>1064.1000000000001</v>
      </c>
      <c r="G99" s="40">
        <v>1049.0000000000002</v>
      </c>
      <c r="H99" s="40">
        <v>1098.3</v>
      </c>
      <c r="I99" s="40">
        <v>1113.3999999999999</v>
      </c>
      <c r="J99" s="40">
        <v>1122.9499999999998</v>
      </c>
      <c r="K99" s="31">
        <v>1103.8499999999999</v>
      </c>
      <c r="L99" s="31">
        <v>1079.2</v>
      </c>
      <c r="M99" s="31">
        <v>0.46049000000000001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21.05</v>
      </c>
      <c r="D100" s="40">
        <v>21.083333333333332</v>
      </c>
      <c r="E100" s="40">
        <v>20.866666666666664</v>
      </c>
      <c r="F100" s="40">
        <v>20.68333333333333</v>
      </c>
      <c r="G100" s="40">
        <v>20.466666666666661</v>
      </c>
      <c r="H100" s="40">
        <v>21.266666666666666</v>
      </c>
      <c r="I100" s="40">
        <v>21.483333333333334</v>
      </c>
      <c r="J100" s="40">
        <v>21.666666666666668</v>
      </c>
      <c r="K100" s="31">
        <v>21.3</v>
      </c>
      <c r="L100" s="31">
        <v>20.9</v>
      </c>
      <c r="M100" s="31">
        <v>27.60239</v>
      </c>
      <c r="N100" s="1"/>
      <c r="O100" s="1"/>
    </row>
    <row r="101" spans="1:15" ht="12.75" customHeight="1">
      <c r="A101" s="31">
        <v>91</v>
      </c>
      <c r="B101" s="31" t="s">
        <v>337</v>
      </c>
      <c r="C101" s="31">
        <v>576.95000000000005</v>
      </c>
      <c r="D101" s="40">
        <v>573.94999999999993</v>
      </c>
      <c r="E101" s="40">
        <v>565.99999999999989</v>
      </c>
      <c r="F101" s="40">
        <v>555.04999999999995</v>
      </c>
      <c r="G101" s="40">
        <v>547.09999999999991</v>
      </c>
      <c r="H101" s="40">
        <v>584.89999999999986</v>
      </c>
      <c r="I101" s="40">
        <v>592.84999999999991</v>
      </c>
      <c r="J101" s="40">
        <v>603.79999999999984</v>
      </c>
      <c r="K101" s="31">
        <v>581.9</v>
      </c>
      <c r="L101" s="31">
        <v>563</v>
      </c>
      <c r="M101" s="31">
        <v>2.91242</v>
      </c>
      <c r="N101" s="1"/>
      <c r="O101" s="1"/>
    </row>
    <row r="102" spans="1:15" ht="12.75" customHeight="1">
      <c r="A102" s="31">
        <v>92</v>
      </c>
      <c r="B102" s="31" t="s">
        <v>338</v>
      </c>
      <c r="C102" s="31">
        <v>883.45</v>
      </c>
      <c r="D102" s="40">
        <v>863.31666666666661</v>
      </c>
      <c r="E102" s="40">
        <v>827.63333333333321</v>
      </c>
      <c r="F102" s="40">
        <v>771.81666666666661</v>
      </c>
      <c r="G102" s="40">
        <v>736.13333333333321</v>
      </c>
      <c r="H102" s="40">
        <v>919.13333333333321</v>
      </c>
      <c r="I102" s="40">
        <v>954.81666666666661</v>
      </c>
      <c r="J102" s="40">
        <v>1010.6333333333332</v>
      </c>
      <c r="K102" s="31">
        <v>899</v>
      </c>
      <c r="L102" s="31">
        <v>807.5</v>
      </c>
      <c r="M102" s="31">
        <v>16.954409999999999</v>
      </c>
      <c r="N102" s="1"/>
      <c r="O102" s="1"/>
    </row>
    <row r="103" spans="1:15" ht="12.75" customHeight="1">
      <c r="A103" s="31">
        <v>93</v>
      </c>
      <c r="B103" s="31" t="s">
        <v>339</v>
      </c>
      <c r="C103" s="31">
        <v>4889.1000000000004</v>
      </c>
      <c r="D103" s="40">
        <v>4888.0333333333338</v>
      </c>
      <c r="E103" s="40">
        <v>4876.0666666666675</v>
      </c>
      <c r="F103" s="40">
        <v>4863.0333333333338</v>
      </c>
      <c r="G103" s="40">
        <v>4851.0666666666675</v>
      </c>
      <c r="H103" s="40">
        <v>4901.0666666666675</v>
      </c>
      <c r="I103" s="40">
        <v>4913.0333333333328</v>
      </c>
      <c r="J103" s="40">
        <v>4926.0666666666675</v>
      </c>
      <c r="K103" s="31">
        <v>4900</v>
      </c>
      <c r="L103" s="31">
        <v>4875</v>
      </c>
      <c r="M103" s="31">
        <v>3.6519999999999997E-2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85.4</v>
      </c>
      <c r="D104" s="40">
        <v>85.016666666666666</v>
      </c>
      <c r="E104" s="40">
        <v>84.183333333333337</v>
      </c>
      <c r="F104" s="40">
        <v>82.966666666666669</v>
      </c>
      <c r="G104" s="40">
        <v>82.13333333333334</v>
      </c>
      <c r="H104" s="40">
        <v>86.233333333333334</v>
      </c>
      <c r="I104" s="40">
        <v>87.066666666666677</v>
      </c>
      <c r="J104" s="40">
        <v>88.283333333333331</v>
      </c>
      <c r="K104" s="31">
        <v>85.85</v>
      </c>
      <c r="L104" s="31">
        <v>83.8</v>
      </c>
      <c r="M104" s="31">
        <v>19.91329</v>
      </c>
      <c r="N104" s="1"/>
      <c r="O104" s="1"/>
    </row>
    <row r="105" spans="1:15" ht="12.75" customHeight="1">
      <c r="A105" s="31">
        <v>95</v>
      </c>
      <c r="B105" s="31" t="s">
        <v>332</v>
      </c>
      <c r="C105" s="31">
        <v>535.95000000000005</v>
      </c>
      <c r="D105" s="40">
        <v>518.2166666666667</v>
      </c>
      <c r="E105" s="40">
        <v>481.43333333333339</v>
      </c>
      <c r="F105" s="40">
        <v>426.91666666666669</v>
      </c>
      <c r="G105" s="40">
        <v>390.13333333333338</v>
      </c>
      <c r="H105" s="40">
        <v>572.73333333333335</v>
      </c>
      <c r="I105" s="40">
        <v>609.51666666666665</v>
      </c>
      <c r="J105" s="40">
        <v>664.03333333333342</v>
      </c>
      <c r="K105" s="31">
        <v>555</v>
      </c>
      <c r="L105" s="31">
        <v>463.7</v>
      </c>
      <c r="M105" s="31">
        <v>6.8225800000000003</v>
      </c>
      <c r="N105" s="1"/>
      <c r="O105" s="1"/>
    </row>
    <row r="106" spans="1:15" ht="12.75" customHeight="1">
      <c r="A106" s="31">
        <v>96</v>
      </c>
      <c r="B106" s="31" t="s">
        <v>843</v>
      </c>
      <c r="C106" s="31">
        <v>176.6</v>
      </c>
      <c r="D106" s="40">
        <v>176.65</v>
      </c>
      <c r="E106" s="40">
        <v>172.8</v>
      </c>
      <c r="F106" s="40">
        <v>169</v>
      </c>
      <c r="G106" s="40">
        <v>165.15</v>
      </c>
      <c r="H106" s="40">
        <v>180.45000000000002</v>
      </c>
      <c r="I106" s="40">
        <v>184.29999999999998</v>
      </c>
      <c r="J106" s="40">
        <v>188.10000000000002</v>
      </c>
      <c r="K106" s="31">
        <v>180.5</v>
      </c>
      <c r="L106" s="31">
        <v>172.85</v>
      </c>
      <c r="M106" s="31">
        <v>11.73442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221.55</v>
      </c>
      <c r="D107" s="40">
        <v>223.85</v>
      </c>
      <c r="E107" s="40">
        <v>217.7</v>
      </c>
      <c r="F107" s="40">
        <v>213.85</v>
      </c>
      <c r="G107" s="40">
        <v>207.7</v>
      </c>
      <c r="H107" s="40">
        <v>227.7</v>
      </c>
      <c r="I107" s="40">
        <v>233.85000000000002</v>
      </c>
      <c r="J107" s="40">
        <v>237.7</v>
      </c>
      <c r="K107" s="31">
        <v>230</v>
      </c>
      <c r="L107" s="31">
        <v>220</v>
      </c>
      <c r="M107" s="31">
        <v>1.1107100000000001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381.4</v>
      </c>
      <c r="D108" s="40">
        <v>382.13333333333338</v>
      </c>
      <c r="E108" s="40">
        <v>376.86666666666679</v>
      </c>
      <c r="F108" s="40">
        <v>372.33333333333343</v>
      </c>
      <c r="G108" s="40">
        <v>367.06666666666683</v>
      </c>
      <c r="H108" s="40">
        <v>386.66666666666674</v>
      </c>
      <c r="I108" s="40">
        <v>391.93333333333328</v>
      </c>
      <c r="J108" s="40">
        <v>396.4666666666667</v>
      </c>
      <c r="K108" s="31">
        <v>387.4</v>
      </c>
      <c r="L108" s="31">
        <v>377.6</v>
      </c>
      <c r="M108" s="31">
        <v>9.2787100000000002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513</v>
      </c>
      <c r="D109" s="40">
        <v>511.48333333333335</v>
      </c>
      <c r="E109" s="40">
        <v>506.51666666666665</v>
      </c>
      <c r="F109" s="40">
        <v>500.0333333333333</v>
      </c>
      <c r="G109" s="40">
        <v>495.06666666666661</v>
      </c>
      <c r="H109" s="40">
        <v>517.9666666666667</v>
      </c>
      <c r="I109" s="40">
        <v>522.93333333333339</v>
      </c>
      <c r="J109" s="40">
        <v>529.41666666666674</v>
      </c>
      <c r="K109" s="31">
        <v>516.45000000000005</v>
      </c>
      <c r="L109" s="31">
        <v>505</v>
      </c>
      <c r="M109" s="31">
        <v>15.46546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642.5</v>
      </c>
      <c r="D110" s="40">
        <v>647.30000000000007</v>
      </c>
      <c r="E110" s="40">
        <v>630.20000000000016</v>
      </c>
      <c r="F110" s="40">
        <v>617.90000000000009</v>
      </c>
      <c r="G110" s="40">
        <v>600.80000000000018</v>
      </c>
      <c r="H110" s="40">
        <v>659.60000000000014</v>
      </c>
      <c r="I110" s="40">
        <v>676.7</v>
      </c>
      <c r="J110" s="40">
        <v>689.00000000000011</v>
      </c>
      <c r="K110" s="31">
        <v>664.4</v>
      </c>
      <c r="L110" s="31">
        <v>635</v>
      </c>
      <c r="M110" s="31">
        <v>1.7111400000000001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889.7</v>
      </c>
      <c r="D111" s="40">
        <v>888.16666666666663</v>
      </c>
      <c r="E111" s="40">
        <v>882.48333333333323</v>
      </c>
      <c r="F111" s="40">
        <v>875.26666666666665</v>
      </c>
      <c r="G111" s="40">
        <v>869.58333333333326</v>
      </c>
      <c r="H111" s="40">
        <v>895.38333333333321</v>
      </c>
      <c r="I111" s="40">
        <v>901.06666666666661</v>
      </c>
      <c r="J111" s="40">
        <v>908.28333333333319</v>
      </c>
      <c r="K111" s="31">
        <v>893.85</v>
      </c>
      <c r="L111" s="31">
        <v>880.95</v>
      </c>
      <c r="M111" s="31">
        <v>12.7171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145.35</v>
      </c>
      <c r="D112" s="40">
        <v>146.4</v>
      </c>
      <c r="E112" s="40">
        <v>143.4</v>
      </c>
      <c r="F112" s="40">
        <v>141.44999999999999</v>
      </c>
      <c r="G112" s="40">
        <v>138.44999999999999</v>
      </c>
      <c r="H112" s="40">
        <v>148.35000000000002</v>
      </c>
      <c r="I112" s="40">
        <v>151.35000000000002</v>
      </c>
      <c r="J112" s="40">
        <v>153.30000000000004</v>
      </c>
      <c r="K112" s="31">
        <v>149.4</v>
      </c>
      <c r="L112" s="31">
        <v>144.44999999999999</v>
      </c>
      <c r="M112" s="31">
        <v>67.988200000000006</v>
      </c>
      <c r="N112" s="1"/>
      <c r="O112" s="1"/>
    </row>
    <row r="113" spans="1:15" ht="12.75" customHeight="1">
      <c r="A113" s="31">
        <v>103</v>
      </c>
      <c r="B113" s="31" t="s">
        <v>343</v>
      </c>
      <c r="C113" s="31">
        <v>331</v>
      </c>
      <c r="D113" s="40">
        <v>333.15000000000003</v>
      </c>
      <c r="E113" s="40">
        <v>327.35000000000008</v>
      </c>
      <c r="F113" s="40">
        <v>323.70000000000005</v>
      </c>
      <c r="G113" s="40">
        <v>317.90000000000009</v>
      </c>
      <c r="H113" s="40">
        <v>336.80000000000007</v>
      </c>
      <c r="I113" s="40">
        <v>342.6</v>
      </c>
      <c r="J113" s="40">
        <v>346.25000000000006</v>
      </c>
      <c r="K113" s="31">
        <v>338.95</v>
      </c>
      <c r="L113" s="31">
        <v>329.5</v>
      </c>
      <c r="M113" s="31">
        <v>1.22268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5474.2</v>
      </c>
      <c r="D114" s="40">
        <v>5466.4000000000005</v>
      </c>
      <c r="E114" s="40">
        <v>5407.8000000000011</v>
      </c>
      <c r="F114" s="40">
        <v>5341.4000000000005</v>
      </c>
      <c r="G114" s="40">
        <v>5282.8000000000011</v>
      </c>
      <c r="H114" s="40">
        <v>5532.8000000000011</v>
      </c>
      <c r="I114" s="40">
        <v>5591.4000000000015</v>
      </c>
      <c r="J114" s="40">
        <v>5657.8000000000011</v>
      </c>
      <c r="K114" s="31">
        <v>5525</v>
      </c>
      <c r="L114" s="31">
        <v>5400</v>
      </c>
      <c r="M114" s="31">
        <v>3.4346199999999998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1439.35</v>
      </c>
      <c r="D115" s="40">
        <v>1441.5833333333333</v>
      </c>
      <c r="E115" s="40">
        <v>1430.0666666666666</v>
      </c>
      <c r="F115" s="40">
        <v>1420.7833333333333</v>
      </c>
      <c r="G115" s="40">
        <v>1409.2666666666667</v>
      </c>
      <c r="H115" s="40">
        <v>1450.8666666666666</v>
      </c>
      <c r="I115" s="40">
        <v>1462.3833333333334</v>
      </c>
      <c r="J115" s="40">
        <v>1471.6666666666665</v>
      </c>
      <c r="K115" s="31">
        <v>1453.1</v>
      </c>
      <c r="L115" s="31">
        <v>1432.3</v>
      </c>
      <c r="M115" s="31">
        <v>4.2475899999999998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614.4</v>
      </c>
      <c r="D116" s="40">
        <v>614.36666666666667</v>
      </c>
      <c r="E116" s="40">
        <v>607.0333333333333</v>
      </c>
      <c r="F116" s="40">
        <v>599.66666666666663</v>
      </c>
      <c r="G116" s="40">
        <v>592.33333333333326</v>
      </c>
      <c r="H116" s="40">
        <v>621.73333333333335</v>
      </c>
      <c r="I116" s="40">
        <v>629.06666666666661</v>
      </c>
      <c r="J116" s="40">
        <v>636.43333333333339</v>
      </c>
      <c r="K116" s="31">
        <v>621.70000000000005</v>
      </c>
      <c r="L116" s="31">
        <v>607</v>
      </c>
      <c r="M116" s="31">
        <v>8.5834499999999991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734</v>
      </c>
      <c r="D117" s="40">
        <v>737.6</v>
      </c>
      <c r="E117" s="40">
        <v>727.5</v>
      </c>
      <c r="F117" s="40">
        <v>721</v>
      </c>
      <c r="G117" s="40">
        <v>710.9</v>
      </c>
      <c r="H117" s="40">
        <v>744.1</v>
      </c>
      <c r="I117" s="40">
        <v>754.20000000000016</v>
      </c>
      <c r="J117" s="40">
        <v>760.7</v>
      </c>
      <c r="K117" s="31">
        <v>747.7</v>
      </c>
      <c r="L117" s="31">
        <v>731.1</v>
      </c>
      <c r="M117" s="31">
        <v>3.3121299999999998</v>
      </c>
      <c r="N117" s="1"/>
      <c r="O117" s="1"/>
    </row>
    <row r="118" spans="1:15" ht="12.75" customHeight="1">
      <c r="A118" s="31">
        <v>108</v>
      </c>
      <c r="B118" s="31" t="s">
        <v>345</v>
      </c>
      <c r="C118" s="31">
        <v>639.70000000000005</v>
      </c>
      <c r="D118" s="40">
        <v>640.01666666666677</v>
      </c>
      <c r="E118" s="40">
        <v>620.03333333333353</v>
      </c>
      <c r="F118" s="40">
        <v>600.36666666666679</v>
      </c>
      <c r="G118" s="40">
        <v>580.38333333333355</v>
      </c>
      <c r="H118" s="40">
        <v>659.68333333333351</v>
      </c>
      <c r="I118" s="40">
        <v>679.66666666666686</v>
      </c>
      <c r="J118" s="40">
        <v>699.33333333333348</v>
      </c>
      <c r="K118" s="31">
        <v>660</v>
      </c>
      <c r="L118" s="31">
        <v>620.35</v>
      </c>
      <c r="M118" s="31">
        <v>0.95604999999999996</v>
      </c>
      <c r="N118" s="1"/>
      <c r="O118" s="1"/>
    </row>
    <row r="119" spans="1:15" ht="12.75" customHeight="1">
      <c r="A119" s="31">
        <v>109</v>
      </c>
      <c r="B119" s="31" t="s">
        <v>328</v>
      </c>
      <c r="C119" s="31">
        <v>3017.4</v>
      </c>
      <c r="D119" s="40">
        <v>3031.6</v>
      </c>
      <c r="E119" s="40">
        <v>2967.2</v>
      </c>
      <c r="F119" s="40">
        <v>2917</v>
      </c>
      <c r="G119" s="40">
        <v>2852.6</v>
      </c>
      <c r="H119" s="40">
        <v>3081.7999999999997</v>
      </c>
      <c r="I119" s="40">
        <v>3146.2000000000003</v>
      </c>
      <c r="J119" s="40">
        <v>3196.3999999999996</v>
      </c>
      <c r="K119" s="31">
        <v>3096</v>
      </c>
      <c r="L119" s="31">
        <v>2981.4</v>
      </c>
      <c r="M119" s="31">
        <v>0.43064999999999998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414.65</v>
      </c>
      <c r="D120" s="40">
        <v>413.63333333333338</v>
      </c>
      <c r="E120" s="40">
        <v>409.71666666666675</v>
      </c>
      <c r="F120" s="40">
        <v>404.78333333333336</v>
      </c>
      <c r="G120" s="40">
        <v>400.86666666666673</v>
      </c>
      <c r="H120" s="40">
        <v>418.56666666666678</v>
      </c>
      <c r="I120" s="40">
        <v>422.48333333333341</v>
      </c>
      <c r="J120" s="40">
        <v>427.4166666666668</v>
      </c>
      <c r="K120" s="31">
        <v>417.55</v>
      </c>
      <c r="L120" s="31">
        <v>408.7</v>
      </c>
      <c r="M120" s="31">
        <v>15.24804</v>
      </c>
      <c r="N120" s="1"/>
      <c r="O120" s="1"/>
    </row>
    <row r="121" spans="1:15" ht="12.75" customHeight="1">
      <c r="A121" s="31">
        <v>111</v>
      </c>
      <c r="B121" s="31" t="s">
        <v>329</v>
      </c>
      <c r="C121" s="31">
        <v>232.55</v>
      </c>
      <c r="D121" s="40">
        <v>233.25</v>
      </c>
      <c r="E121" s="40">
        <v>230.2</v>
      </c>
      <c r="F121" s="40">
        <v>227.85</v>
      </c>
      <c r="G121" s="40">
        <v>224.79999999999998</v>
      </c>
      <c r="H121" s="40">
        <v>235.6</v>
      </c>
      <c r="I121" s="40">
        <v>238.65</v>
      </c>
      <c r="J121" s="40">
        <v>241</v>
      </c>
      <c r="K121" s="31">
        <v>236.3</v>
      </c>
      <c r="L121" s="31">
        <v>230.9</v>
      </c>
      <c r="M121" s="31">
        <v>1.3991499999999999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135.85</v>
      </c>
      <c r="D122" s="40">
        <v>135.66666666666666</v>
      </c>
      <c r="E122" s="40">
        <v>134.38333333333333</v>
      </c>
      <c r="F122" s="40">
        <v>132.91666666666666</v>
      </c>
      <c r="G122" s="40">
        <v>131.63333333333333</v>
      </c>
      <c r="H122" s="40">
        <v>137.13333333333333</v>
      </c>
      <c r="I122" s="40">
        <v>138.41666666666669</v>
      </c>
      <c r="J122" s="40">
        <v>139.88333333333333</v>
      </c>
      <c r="K122" s="31">
        <v>136.94999999999999</v>
      </c>
      <c r="L122" s="31">
        <v>134.19999999999999</v>
      </c>
      <c r="M122" s="31">
        <v>14.923260000000001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925.8</v>
      </c>
      <c r="D123" s="40">
        <v>918.5333333333333</v>
      </c>
      <c r="E123" s="40">
        <v>907.86666666666656</v>
      </c>
      <c r="F123" s="40">
        <v>889.93333333333328</v>
      </c>
      <c r="G123" s="40">
        <v>879.26666666666654</v>
      </c>
      <c r="H123" s="40">
        <v>936.46666666666658</v>
      </c>
      <c r="I123" s="40">
        <v>947.13333333333333</v>
      </c>
      <c r="J123" s="40">
        <v>965.06666666666661</v>
      </c>
      <c r="K123" s="31">
        <v>929.2</v>
      </c>
      <c r="L123" s="31">
        <v>900.6</v>
      </c>
      <c r="M123" s="31">
        <v>5.9974800000000004</v>
      </c>
      <c r="N123" s="1"/>
      <c r="O123" s="1"/>
    </row>
    <row r="124" spans="1:15" ht="12.75" customHeight="1">
      <c r="A124" s="31">
        <v>114</v>
      </c>
      <c r="B124" s="31" t="s">
        <v>346</v>
      </c>
      <c r="C124" s="31">
        <v>973.55</v>
      </c>
      <c r="D124" s="40">
        <v>975.13333333333333</v>
      </c>
      <c r="E124" s="40">
        <v>964.41666666666663</v>
      </c>
      <c r="F124" s="40">
        <v>955.2833333333333</v>
      </c>
      <c r="G124" s="40">
        <v>944.56666666666661</v>
      </c>
      <c r="H124" s="40">
        <v>984.26666666666665</v>
      </c>
      <c r="I124" s="40">
        <v>994.98333333333335</v>
      </c>
      <c r="J124" s="40">
        <v>1004.1166666666667</v>
      </c>
      <c r="K124" s="31">
        <v>985.85</v>
      </c>
      <c r="L124" s="31">
        <v>966</v>
      </c>
      <c r="M124" s="31">
        <v>1.87168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564.04999999999995</v>
      </c>
      <c r="D125" s="40">
        <v>562.43333333333328</v>
      </c>
      <c r="E125" s="40">
        <v>559.61666666666656</v>
      </c>
      <c r="F125" s="40">
        <v>555.18333333333328</v>
      </c>
      <c r="G125" s="40">
        <v>552.36666666666656</v>
      </c>
      <c r="H125" s="40">
        <v>566.86666666666656</v>
      </c>
      <c r="I125" s="40">
        <v>569.68333333333339</v>
      </c>
      <c r="J125" s="40">
        <v>574.11666666666656</v>
      </c>
      <c r="K125" s="31">
        <v>565.25</v>
      </c>
      <c r="L125" s="31">
        <v>558</v>
      </c>
      <c r="M125" s="31">
        <v>9.12026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1844.35</v>
      </c>
      <c r="D126" s="40">
        <v>1844.3166666666666</v>
      </c>
      <c r="E126" s="40">
        <v>1829.6333333333332</v>
      </c>
      <c r="F126" s="40">
        <v>1814.9166666666665</v>
      </c>
      <c r="G126" s="40">
        <v>1800.2333333333331</v>
      </c>
      <c r="H126" s="40">
        <v>1859.0333333333333</v>
      </c>
      <c r="I126" s="40">
        <v>1873.7166666666667</v>
      </c>
      <c r="J126" s="40">
        <v>1888.4333333333334</v>
      </c>
      <c r="K126" s="31">
        <v>1859</v>
      </c>
      <c r="L126" s="31">
        <v>1829.6</v>
      </c>
      <c r="M126" s="31">
        <v>1.60788</v>
      </c>
      <c r="N126" s="1"/>
      <c r="O126" s="1"/>
    </row>
    <row r="127" spans="1:15" ht="12.75" customHeight="1">
      <c r="A127" s="31">
        <v>117</v>
      </c>
      <c r="B127" s="31" t="s">
        <v>351</v>
      </c>
      <c r="C127" s="31">
        <v>476.9</v>
      </c>
      <c r="D127" s="40">
        <v>477.8</v>
      </c>
      <c r="E127" s="40">
        <v>468</v>
      </c>
      <c r="F127" s="40">
        <v>459.09999999999997</v>
      </c>
      <c r="G127" s="40">
        <v>449.29999999999995</v>
      </c>
      <c r="H127" s="40">
        <v>486.70000000000005</v>
      </c>
      <c r="I127" s="40">
        <v>496.50000000000011</v>
      </c>
      <c r="J127" s="40">
        <v>505.40000000000009</v>
      </c>
      <c r="K127" s="31">
        <v>487.6</v>
      </c>
      <c r="L127" s="31">
        <v>468.9</v>
      </c>
      <c r="M127" s="31">
        <v>2.6421999999999999</v>
      </c>
      <c r="N127" s="1"/>
      <c r="O127" s="1"/>
    </row>
    <row r="128" spans="1:15" ht="12.75" customHeight="1">
      <c r="A128" s="31">
        <v>118</v>
      </c>
      <c r="B128" s="31" t="s">
        <v>347</v>
      </c>
      <c r="C128" s="31">
        <v>81.349999999999994</v>
      </c>
      <c r="D128" s="40">
        <v>81.766666666666666</v>
      </c>
      <c r="E128" s="40">
        <v>80.783333333333331</v>
      </c>
      <c r="F128" s="40">
        <v>80.216666666666669</v>
      </c>
      <c r="G128" s="40">
        <v>79.233333333333334</v>
      </c>
      <c r="H128" s="40">
        <v>82.333333333333329</v>
      </c>
      <c r="I128" s="40">
        <v>83.316666666666649</v>
      </c>
      <c r="J128" s="40">
        <v>83.883333333333326</v>
      </c>
      <c r="K128" s="31">
        <v>82.75</v>
      </c>
      <c r="L128" s="31">
        <v>81.2</v>
      </c>
      <c r="M128" s="31">
        <v>4.8254799999999998</v>
      </c>
      <c r="N128" s="1"/>
      <c r="O128" s="1"/>
    </row>
    <row r="129" spans="1:15" ht="12.75" customHeight="1">
      <c r="A129" s="31">
        <v>119</v>
      </c>
      <c r="B129" s="31" t="s">
        <v>348</v>
      </c>
      <c r="C129" s="31">
        <v>989.45</v>
      </c>
      <c r="D129" s="40">
        <v>992.1</v>
      </c>
      <c r="E129" s="40">
        <v>975.35</v>
      </c>
      <c r="F129" s="40">
        <v>961.25</v>
      </c>
      <c r="G129" s="40">
        <v>944.5</v>
      </c>
      <c r="H129" s="40">
        <v>1006.2</v>
      </c>
      <c r="I129" s="40">
        <v>1022.95</v>
      </c>
      <c r="J129" s="40">
        <v>1037.0500000000002</v>
      </c>
      <c r="K129" s="31">
        <v>1008.85</v>
      </c>
      <c r="L129" s="31">
        <v>978</v>
      </c>
      <c r="M129" s="31">
        <v>0.23365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2327.4499999999998</v>
      </c>
      <c r="D130" s="40">
        <v>2319.0666666666666</v>
      </c>
      <c r="E130" s="40">
        <v>2298.4333333333334</v>
      </c>
      <c r="F130" s="40">
        <v>2269.416666666667</v>
      </c>
      <c r="G130" s="40">
        <v>2248.7833333333338</v>
      </c>
      <c r="H130" s="40">
        <v>2348.083333333333</v>
      </c>
      <c r="I130" s="40">
        <v>2368.7166666666662</v>
      </c>
      <c r="J130" s="40">
        <v>2397.7333333333327</v>
      </c>
      <c r="K130" s="31">
        <v>2339.6999999999998</v>
      </c>
      <c r="L130" s="31">
        <v>2290.0500000000002</v>
      </c>
      <c r="M130" s="31">
        <v>6.1590299999999996</v>
      </c>
      <c r="N130" s="1"/>
      <c r="O130" s="1"/>
    </row>
    <row r="131" spans="1:15" ht="12.75" customHeight="1">
      <c r="A131" s="31">
        <v>121</v>
      </c>
      <c r="B131" s="31" t="s">
        <v>349</v>
      </c>
      <c r="C131" s="31">
        <v>273.85000000000002</v>
      </c>
      <c r="D131" s="40">
        <v>270.98333333333335</v>
      </c>
      <c r="E131" s="40">
        <v>264.9666666666667</v>
      </c>
      <c r="F131" s="40">
        <v>256.08333333333337</v>
      </c>
      <c r="G131" s="40">
        <v>250.06666666666672</v>
      </c>
      <c r="H131" s="40">
        <v>279.86666666666667</v>
      </c>
      <c r="I131" s="40">
        <v>285.88333333333333</v>
      </c>
      <c r="J131" s="40">
        <v>294.76666666666665</v>
      </c>
      <c r="K131" s="31">
        <v>277</v>
      </c>
      <c r="L131" s="31">
        <v>262.10000000000002</v>
      </c>
      <c r="M131" s="31">
        <v>40.747199999999999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152.19999999999999</v>
      </c>
      <c r="D132" s="40">
        <v>150.93333333333331</v>
      </c>
      <c r="E132" s="40">
        <v>148.16666666666663</v>
      </c>
      <c r="F132" s="40">
        <v>144.13333333333333</v>
      </c>
      <c r="G132" s="40">
        <v>141.36666666666665</v>
      </c>
      <c r="H132" s="40">
        <v>154.96666666666661</v>
      </c>
      <c r="I132" s="40">
        <v>157.73333333333332</v>
      </c>
      <c r="J132" s="40">
        <v>161.76666666666659</v>
      </c>
      <c r="K132" s="31">
        <v>153.69999999999999</v>
      </c>
      <c r="L132" s="31">
        <v>146.9</v>
      </c>
      <c r="M132" s="31">
        <v>15.25727</v>
      </c>
      <c r="N132" s="1"/>
      <c r="O132" s="1"/>
    </row>
    <row r="133" spans="1:15" ht="12.75" customHeight="1">
      <c r="A133" s="31">
        <v>123</v>
      </c>
      <c r="B133" s="31" t="s">
        <v>350</v>
      </c>
      <c r="C133" s="31">
        <v>731.9</v>
      </c>
      <c r="D133" s="40">
        <v>732.81666666666661</v>
      </c>
      <c r="E133" s="40">
        <v>724.68333333333317</v>
      </c>
      <c r="F133" s="40">
        <v>717.46666666666658</v>
      </c>
      <c r="G133" s="40">
        <v>709.33333333333314</v>
      </c>
      <c r="H133" s="40">
        <v>740.03333333333319</v>
      </c>
      <c r="I133" s="40">
        <v>748.16666666666663</v>
      </c>
      <c r="J133" s="40">
        <v>755.38333333333321</v>
      </c>
      <c r="K133" s="31">
        <v>740.95</v>
      </c>
      <c r="L133" s="31">
        <v>725.6</v>
      </c>
      <c r="M133" s="31">
        <v>0.18364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4563.5</v>
      </c>
      <c r="D134" s="40">
        <v>4510.833333333333</v>
      </c>
      <c r="E134" s="40">
        <v>4437.6666666666661</v>
      </c>
      <c r="F134" s="40">
        <v>4311.833333333333</v>
      </c>
      <c r="G134" s="40">
        <v>4238.6666666666661</v>
      </c>
      <c r="H134" s="40">
        <v>4636.6666666666661</v>
      </c>
      <c r="I134" s="40">
        <v>4709.8333333333321</v>
      </c>
      <c r="J134" s="40">
        <v>4835.6666666666661</v>
      </c>
      <c r="K134" s="31">
        <v>4584</v>
      </c>
      <c r="L134" s="31">
        <v>4385</v>
      </c>
      <c r="M134" s="31">
        <v>8.4316999999999993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5413.25</v>
      </c>
      <c r="D135" s="40">
        <v>5454.9833333333336</v>
      </c>
      <c r="E135" s="40">
        <v>5289.9666666666672</v>
      </c>
      <c r="F135" s="40">
        <v>5166.6833333333334</v>
      </c>
      <c r="G135" s="40">
        <v>5001.666666666667</v>
      </c>
      <c r="H135" s="40">
        <v>5578.2666666666673</v>
      </c>
      <c r="I135" s="40">
        <v>5743.2833333333338</v>
      </c>
      <c r="J135" s="40">
        <v>5866.5666666666675</v>
      </c>
      <c r="K135" s="31">
        <v>5620</v>
      </c>
      <c r="L135" s="31">
        <v>5331.7</v>
      </c>
      <c r="M135" s="31">
        <v>7.6558599999999997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377.25</v>
      </c>
      <c r="D136" s="40">
        <v>376.58333333333331</v>
      </c>
      <c r="E136" s="40">
        <v>372.66666666666663</v>
      </c>
      <c r="F136" s="40">
        <v>368.08333333333331</v>
      </c>
      <c r="G136" s="40">
        <v>364.16666666666663</v>
      </c>
      <c r="H136" s="40">
        <v>381.16666666666663</v>
      </c>
      <c r="I136" s="40">
        <v>385.08333333333326</v>
      </c>
      <c r="J136" s="40">
        <v>389.66666666666663</v>
      </c>
      <c r="K136" s="31">
        <v>380.5</v>
      </c>
      <c r="L136" s="31">
        <v>372</v>
      </c>
      <c r="M136" s="31">
        <v>39.98066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4655.8500000000004</v>
      </c>
      <c r="D137" s="40">
        <v>4646.25</v>
      </c>
      <c r="E137" s="40">
        <v>4597</v>
      </c>
      <c r="F137" s="40">
        <v>4538.1499999999996</v>
      </c>
      <c r="G137" s="40">
        <v>4488.8999999999996</v>
      </c>
      <c r="H137" s="40">
        <v>4705.1000000000004</v>
      </c>
      <c r="I137" s="40">
        <v>4754.3500000000004</v>
      </c>
      <c r="J137" s="40">
        <v>4813.2000000000007</v>
      </c>
      <c r="K137" s="31">
        <v>4695.5</v>
      </c>
      <c r="L137" s="31">
        <v>4587.3999999999996</v>
      </c>
      <c r="M137" s="31">
        <v>3.3837999999999999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4648.5</v>
      </c>
      <c r="D138" s="40">
        <v>4645.9333333333334</v>
      </c>
      <c r="E138" s="40">
        <v>4612.5666666666666</v>
      </c>
      <c r="F138" s="40">
        <v>4576.6333333333332</v>
      </c>
      <c r="G138" s="40">
        <v>4543.2666666666664</v>
      </c>
      <c r="H138" s="40">
        <v>4681.8666666666668</v>
      </c>
      <c r="I138" s="40">
        <v>4715.2333333333336</v>
      </c>
      <c r="J138" s="40">
        <v>4751.166666666667</v>
      </c>
      <c r="K138" s="31">
        <v>4679.3</v>
      </c>
      <c r="L138" s="31">
        <v>4610</v>
      </c>
      <c r="M138" s="31">
        <v>2.13679</v>
      </c>
      <c r="N138" s="1"/>
      <c r="O138" s="1"/>
    </row>
    <row r="139" spans="1:15" ht="12.75" customHeight="1">
      <c r="A139" s="31">
        <v>129</v>
      </c>
      <c r="B139" s="31" t="s">
        <v>565</v>
      </c>
      <c r="C139" s="31">
        <v>2299.25</v>
      </c>
      <c r="D139" s="40">
        <v>2300.65</v>
      </c>
      <c r="E139" s="40">
        <v>2250.3000000000002</v>
      </c>
      <c r="F139" s="40">
        <v>2201.35</v>
      </c>
      <c r="G139" s="40">
        <v>2151</v>
      </c>
      <c r="H139" s="40">
        <v>2349.6000000000004</v>
      </c>
      <c r="I139" s="40">
        <v>2399.9499999999998</v>
      </c>
      <c r="J139" s="40">
        <v>2448.9000000000005</v>
      </c>
      <c r="K139" s="31">
        <v>2351</v>
      </c>
      <c r="L139" s="31">
        <v>2251.6999999999998</v>
      </c>
      <c r="M139" s="31">
        <v>0.86978999999999995</v>
      </c>
      <c r="N139" s="1"/>
      <c r="O139" s="1"/>
    </row>
    <row r="140" spans="1:15" ht="12.75" customHeight="1">
      <c r="A140" s="31">
        <v>130</v>
      </c>
      <c r="B140" s="31" t="s">
        <v>355</v>
      </c>
      <c r="C140" s="31">
        <v>67.5</v>
      </c>
      <c r="D140" s="40">
        <v>68.066666666666663</v>
      </c>
      <c r="E140" s="40">
        <v>66.633333333333326</v>
      </c>
      <c r="F140" s="40">
        <v>65.766666666666666</v>
      </c>
      <c r="G140" s="40">
        <v>64.333333333333329</v>
      </c>
      <c r="H140" s="40">
        <v>68.933333333333323</v>
      </c>
      <c r="I140" s="40">
        <v>70.36666666666666</v>
      </c>
      <c r="J140" s="40">
        <v>71.23333333333332</v>
      </c>
      <c r="K140" s="31">
        <v>69.5</v>
      </c>
      <c r="L140" s="31">
        <v>67.2</v>
      </c>
      <c r="M140" s="31">
        <v>13.146800000000001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2486.85</v>
      </c>
      <c r="D141" s="40">
        <v>2468.9500000000003</v>
      </c>
      <c r="E141" s="40">
        <v>2442.9000000000005</v>
      </c>
      <c r="F141" s="40">
        <v>2398.9500000000003</v>
      </c>
      <c r="G141" s="40">
        <v>2372.9000000000005</v>
      </c>
      <c r="H141" s="40">
        <v>2512.9000000000005</v>
      </c>
      <c r="I141" s="40">
        <v>2538.9500000000007</v>
      </c>
      <c r="J141" s="40">
        <v>2582.9000000000005</v>
      </c>
      <c r="K141" s="31">
        <v>2495</v>
      </c>
      <c r="L141" s="31">
        <v>2425</v>
      </c>
      <c r="M141" s="31">
        <v>6.2566100000000002</v>
      </c>
      <c r="N141" s="1"/>
      <c r="O141" s="1"/>
    </row>
    <row r="142" spans="1:15" ht="12.75" customHeight="1">
      <c r="A142" s="31">
        <v>132</v>
      </c>
      <c r="B142" s="31" t="s">
        <v>352</v>
      </c>
      <c r="C142" s="31">
        <v>444.75</v>
      </c>
      <c r="D142" s="40">
        <v>446.31666666666666</v>
      </c>
      <c r="E142" s="40">
        <v>440.23333333333335</v>
      </c>
      <c r="F142" s="40">
        <v>435.7166666666667</v>
      </c>
      <c r="G142" s="40">
        <v>429.63333333333338</v>
      </c>
      <c r="H142" s="40">
        <v>450.83333333333331</v>
      </c>
      <c r="I142" s="40">
        <v>456.91666666666669</v>
      </c>
      <c r="J142" s="40">
        <v>461.43333333333328</v>
      </c>
      <c r="K142" s="31">
        <v>452.4</v>
      </c>
      <c r="L142" s="31">
        <v>441.8</v>
      </c>
      <c r="M142" s="31">
        <v>0.75821000000000005</v>
      </c>
      <c r="N142" s="1"/>
      <c r="O142" s="1"/>
    </row>
    <row r="143" spans="1:15" ht="12.75" customHeight="1">
      <c r="A143" s="31">
        <v>133</v>
      </c>
      <c r="B143" s="31" t="s">
        <v>353</v>
      </c>
      <c r="C143" s="31">
        <v>120.8</v>
      </c>
      <c r="D143" s="40">
        <v>122.08333333333333</v>
      </c>
      <c r="E143" s="40">
        <v>118.21666666666665</v>
      </c>
      <c r="F143" s="40">
        <v>115.63333333333333</v>
      </c>
      <c r="G143" s="40">
        <v>111.76666666666665</v>
      </c>
      <c r="H143" s="40">
        <v>124.66666666666666</v>
      </c>
      <c r="I143" s="40">
        <v>128.53333333333333</v>
      </c>
      <c r="J143" s="40">
        <v>131.11666666666667</v>
      </c>
      <c r="K143" s="31">
        <v>125.95</v>
      </c>
      <c r="L143" s="31">
        <v>119.5</v>
      </c>
      <c r="M143" s="31">
        <v>6.0858600000000003</v>
      </c>
      <c r="N143" s="1"/>
      <c r="O143" s="1"/>
    </row>
    <row r="144" spans="1:15" ht="12.75" customHeight="1">
      <c r="A144" s="31">
        <v>134</v>
      </c>
      <c r="B144" s="31" t="s">
        <v>356</v>
      </c>
      <c r="C144" s="31">
        <v>283.2</v>
      </c>
      <c r="D144" s="40">
        <v>283.06666666666666</v>
      </c>
      <c r="E144" s="40">
        <v>278.13333333333333</v>
      </c>
      <c r="F144" s="40">
        <v>273.06666666666666</v>
      </c>
      <c r="G144" s="40">
        <v>268.13333333333333</v>
      </c>
      <c r="H144" s="40">
        <v>288.13333333333333</v>
      </c>
      <c r="I144" s="40">
        <v>293.06666666666661</v>
      </c>
      <c r="J144" s="40">
        <v>298.13333333333333</v>
      </c>
      <c r="K144" s="31">
        <v>288</v>
      </c>
      <c r="L144" s="31">
        <v>278</v>
      </c>
      <c r="M144" s="31">
        <v>1.4679800000000001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534.85</v>
      </c>
      <c r="D145" s="40">
        <v>534.44999999999993</v>
      </c>
      <c r="E145" s="40">
        <v>531.79999999999984</v>
      </c>
      <c r="F145" s="40">
        <v>528.74999999999989</v>
      </c>
      <c r="G145" s="40">
        <v>526.0999999999998</v>
      </c>
      <c r="H145" s="40">
        <v>537.49999999999989</v>
      </c>
      <c r="I145" s="40">
        <v>540.15</v>
      </c>
      <c r="J145" s="40">
        <v>543.19999999999993</v>
      </c>
      <c r="K145" s="31">
        <v>537.1</v>
      </c>
      <c r="L145" s="31">
        <v>531.4</v>
      </c>
      <c r="M145" s="31">
        <v>0.93989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1622.6</v>
      </c>
      <c r="D146" s="40">
        <v>1614.1666666666667</v>
      </c>
      <c r="E146" s="40">
        <v>1598.4333333333334</v>
      </c>
      <c r="F146" s="40">
        <v>1574.2666666666667</v>
      </c>
      <c r="G146" s="40">
        <v>1558.5333333333333</v>
      </c>
      <c r="H146" s="40">
        <v>1638.3333333333335</v>
      </c>
      <c r="I146" s="40">
        <v>1654.0666666666666</v>
      </c>
      <c r="J146" s="40">
        <v>1678.2333333333336</v>
      </c>
      <c r="K146" s="31">
        <v>1629.9</v>
      </c>
      <c r="L146" s="31">
        <v>1590</v>
      </c>
      <c r="M146" s="31">
        <v>0.27453</v>
      </c>
      <c r="N146" s="1"/>
      <c r="O146" s="1"/>
    </row>
    <row r="147" spans="1:15" ht="12.75" customHeight="1">
      <c r="A147" s="31">
        <v>137</v>
      </c>
      <c r="B147" s="31" t="s">
        <v>357</v>
      </c>
      <c r="C147" s="31">
        <v>68.3</v>
      </c>
      <c r="D147" s="40">
        <v>68.2</v>
      </c>
      <c r="E147" s="40">
        <v>67.7</v>
      </c>
      <c r="F147" s="40">
        <v>67.099999999999994</v>
      </c>
      <c r="G147" s="40">
        <v>66.599999999999994</v>
      </c>
      <c r="H147" s="40">
        <v>68.800000000000011</v>
      </c>
      <c r="I147" s="40">
        <v>69.300000000000011</v>
      </c>
      <c r="J147" s="40">
        <v>69.90000000000002</v>
      </c>
      <c r="K147" s="31">
        <v>68.7</v>
      </c>
      <c r="L147" s="31">
        <v>67.599999999999994</v>
      </c>
      <c r="M147" s="31">
        <v>8.1852499999999999</v>
      </c>
      <c r="N147" s="1"/>
      <c r="O147" s="1"/>
    </row>
    <row r="148" spans="1:15" ht="12.75" customHeight="1">
      <c r="A148" s="31">
        <v>138</v>
      </c>
      <c r="B148" s="31" t="s">
        <v>354</v>
      </c>
      <c r="C148" s="31">
        <v>202.8</v>
      </c>
      <c r="D148" s="40">
        <v>202.81666666666669</v>
      </c>
      <c r="E148" s="40">
        <v>200.63333333333338</v>
      </c>
      <c r="F148" s="40">
        <v>198.4666666666667</v>
      </c>
      <c r="G148" s="40">
        <v>196.28333333333339</v>
      </c>
      <c r="H148" s="40">
        <v>204.98333333333338</v>
      </c>
      <c r="I148" s="40">
        <v>207.16666666666671</v>
      </c>
      <c r="J148" s="40">
        <v>209.33333333333337</v>
      </c>
      <c r="K148" s="31">
        <v>205</v>
      </c>
      <c r="L148" s="31">
        <v>200.65</v>
      </c>
      <c r="M148" s="31">
        <v>1.5487599999999999</v>
      </c>
      <c r="N148" s="1"/>
      <c r="O148" s="1"/>
    </row>
    <row r="149" spans="1:15" ht="12.75" customHeight="1">
      <c r="A149" s="31">
        <v>139</v>
      </c>
      <c r="B149" s="31" t="s">
        <v>358</v>
      </c>
      <c r="C149" s="31">
        <v>115.7</v>
      </c>
      <c r="D149" s="40">
        <v>116.25</v>
      </c>
      <c r="E149" s="40">
        <v>114.1</v>
      </c>
      <c r="F149" s="40">
        <v>112.5</v>
      </c>
      <c r="G149" s="40">
        <v>110.35</v>
      </c>
      <c r="H149" s="40">
        <v>117.85</v>
      </c>
      <c r="I149" s="40">
        <v>120</v>
      </c>
      <c r="J149" s="40">
        <v>121.6</v>
      </c>
      <c r="K149" s="31">
        <v>118.4</v>
      </c>
      <c r="L149" s="31">
        <v>114.65</v>
      </c>
      <c r="M149" s="31">
        <v>6.0378999999999996</v>
      </c>
      <c r="N149" s="1"/>
      <c r="O149" s="1"/>
    </row>
    <row r="150" spans="1:15" ht="12.75" customHeight="1">
      <c r="A150" s="31">
        <v>140</v>
      </c>
      <c r="B150" s="31" t="s">
        <v>844</v>
      </c>
      <c r="C150" s="31">
        <v>59.85</v>
      </c>
      <c r="D150" s="40">
        <v>59.783333333333339</v>
      </c>
      <c r="E150" s="40">
        <v>59.26666666666668</v>
      </c>
      <c r="F150" s="40">
        <v>58.683333333333344</v>
      </c>
      <c r="G150" s="40">
        <v>58.166666666666686</v>
      </c>
      <c r="H150" s="40">
        <v>60.366666666666674</v>
      </c>
      <c r="I150" s="40">
        <v>60.88333333333334</v>
      </c>
      <c r="J150" s="40">
        <v>61.466666666666669</v>
      </c>
      <c r="K150" s="31">
        <v>60.3</v>
      </c>
      <c r="L150" s="31">
        <v>59.2</v>
      </c>
      <c r="M150" s="31">
        <v>2.1780300000000001</v>
      </c>
      <c r="N150" s="1"/>
      <c r="O150" s="1"/>
    </row>
    <row r="151" spans="1:15" ht="12.75" customHeight="1">
      <c r="A151" s="31">
        <v>141</v>
      </c>
      <c r="B151" s="31" t="s">
        <v>359</v>
      </c>
      <c r="C151" s="31">
        <v>688.35</v>
      </c>
      <c r="D151" s="40">
        <v>690.9666666666667</v>
      </c>
      <c r="E151" s="40">
        <v>682.38333333333344</v>
      </c>
      <c r="F151" s="40">
        <v>676.41666666666674</v>
      </c>
      <c r="G151" s="40">
        <v>667.83333333333348</v>
      </c>
      <c r="H151" s="40">
        <v>696.93333333333339</v>
      </c>
      <c r="I151" s="40">
        <v>705.51666666666665</v>
      </c>
      <c r="J151" s="40">
        <v>711.48333333333335</v>
      </c>
      <c r="K151" s="31">
        <v>699.55</v>
      </c>
      <c r="L151" s="31">
        <v>685</v>
      </c>
      <c r="M151" s="31">
        <v>0.47416999999999998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1839.05</v>
      </c>
      <c r="D152" s="40">
        <v>1837.3500000000001</v>
      </c>
      <c r="E152" s="40">
        <v>1830.7000000000003</v>
      </c>
      <c r="F152" s="40">
        <v>1822.3500000000001</v>
      </c>
      <c r="G152" s="40">
        <v>1815.7000000000003</v>
      </c>
      <c r="H152" s="40">
        <v>1845.7000000000003</v>
      </c>
      <c r="I152" s="40">
        <v>1852.3500000000004</v>
      </c>
      <c r="J152" s="40">
        <v>1860.7000000000003</v>
      </c>
      <c r="K152" s="31">
        <v>1844</v>
      </c>
      <c r="L152" s="31">
        <v>1829</v>
      </c>
      <c r="M152" s="31">
        <v>2.9290099999999999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159.05000000000001</v>
      </c>
      <c r="D153" s="40">
        <v>159.35</v>
      </c>
      <c r="E153" s="40">
        <v>157.69999999999999</v>
      </c>
      <c r="F153" s="40">
        <v>156.35</v>
      </c>
      <c r="G153" s="40">
        <v>154.69999999999999</v>
      </c>
      <c r="H153" s="40">
        <v>160.69999999999999</v>
      </c>
      <c r="I153" s="40">
        <v>162.35000000000002</v>
      </c>
      <c r="J153" s="40">
        <v>163.69999999999999</v>
      </c>
      <c r="K153" s="31">
        <v>161</v>
      </c>
      <c r="L153" s="31">
        <v>158</v>
      </c>
      <c r="M153" s="31">
        <v>29.540289999999999</v>
      </c>
      <c r="N153" s="1"/>
      <c r="O153" s="1"/>
    </row>
    <row r="154" spans="1:15" ht="12.75" customHeight="1">
      <c r="A154" s="31">
        <v>144</v>
      </c>
      <c r="B154" s="31" t="s">
        <v>845</v>
      </c>
      <c r="C154" s="31">
        <v>112</v>
      </c>
      <c r="D154" s="40">
        <v>111.83333333333333</v>
      </c>
      <c r="E154" s="40">
        <v>110.81666666666666</v>
      </c>
      <c r="F154" s="40">
        <v>109.63333333333334</v>
      </c>
      <c r="G154" s="40">
        <v>108.61666666666667</v>
      </c>
      <c r="H154" s="40">
        <v>113.01666666666665</v>
      </c>
      <c r="I154" s="40">
        <v>114.03333333333333</v>
      </c>
      <c r="J154" s="40">
        <v>115.21666666666664</v>
      </c>
      <c r="K154" s="31">
        <v>112.85</v>
      </c>
      <c r="L154" s="31">
        <v>110.65</v>
      </c>
      <c r="M154" s="31">
        <v>0.26702999999999999</v>
      </c>
      <c r="N154" s="1"/>
      <c r="O154" s="1"/>
    </row>
    <row r="155" spans="1:15" ht="12.75" customHeight="1">
      <c r="A155" s="31">
        <v>145</v>
      </c>
      <c r="B155" s="31" t="s">
        <v>360</v>
      </c>
      <c r="C155" s="31">
        <v>285.7</v>
      </c>
      <c r="D155" s="40">
        <v>283.48333333333335</v>
      </c>
      <c r="E155" s="40">
        <v>279.9666666666667</v>
      </c>
      <c r="F155" s="40">
        <v>274.23333333333335</v>
      </c>
      <c r="G155" s="40">
        <v>270.7166666666667</v>
      </c>
      <c r="H155" s="40">
        <v>289.2166666666667</v>
      </c>
      <c r="I155" s="40">
        <v>292.73333333333335</v>
      </c>
      <c r="J155" s="40">
        <v>298.4666666666667</v>
      </c>
      <c r="K155" s="31">
        <v>287</v>
      </c>
      <c r="L155" s="31">
        <v>277.75</v>
      </c>
      <c r="M155" s="31">
        <v>1.1242000000000001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81.3</v>
      </c>
      <c r="D156" s="40">
        <v>81.36666666666666</v>
      </c>
      <c r="E156" s="40">
        <v>80.333333333333314</v>
      </c>
      <c r="F156" s="40">
        <v>79.36666666666666</v>
      </c>
      <c r="G156" s="40">
        <v>78.333333333333314</v>
      </c>
      <c r="H156" s="40">
        <v>82.333333333333314</v>
      </c>
      <c r="I156" s="40">
        <v>83.366666666666646</v>
      </c>
      <c r="J156" s="40">
        <v>84.333333333333314</v>
      </c>
      <c r="K156" s="31">
        <v>82.4</v>
      </c>
      <c r="L156" s="31">
        <v>80.400000000000006</v>
      </c>
      <c r="M156" s="31">
        <v>133.74546000000001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537.85</v>
      </c>
      <c r="D157" s="40">
        <v>535.2833333333333</v>
      </c>
      <c r="E157" s="40">
        <v>530.56666666666661</v>
      </c>
      <c r="F157" s="40">
        <v>523.2833333333333</v>
      </c>
      <c r="G157" s="40">
        <v>518.56666666666661</v>
      </c>
      <c r="H157" s="40">
        <v>542.56666666666661</v>
      </c>
      <c r="I157" s="40">
        <v>547.2833333333333</v>
      </c>
      <c r="J157" s="40">
        <v>554.56666666666661</v>
      </c>
      <c r="K157" s="31">
        <v>540</v>
      </c>
      <c r="L157" s="31">
        <v>528</v>
      </c>
      <c r="M157" s="31">
        <v>0.72284999999999999</v>
      </c>
      <c r="N157" s="1"/>
      <c r="O157" s="1"/>
    </row>
    <row r="158" spans="1:15" ht="12.75" customHeight="1">
      <c r="A158" s="31">
        <v>148</v>
      </c>
      <c r="B158" s="31" t="s">
        <v>361</v>
      </c>
      <c r="C158" s="31">
        <v>3750.6</v>
      </c>
      <c r="D158" s="40">
        <v>3770.8166666666671</v>
      </c>
      <c r="E158" s="40">
        <v>3711.6333333333341</v>
      </c>
      <c r="F158" s="40">
        <v>3672.666666666667</v>
      </c>
      <c r="G158" s="40">
        <v>3613.483333333334</v>
      </c>
      <c r="H158" s="40">
        <v>3809.7833333333342</v>
      </c>
      <c r="I158" s="40">
        <v>3868.9666666666676</v>
      </c>
      <c r="J158" s="40">
        <v>3907.9333333333343</v>
      </c>
      <c r="K158" s="31">
        <v>3830</v>
      </c>
      <c r="L158" s="31">
        <v>3731.85</v>
      </c>
      <c r="M158" s="31">
        <v>1.23149</v>
      </c>
      <c r="N158" s="1"/>
      <c r="O158" s="1"/>
    </row>
    <row r="159" spans="1:15" ht="12.75" customHeight="1">
      <c r="A159" s="31">
        <v>149</v>
      </c>
      <c r="B159" s="31" t="s">
        <v>363</v>
      </c>
      <c r="C159" s="31">
        <v>207.05</v>
      </c>
      <c r="D159" s="40">
        <v>208.79999999999998</v>
      </c>
      <c r="E159" s="40">
        <v>203.49999999999997</v>
      </c>
      <c r="F159" s="40">
        <v>199.95</v>
      </c>
      <c r="G159" s="40">
        <v>194.64999999999998</v>
      </c>
      <c r="H159" s="40">
        <v>212.34999999999997</v>
      </c>
      <c r="I159" s="40">
        <v>217.64999999999998</v>
      </c>
      <c r="J159" s="40">
        <v>221.19999999999996</v>
      </c>
      <c r="K159" s="31">
        <v>214.1</v>
      </c>
      <c r="L159" s="31">
        <v>205.25</v>
      </c>
      <c r="M159" s="31">
        <v>3.7330000000000001</v>
      </c>
      <c r="N159" s="1"/>
      <c r="O159" s="1"/>
    </row>
    <row r="160" spans="1:15" ht="12.75" customHeight="1">
      <c r="A160" s="31">
        <v>150</v>
      </c>
      <c r="B160" s="31" t="s">
        <v>380</v>
      </c>
      <c r="C160" s="31">
        <v>2268.9499999999998</v>
      </c>
      <c r="D160" s="40">
        <v>2266.3166666666666</v>
      </c>
      <c r="E160" s="40">
        <v>2202.6333333333332</v>
      </c>
      <c r="F160" s="40">
        <v>2136.3166666666666</v>
      </c>
      <c r="G160" s="40">
        <v>2072.6333333333332</v>
      </c>
      <c r="H160" s="40">
        <v>2332.6333333333332</v>
      </c>
      <c r="I160" s="40">
        <v>2396.3166666666666</v>
      </c>
      <c r="J160" s="40">
        <v>2462.6333333333332</v>
      </c>
      <c r="K160" s="31">
        <v>2330</v>
      </c>
      <c r="L160" s="31">
        <v>2200</v>
      </c>
      <c r="M160" s="31">
        <v>3.0317699999999999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277.8</v>
      </c>
      <c r="D161" s="40">
        <v>278.09999999999997</v>
      </c>
      <c r="E161" s="40">
        <v>274.89999999999992</v>
      </c>
      <c r="F161" s="40">
        <v>271.99999999999994</v>
      </c>
      <c r="G161" s="40">
        <v>268.7999999999999</v>
      </c>
      <c r="H161" s="40">
        <v>280.99999999999994</v>
      </c>
      <c r="I161" s="40">
        <v>284.2</v>
      </c>
      <c r="J161" s="40">
        <v>287.09999999999997</v>
      </c>
      <c r="K161" s="31">
        <v>281.3</v>
      </c>
      <c r="L161" s="31">
        <v>275.2</v>
      </c>
      <c r="M161" s="31">
        <v>7.1528200000000002</v>
      </c>
      <c r="N161" s="1"/>
      <c r="O161" s="1"/>
    </row>
    <row r="162" spans="1:15" ht="12.75" customHeight="1">
      <c r="A162" s="31">
        <v>152</v>
      </c>
      <c r="B162" s="31" t="s">
        <v>366</v>
      </c>
      <c r="C162" s="31">
        <v>54.7</v>
      </c>
      <c r="D162" s="40">
        <v>54.766666666666673</v>
      </c>
      <c r="E162" s="40">
        <v>53.633333333333347</v>
      </c>
      <c r="F162" s="40">
        <v>52.566666666666677</v>
      </c>
      <c r="G162" s="40">
        <v>51.433333333333351</v>
      </c>
      <c r="H162" s="40">
        <v>55.833333333333343</v>
      </c>
      <c r="I162" s="40">
        <v>56.966666666666669</v>
      </c>
      <c r="J162" s="40">
        <v>58.033333333333339</v>
      </c>
      <c r="K162" s="31">
        <v>55.9</v>
      </c>
      <c r="L162" s="31">
        <v>53.7</v>
      </c>
      <c r="M162" s="31">
        <v>39.059460000000001</v>
      </c>
      <c r="N162" s="1"/>
      <c r="O162" s="1"/>
    </row>
    <row r="163" spans="1:15" ht="12.75" customHeight="1">
      <c r="A163" s="31">
        <v>153</v>
      </c>
      <c r="B163" s="31" t="s">
        <v>364</v>
      </c>
      <c r="C163" s="31">
        <v>160.15</v>
      </c>
      <c r="D163" s="40">
        <v>159.68333333333337</v>
      </c>
      <c r="E163" s="40">
        <v>157.56666666666672</v>
      </c>
      <c r="F163" s="40">
        <v>154.98333333333335</v>
      </c>
      <c r="G163" s="40">
        <v>152.8666666666667</v>
      </c>
      <c r="H163" s="40">
        <v>162.26666666666674</v>
      </c>
      <c r="I163" s="40">
        <v>164.38333333333335</v>
      </c>
      <c r="J163" s="40">
        <v>166.96666666666675</v>
      </c>
      <c r="K163" s="31">
        <v>161.80000000000001</v>
      </c>
      <c r="L163" s="31">
        <v>157.1</v>
      </c>
      <c r="M163" s="31">
        <v>23.636500000000002</v>
      </c>
      <c r="N163" s="1"/>
      <c r="O163" s="1"/>
    </row>
    <row r="164" spans="1:15" ht="12.75" customHeight="1">
      <c r="A164" s="31">
        <v>154</v>
      </c>
      <c r="B164" s="31" t="s">
        <v>379</v>
      </c>
      <c r="C164" s="31">
        <v>159.6</v>
      </c>
      <c r="D164" s="40">
        <v>159.1</v>
      </c>
      <c r="E164" s="40">
        <v>157.25</v>
      </c>
      <c r="F164" s="40">
        <v>154.9</v>
      </c>
      <c r="G164" s="40">
        <v>153.05000000000001</v>
      </c>
      <c r="H164" s="40">
        <v>161.44999999999999</v>
      </c>
      <c r="I164" s="40">
        <v>163.29999999999995</v>
      </c>
      <c r="J164" s="40">
        <v>165.64999999999998</v>
      </c>
      <c r="K164" s="31">
        <v>160.94999999999999</v>
      </c>
      <c r="L164" s="31">
        <v>156.75</v>
      </c>
      <c r="M164" s="31">
        <v>0.88943000000000005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130.19999999999999</v>
      </c>
      <c r="D165" s="40">
        <v>129.86666666666665</v>
      </c>
      <c r="E165" s="40">
        <v>129.0333333333333</v>
      </c>
      <c r="F165" s="40">
        <v>127.86666666666665</v>
      </c>
      <c r="G165" s="40">
        <v>127.0333333333333</v>
      </c>
      <c r="H165" s="40">
        <v>131.0333333333333</v>
      </c>
      <c r="I165" s="40">
        <v>131.86666666666662</v>
      </c>
      <c r="J165" s="40">
        <v>133.0333333333333</v>
      </c>
      <c r="K165" s="31">
        <v>130.69999999999999</v>
      </c>
      <c r="L165" s="31">
        <v>128.69999999999999</v>
      </c>
      <c r="M165" s="31">
        <v>56.310870000000001</v>
      </c>
      <c r="N165" s="1"/>
      <c r="O165" s="1"/>
    </row>
    <row r="166" spans="1:15" ht="12.75" customHeight="1">
      <c r="A166" s="31">
        <v>156</v>
      </c>
      <c r="B166" s="31" t="s">
        <v>368</v>
      </c>
      <c r="C166" s="31">
        <v>3025.85</v>
      </c>
      <c r="D166" s="40">
        <v>3013.0166666666664</v>
      </c>
      <c r="E166" s="40">
        <v>2982.833333333333</v>
      </c>
      <c r="F166" s="40">
        <v>2939.8166666666666</v>
      </c>
      <c r="G166" s="40">
        <v>2909.6333333333332</v>
      </c>
      <c r="H166" s="40">
        <v>3056.0333333333328</v>
      </c>
      <c r="I166" s="40">
        <v>3086.2166666666662</v>
      </c>
      <c r="J166" s="40">
        <v>3129.2333333333327</v>
      </c>
      <c r="K166" s="31">
        <v>3043.2</v>
      </c>
      <c r="L166" s="31">
        <v>2970</v>
      </c>
      <c r="M166" s="31">
        <v>0.22567999999999999</v>
      </c>
      <c r="N166" s="1"/>
      <c r="O166" s="1"/>
    </row>
    <row r="167" spans="1:15" ht="12.75" customHeight="1">
      <c r="A167" s="31">
        <v>157</v>
      </c>
      <c r="B167" s="31" t="s">
        <v>369</v>
      </c>
      <c r="C167" s="31">
        <v>3259.7</v>
      </c>
      <c r="D167" s="40">
        <v>3228.2333333333336</v>
      </c>
      <c r="E167" s="40">
        <v>3186.4666666666672</v>
      </c>
      <c r="F167" s="40">
        <v>3113.2333333333336</v>
      </c>
      <c r="G167" s="40">
        <v>3071.4666666666672</v>
      </c>
      <c r="H167" s="40">
        <v>3301.4666666666672</v>
      </c>
      <c r="I167" s="40">
        <v>3343.2333333333336</v>
      </c>
      <c r="J167" s="40">
        <v>3416.4666666666672</v>
      </c>
      <c r="K167" s="31">
        <v>3270</v>
      </c>
      <c r="L167" s="31">
        <v>3155</v>
      </c>
      <c r="M167" s="31">
        <v>7.714E-2</v>
      </c>
      <c r="N167" s="1"/>
      <c r="O167" s="1"/>
    </row>
    <row r="168" spans="1:15" ht="12.75" customHeight="1">
      <c r="A168" s="31">
        <v>158</v>
      </c>
      <c r="B168" s="31" t="s">
        <v>375</v>
      </c>
      <c r="C168" s="31">
        <v>274.3</v>
      </c>
      <c r="D168" s="40">
        <v>273.76666666666665</v>
      </c>
      <c r="E168" s="40">
        <v>270.5333333333333</v>
      </c>
      <c r="F168" s="40">
        <v>266.76666666666665</v>
      </c>
      <c r="G168" s="40">
        <v>263.5333333333333</v>
      </c>
      <c r="H168" s="40">
        <v>277.5333333333333</v>
      </c>
      <c r="I168" s="40">
        <v>280.76666666666665</v>
      </c>
      <c r="J168" s="40">
        <v>284.5333333333333</v>
      </c>
      <c r="K168" s="31">
        <v>277</v>
      </c>
      <c r="L168" s="31">
        <v>270</v>
      </c>
      <c r="M168" s="31">
        <v>1.8610599999999999</v>
      </c>
      <c r="N168" s="1"/>
      <c r="O168" s="1"/>
    </row>
    <row r="169" spans="1:15" ht="12.75" customHeight="1">
      <c r="A169" s="31">
        <v>159</v>
      </c>
      <c r="B169" s="31" t="s">
        <v>370</v>
      </c>
      <c r="C169" s="31">
        <v>135.80000000000001</v>
      </c>
      <c r="D169" s="40">
        <v>136.11666666666667</v>
      </c>
      <c r="E169" s="40">
        <v>134.73333333333335</v>
      </c>
      <c r="F169" s="40">
        <v>133.66666666666669</v>
      </c>
      <c r="G169" s="40">
        <v>132.28333333333336</v>
      </c>
      <c r="H169" s="40">
        <v>137.18333333333334</v>
      </c>
      <c r="I169" s="40">
        <v>138.56666666666666</v>
      </c>
      <c r="J169" s="40">
        <v>139.63333333333333</v>
      </c>
      <c r="K169" s="31">
        <v>137.5</v>
      </c>
      <c r="L169" s="31">
        <v>135.05000000000001</v>
      </c>
      <c r="M169" s="31">
        <v>1.8772899999999999</v>
      </c>
      <c r="N169" s="1"/>
      <c r="O169" s="1"/>
    </row>
    <row r="170" spans="1:15" ht="12.75" customHeight="1">
      <c r="A170" s="31">
        <v>160</v>
      </c>
      <c r="B170" s="31" t="s">
        <v>371</v>
      </c>
      <c r="C170" s="31">
        <v>5325.45</v>
      </c>
      <c r="D170" s="40">
        <v>5304.833333333333</v>
      </c>
      <c r="E170" s="40">
        <v>5271.6166666666659</v>
      </c>
      <c r="F170" s="40">
        <v>5217.7833333333328</v>
      </c>
      <c r="G170" s="40">
        <v>5184.5666666666657</v>
      </c>
      <c r="H170" s="40">
        <v>5358.6666666666661</v>
      </c>
      <c r="I170" s="40">
        <v>5391.8833333333332</v>
      </c>
      <c r="J170" s="40">
        <v>5445.7166666666662</v>
      </c>
      <c r="K170" s="31">
        <v>5338.05</v>
      </c>
      <c r="L170" s="31">
        <v>5251</v>
      </c>
      <c r="M170" s="31">
        <v>7.0879999999999999E-2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3751.05</v>
      </c>
      <c r="D171" s="40">
        <v>3728.2166666666672</v>
      </c>
      <c r="E171" s="40">
        <v>3691.2833333333342</v>
      </c>
      <c r="F171" s="40">
        <v>3631.5166666666669</v>
      </c>
      <c r="G171" s="40">
        <v>3594.5833333333339</v>
      </c>
      <c r="H171" s="40">
        <v>3787.9833333333345</v>
      </c>
      <c r="I171" s="40">
        <v>3824.916666666667</v>
      </c>
      <c r="J171" s="40">
        <v>3884.6833333333348</v>
      </c>
      <c r="K171" s="31">
        <v>3765.15</v>
      </c>
      <c r="L171" s="31">
        <v>3668.45</v>
      </c>
      <c r="M171" s="31">
        <v>2.9543699999999999</v>
      </c>
      <c r="N171" s="1"/>
      <c r="O171" s="1"/>
    </row>
    <row r="172" spans="1:15" ht="12.75" customHeight="1">
      <c r="A172" s="31">
        <v>162</v>
      </c>
      <c r="B172" s="31" t="s">
        <v>372</v>
      </c>
      <c r="C172" s="31">
        <v>1746.55</v>
      </c>
      <c r="D172" s="40">
        <v>1754.8</v>
      </c>
      <c r="E172" s="40">
        <v>1718.8</v>
      </c>
      <c r="F172" s="40">
        <v>1691.05</v>
      </c>
      <c r="G172" s="40">
        <v>1655.05</v>
      </c>
      <c r="H172" s="40">
        <v>1782.55</v>
      </c>
      <c r="I172" s="40">
        <v>1818.55</v>
      </c>
      <c r="J172" s="40">
        <v>1846.3</v>
      </c>
      <c r="K172" s="31">
        <v>1790.8</v>
      </c>
      <c r="L172" s="31">
        <v>1727.05</v>
      </c>
      <c r="M172" s="31">
        <v>0.54178000000000004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498</v>
      </c>
      <c r="D173" s="40">
        <v>495.3</v>
      </c>
      <c r="E173" s="40">
        <v>490.8</v>
      </c>
      <c r="F173" s="40">
        <v>483.6</v>
      </c>
      <c r="G173" s="40">
        <v>479.1</v>
      </c>
      <c r="H173" s="40">
        <v>502.5</v>
      </c>
      <c r="I173" s="40">
        <v>507</v>
      </c>
      <c r="J173" s="40">
        <v>514.20000000000005</v>
      </c>
      <c r="K173" s="31">
        <v>499.8</v>
      </c>
      <c r="L173" s="31">
        <v>488.1</v>
      </c>
      <c r="M173" s="31">
        <v>10.98606</v>
      </c>
      <c r="N173" s="1"/>
      <c r="O173" s="1"/>
    </row>
    <row r="174" spans="1:15" ht="12.75" customHeight="1">
      <c r="A174" s="31">
        <v>164</v>
      </c>
      <c r="B174" s="31" t="s">
        <v>367</v>
      </c>
      <c r="C174" s="31">
        <v>4655.8500000000004</v>
      </c>
      <c r="D174" s="40">
        <v>4618.95</v>
      </c>
      <c r="E174" s="40">
        <v>4537.8999999999996</v>
      </c>
      <c r="F174" s="40">
        <v>4419.95</v>
      </c>
      <c r="G174" s="40">
        <v>4338.8999999999996</v>
      </c>
      <c r="H174" s="40">
        <v>4736.8999999999996</v>
      </c>
      <c r="I174" s="40">
        <v>4817.9500000000007</v>
      </c>
      <c r="J174" s="40">
        <v>4935.8999999999996</v>
      </c>
      <c r="K174" s="31">
        <v>4700</v>
      </c>
      <c r="L174" s="31">
        <v>4501</v>
      </c>
      <c r="M174" s="31">
        <v>0.31503999999999999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42.85</v>
      </c>
      <c r="D175" s="40">
        <v>42.06666666666667</v>
      </c>
      <c r="E175" s="40">
        <v>41.033333333333339</v>
      </c>
      <c r="F175" s="40">
        <v>39.216666666666669</v>
      </c>
      <c r="G175" s="40">
        <v>38.183333333333337</v>
      </c>
      <c r="H175" s="40">
        <v>43.88333333333334</v>
      </c>
      <c r="I175" s="40">
        <v>44.916666666666671</v>
      </c>
      <c r="J175" s="40">
        <v>46.733333333333341</v>
      </c>
      <c r="K175" s="31">
        <v>43.1</v>
      </c>
      <c r="L175" s="31">
        <v>40.25</v>
      </c>
      <c r="M175" s="31">
        <v>252.02597</v>
      </c>
      <c r="N175" s="1"/>
      <c r="O175" s="1"/>
    </row>
    <row r="176" spans="1:15" ht="12.75" customHeight="1">
      <c r="A176" s="31">
        <v>166</v>
      </c>
      <c r="B176" s="31" t="s">
        <v>381</v>
      </c>
      <c r="C176" s="31">
        <v>417.7</v>
      </c>
      <c r="D176" s="40">
        <v>418.06666666666661</v>
      </c>
      <c r="E176" s="40">
        <v>413.48333333333323</v>
      </c>
      <c r="F176" s="40">
        <v>409.26666666666665</v>
      </c>
      <c r="G176" s="40">
        <v>404.68333333333328</v>
      </c>
      <c r="H176" s="40">
        <v>422.28333333333319</v>
      </c>
      <c r="I176" s="40">
        <v>426.86666666666656</v>
      </c>
      <c r="J176" s="40">
        <v>431.08333333333314</v>
      </c>
      <c r="K176" s="31">
        <v>422.65</v>
      </c>
      <c r="L176" s="31">
        <v>413.85</v>
      </c>
      <c r="M176" s="31">
        <v>2.0339800000000001</v>
      </c>
      <c r="N176" s="1"/>
      <c r="O176" s="1"/>
    </row>
    <row r="177" spans="1:15" ht="12.75" customHeight="1">
      <c r="A177" s="31">
        <v>167</v>
      </c>
      <c r="B177" s="31" t="s">
        <v>373</v>
      </c>
      <c r="C177" s="31">
        <v>1143.45</v>
      </c>
      <c r="D177" s="40">
        <v>1143.3999999999999</v>
      </c>
      <c r="E177" s="40">
        <v>1123.0499999999997</v>
      </c>
      <c r="F177" s="40">
        <v>1102.6499999999999</v>
      </c>
      <c r="G177" s="40">
        <v>1082.2999999999997</v>
      </c>
      <c r="H177" s="40">
        <v>1163.7999999999997</v>
      </c>
      <c r="I177" s="40">
        <v>1184.1499999999996</v>
      </c>
      <c r="J177" s="40">
        <v>1204.5499999999997</v>
      </c>
      <c r="K177" s="31">
        <v>1163.75</v>
      </c>
      <c r="L177" s="31">
        <v>1123</v>
      </c>
      <c r="M177" s="31">
        <v>0.17071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523.9</v>
      </c>
      <c r="D178" s="40">
        <v>522.75</v>
      </c>
      <c r="E178" s="40">
        <v>519.5</v>
      </c>
      <c r="F178" s="40">
        <v>515.1</v>
      </c>
      <c r="G178" s="40">
        <v>511.85</v>
      </c>
      <c r="H178" s="40">
        <v>527.15</v>
      </c>
      <c r="I178" s="40">
        <v>530.4</v>
      </c>
      <c r="J178" s="40">
        <v>534.79999999999995</v>
      </c>
      <c r="K178" s="31">
        <v>526</v>
      </c>
      <c r="L178" s="31">
        <v>518.35</v>
      </c>
      <c r="M178" s="31">
        <v>1.5851299999999999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958.15</v>
      </c>
      <c r="D179" s="40">
        <v>951.36666666666667</v>
      </c>
      <c r="E179" s="40">
        <v>939.7833333333333</v>
      </c>
      <c r="F179" s="40">
        <v>921.41666666666663</v>
      </c>
      <c r="G179" s="40">
        <v>909.83333333333326</v>
      </c>
      <c r="H179" s="40">
        <v>969.73333333333335</v>
      </c>
      <c r="I179" s="40">
        <v>981.31666666666661</v>
      </c>
      <c r="J179" s="40">
        <v>999.68333333333339</v>
      </c>
      <c r="K179" s="31">
        <v>962.95</v>
      </c>
      <c r="L179" s="31">
        <v>933</v>
      </c>
      <c r="M179" s="31">
        <v>12.976279999999999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624.54999999999995</v>
      </c>
      <c r="D180" s="40">
        <v>622.4666666666667</v>
      </c>
      <c r="E180" s="40">
        <v>615.08333333333337</v>
      </c>
      <c r="F180" s="40">
        <v>605.61666666666667</v>
      </c>
      <c r="G180" s="40">
        <v>598.23333333333335</v>
      </c>
      <c r="H180" s="40">
        <v>631.93333333333339</v>
      </c>
      <c r="I180" s="40">
        <v>639.31666666666661</v>
      </c>
      <c r="J180" s="40">
        <v>648.78333333333342</v>
      </c>
      <c r="K180" s="31">
        <v>629.85</v>
      </c>
      <c r="L180" s="31">
        <v>613</v>
      </c>
      <c r="M180" s="31">
        <v>3.1192299999999999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1852.4</v>
      </c>
      <c r="D181" s="40">
        <v>1844.75</v>
      </c>
      <c r="E181" s="40">
        <v>1827.65</v>
      </c>
      <c r="F181" s="40">
        <v>1802.9</v>
      </c>
      <c r="G181" s="40">
        <v>1785.8000000000002</v>
      </c>
      <c r="H181" s="40">
        <v>1869.5</v>
      </c>
      <c r="I181" s="40">
        <v>1886.6</v>
      </c>
      <c r="J181" s="40">
        <v>1911.35</v>
      </c>
      <c r="K181" s="31">
        <v>1861.85</v>
      </c>
      <c r="L181" s="31">
        <v>1820</v>
      </c>
      <c r="M181" s="31">
        <v>7.6334099999999996</v>
      </c>
      <c r="N181" s="1"/>
      <c r="O181" s="1"/>
    </row>
    <row r="182" spans="1:15" ht="12.75" customHeight="1">
      <c r="A182" s="31">
        <v>172</v>
      </c>
      <c r="B182" s="31" t="s">
        <v>382</v>
      </c>
      <c r="C182" s="31">
        <v>95.1</v>
      </c>
      <c r="D182" s="40">
        <v>95.449999999999989</v>
      </c>
      <c r="E182" s="40">
        <v>94.09999999999998</v>
      </c>
      <c r="F182" s="40">
        <v>93.1</v>
      </c>
      <c r="G182" s="40">
        <v>91.749999999999986</v>
      </c>
      <c r="H182" s="40">
        <v>96.449999999999974</v>
      </c>
      <c r="I182" s="40">
        <v>97.8</v>
      </c>
      <c r="J182" s="40">
        <v>98.799999999999969</v>
      </c>
      <c r="K182" s="31">
        <v>96.8</v>
      </c>
      <c r="L182" s="31">
        <v>94.45</v>
      </c>
      <c r="M182" s="31">
        <v>2.30728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321.95</v>
      </c>
      <c r="D183" s="40">
        <v>317.84999999999997</v>
      </c>
      <c r="E183" s="40">
        <v>312.29999999999995</v>
      </c>
      <c r="F183" s="40">
        <v>302.64999999999998</v>
      </c>
      <c r="G183" s="40">
        <v>297.09999999999997</v>
      </c>
      <c r="H183" s="40">
        <v>327.49999999999994</v>
      </c>
      <c r="I183" s="40">
        <v>333.05</v>
      </c>
      <c r="J183" s="40">
        <v>342.69999999999993</v>
      </c>
      <c r="K183" s="31">
        <v>323.39999999999998</v>
      </c>
      <c r="L183" s="31">
        <v>308.2</v>
      </c>
      <c r="M183" s="31">
        <v>11.59859</v>
      </c>
      <c r="N183" s="1"/>
      <c r="O183" s="1"/>
    </row>
    <row r="184" spans="1:15" ht="12.75" customHeight="1">
      <c r="A184" s="31">
        <v>174</v>
      </c>
      <c r="B184" s="31" t="s">
        <v>374</v>
      </c>
      <c r="C184" s="31">
        <v>411.2</v>
      </c>
      <c r="D184" s="40">
        <v>414.98333333333335</v>
      </c>
      <c r="E184" s="40">
        <v>405.9666666666667</v>
      </c>
      <c r="F184" s="40">
        <v>400.73333333333335</v>
      </c>
      <c r="G184" s="40">
        <v>391.7166666666667</v>
      </c>
      <c r="H184" s="40">
        <v>420.2166666666667</v>
      </c>
      <c r="I184" s="40">
        <v>429.23333333333335</v>
      </c>
      <c r="J184" s="40">
        <v>434.4666666666667</v>
      </c>
      <c r="K184" s="31">
        <v>424</v>
      </c>
      <c r="L184" s="31">
        <v>409.75</v>
      </c>
      <c r="M184" s="31">
        <v>9.2030899999999995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1638.6</v>
      </c>
      <c r="D185" s="40">
        <v>1643.2666666666667</v>
      </c>
      <c r="E185" s="40">
        <v>1624.5333333333333</v>
      </c>
      <c r="F185" s="40">
        <v>1610.4666666666667</v>
      </c>
      <c r="G185" s="40">
        <v>1591.7333333333333</v>
      </c>
      <c r="H185" s="40">
        <v>1657.3333333333333</v>
      </c>
      <c r="I185" s="40">
        <v>1676.0666666666664</v>
      </c>
      <c r="J185" s="40">
        <v>1690.1333333333332</v>
      </c>
      <c r="K185" s="31">
        <v>1662</v>
      </c>
      <c r="L185" s="31">
        <v>1629.2</v>
      </c>
      <c r="M185" s="31">
        <v>8.9546700000000001</v>
      </c>
      <c r="N185" s="1"/>
      <c r="O185" s="1"/>
    </row>
    <row r="186" spans="1:15" ht="12.75" customHeight="1">
      <c r="A186" s="31">
        <v>176</v>
      </c>
      <c r="B186" s="31" t="s">
        <v>376</v>
      </c>
      <c r="C186" s="31">
        <v>137.1</v>
      </c>
      <c r="D186" s="40">
        <v>137.43333333333334</v>
      </c>
      <c r="E186" s="40">
        <v>135.86666666666667</v>
      </c>
      <c r="F186" s="40">
        <v>134.63333333333333</v>
      </c>
      <c r="G186" s="40">
        <v>133.06666666666666</v>
      </c>
      <c r="H186" s="40">
        <v>138.66666666666669</v>
      </c>
      <c r="I186" s="40">
        <v>140.23333333333335</v>
      </c>
      <c r="J186" s="40">
        <v>141.4666666666667</v>
      </c>
      <c r="K186" s="31">
        <v>139</v>
      </c>
      <c r="L186" s="31">
        <v>136.19999999999999</v>
      </c>
      <c r="M186" s="31">
        <v>7.1598499999999996</v>
      </c>
      <c r="N186" s="1"/>
      <c r="O186" s="1"/>
    </row>
    <row r="187" spans="1:15" ht="12.75" customHeight="1">
      <c r="A187" s="31">
        <v>177</v>
      </c>
      <c r="B187" s="31" t="s">
        <v>377</v>
      </c>
      <c r="C187" s="31">
        <v>1801.65</v>
      </c>
      <c r="D187" s="40">
        <v>1778.1499999999999</v>
      </c>
      <c r="E187" s="40">
        <v>1738.2999999999997</v>
      </c>
      <c r="F187" s="40">
        <v>1674.9499999999998</v>
      </c>
      <c r="G187" s="40">
        <v>1635.0999999999997</v>
      </c>
      <c r="H187" s="40">
        <v>1841.4999999999998</v>
      </c>
      <c r="I187" s="40">
        <v>1881.3499999999997</v>
      </c>
      <c r="J187" s="40">
        <v>1944.6999999999998</v>
      </c>
      <c r="K187" s="31">
        <v>1818</v>
      </c>
      <c r="L187" s="31">
        <v>1714.8</v>
      </c>
      <c r="M187" s="31">
        <v>0.80335000000000001</v>
      </c>
      <c r="N187" s="1"/>
      <c r="O187" s="1"/>
    </row>
    <row r="188" spans="1:15" ht="12.75" customHeight="1">
      <c r="A188" s="31">
        <v>178</v>
      </c>
      <c r="B188" s="31" t="s">
        <v>383</v>
      </c>
      <c r="C188" s="31">
        <v>118.35</v>
      </c>
      <c r="D188" s="40">
        <v>118</v>
      </c>
      <c r="E188" s="40">
        <v>116.8</v>
      </c>
      <c r="F188" s="40">
        <v>115.25</v>
      </c>
      <c r="G188" s="40">
        <v>114.05</v>
      </c>
      <c r="H188" s="40">
        <v>119.55</v>
      </c>
      <c r="I188" s="40">
        <v>120.74999999999999</v>
      </c>
      <c r="J188" s="40">
        <v>122.3</v>
      </c>
      <c r="K188" s="31">
        <v>119.2</v>
      </c>
      <c r="L188" s="31">
        <v>116.45</v>
      </c>
      <c r="M188" s="31">
        <v>5.26607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294.85000000000002</v>
      </c>
      <c r="D189" s="40">
        <v>295.16666666666669</v>
      </c>
      <c r="E189" s="40">
        <v>291.68333333333339</v>
      </c>
      <c r="F189" s="40">
        <v>288.51666666666671</v>
      </c>
      <c r="G189" s="40">
        <v>285.03333333333342</v>
      </c>
      <c r="H189" s="40">
        <v>298.33333333333337</v>
      </c>
      <c r="I189" s="40">
        <v>301.81666666666661</v>
      </c>
      <c r="J189" s="40">
        <v>304.98333333333335</v>
      </c>
      <c r="K189" s="31">
        <v>298.64999999999998</v>
      </c>
      <c r="L189" s="31">
        <v>292</v>
      </c>
      <c r="M189" s="31">
        <v>15.36795</v>
      </c>
      <c r="N189" s="1"/>
      <c r="O189" s="1"/>
    </row>
    <row r="190" spans="1:15" ht="12.75" customHeight="1">
      <c r="A190" s="31">
        <v>180</v>
      </c>
      <c r="B190" s="31" t="s">
        <v>378</v>
      </c>
      <c r="C190" s="31">
        <v>637.1</v>
      </c>
      <c r="D190" s="40">
        <v>639.63333333333333</v>
      </c>
      <c r="E190" s="40">
        <v>627.4666666666667</v>
      </c>
      <c r="F190" s="40">
        <v>617.83333333333337</v>
      </c>
      <c r="G190" s="40">
        <v>605.66666666666674</v>
      </c>
      <c r="H190" s="40">
        <v>649.26666666666665</v>
      </c>
      <c r="I190" s="40">
        <v>661.43333333333339</v>
      </c>
      <c r="J190" s="40">
        <v>671.06666666666661</v>
      </c>
      <c r="K190" s="31">
        <v>651.79999999999995</v>
      </c>
      <c r="L190" s="31">
        <v>630</v>
      </c>
      <c r="M190" s="31">
        <v>2.9998999999999998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627.79999999999995</v>
      </c>
      <c r="D191" s="40">
        <v>629.15</v>
      </c>
      <c r="E191" s="40">
        <v>621.19999999999993</v>
      </c>
      <c r="F191" s="40">
        <v>614.59999999999991</v>
      </c>
      <c r="G191" s="40">
        <v>606.64999999999986</v>
      </c>
      <c r="H191" s="40">
        <v>635.75</v>
      </c>
      <c r="I191" s="40">
        <v>643.70000000000005</v>
      </c>
      <c r="J191" s="40">
        <v>650.30000000000007</v>
      </c>
      <c r="K191" s="31">
        <v>637.1</v>
      </c>
      <c r="L191" s="31">
        <v>622.54999999999995</v>
      </c>
      <c r="M191" s="31">
        <v>7.1094600000000003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1245.5</v>
      </c>
      <c r="D192" s="40">
        <v>1240.2666666666667</v>
      </c>
      <c r="E192" s="40">
        <v>1220.5333333333333</v>
      </c>
      <c r="F192" s="40">
        <v>1195.5666666666666</v>
      </c>
      <c r="G192" s="40">
        <v>1175.8333333333333</v>
      </c>
      <c r="H192" s="40">
        <v>1265.2333333333333</v>
      </c>
      <c r="I192" s="40">
        <v>1284.9666666666665</v>
      </c>
      <c r="J192" s="40">
        <v>1309.9333333333334</v>
      </c>
      <c r="K192" s="31">
        <v>1260</v>
      </c>
      <c r="L192" s="31">
        <v>1215.3</v>
      </c>
      <c r="M192" s="31">
        <v>2.7718099999999999</v>
      </c>
      <c r="N192" s="1"/>
      <c r="O192" s="1"/>
    </row>
    <row r="193" spans="1:15" ht="12.75" customHeight="1">
      <c r="A193" s="31">
        <v>183</v>
      </c>
      <c r="B193" s="31" t="s">
        <v>387</v>
      </c>
      <c r="C193" s="31">
        <v>1218.0999999999999</v>
      </c>
      <c r="D193" s="40">
        <v>1222.6666666666667</v>
      </c>
      <c r="E193" s="40">
        <v>1205.4333333333334</v>
      </c>
      <c r="F193" s="40">
        <v>1192.7666666666667</v>
      </c>
      <c r="G193" s="40">
        <v>1175.5333333333333</v>
      </c>
      <c r="H193" s="40">
        <v>1235.3333333333335</v>
      </c>
      <c r="I193" s="40">
        <v>1252.5666666666666</v>
      </c>
      <c r="J193" s="40">
        <v>1265.2333333333336</v>
      </c>
      <c r="K193" s="31">
        <v>1239.9000000000001</v>
      </c>
      <c r="L193" s="31">
        <v>1210</v>
      </c>
      <c r="M193" s="31">
        <v>0.73973999999999995</v>
      </c>
      <c r="N193" s="1"/>
      <c r="O193" s="1"/>
    </row>
    <row r="194" spans="1:15" ht="12.75" customHeight="1">
      <c r="A194" s="31">
        <v>184</v>
      </c>
      <c r="B194" s="31" t="s">
        <v>846</v>
      </c>
      <c r="C194" s="31">
        <v>21.1</v>
      </c>
      <c r="D194" s="40">
        <v>21.15</v>
      </c>
      <c r="E194" s="40">
        <v>20.849999999999998</v>
      </c>
      <c r="F194" s="40">
        <v>20.599999999999998</v>
      </c>
      <c r="G194" s="40">
        <v>20.299999999999997</v>
      </c>
      <c r="H194" s="40">
        <v>21.4</v>
      </c>
      <c r="I194" s="40">
        <v>21.699999999999996</v>
      </c>
      <c r="J194" s="40">
        <v>21.95</v>
      </c>
      <c r="K194" s="31">
        <v>21.45</v>
      </c>
      <c r="L194" s="31">
        <v>20.9</v>
      </c>
      <c r="M194" s="31">
        <v>26.097480000000001</v>
      </c>
      <c r="N194" s="1"/>
      <c r="O194" s="1"/>
    </row>
    <row r="195" spans="1:15" ht="12.75" customHeight="1">
      <c r="A195" s="31">
        <v>185</v>
      </c>
      <c r="B195" s="31" t="s">
        <v>388</v>
      </c>
      <c r="C195" s="31">
        <v>1304.7</v>
      </c>
      <c r="D195" s="40">
        <v>1297.5666666666666</v>
      </c>
      <c r="E195" s="40">
        <v>1282.1333333333332</v>
      </c>
      <c r="F195" s="40">
        <v>1259.5666666666666</v>
      </c>
      <c r="G195" s="40">
        <v>1244.1333333333332</v>
      </c>
      <c r="H195" s="40">
        <v>1320.1333333333332</v>
      </c>
      <c r="I195" s="40">
        <v>1335.5666666666666</v>
      </c>
      <c r="J195" s="40">
        <v>1358.1333333333332</v>
      </c>
      <c r="K195" s="31">
        <v>1313</v>
      </c>
      <c r="L195" s="31">
        <v>1275</v>
      </c>
      <c r="M195" s="31">
        <v>0.34609000000000001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1371.45</v>
      </c>
      <c r="D196" s="40">
        <v>1363.85</v>
      </c>
      <c r="E196" s="40">
        <v>1352.6999999999998</v>
      </c>
      <c r="F196" s="40">
        <v>1333.9499999999998</v>
      </c>
      <c r="G196" s="40">
        <v>1322.7999999999997</v>
      </c>
      <c r="H196" s="40">
        <v>1382.6</v>
      </c>
      <c r="I196" s="40">
        <v>1393.75</v>
      </c>
      <c r="J196" s="40">
        <v>1412.5</v>
      </c>
      <c r="K196" s="31">
        <v>1375</v>
      </c>
      <c r="L196" s="31">
        <v>1345.1</v>
      </c>
      <c r="M196" s="31">
        <v>9.6785899999999998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1222.8</v>
      </c>
      <c r="D197" s="40">
        <v>1219.6333333333334</v>
      </c>
      <c r="E197" s="40">
        <v>1213.2666666666669</v>
      </c>
      <c r="F197" s="40">
        <v>1203.7333333333333</v>
      </c>
      <c r="G197" s="40">
        <v>1197.3666666666668</v>
      </c>
      <c r="H197" s="40">
        <v>1229.166666666667</v>
      </c>
      <c r="I197" s="40">
        <v>1235.5333333333333</v>
      </c>
      <c r="J197" s="40">
        <v>1245.0666666666671</v>
      </c>
      <c r="K197" s="31">
        <v>1226</v>
      </c>
      <c r="L197" s="31">
        <v>1210.0999999999999</v>
      </c>
      <c r="M197" s="31">
        <v>38.098140000000001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2539</v>
      </c>
      <c r="D198" s="40">
        <v>2538.7666666666664</v>
      </c>
      <c r="E198" s="40">
        <v>2520.3833333333328</v>
      </c>
      <c r="F198" s="40">
        <v>2501.7666666666664</v>
      </c>
      <c r="G198" s="40">
        <v>2483.3833333333328</v>
      </c>
      <c r="H198" s="40">
        <v>2557.3833333333328</v>
      </c>
      <c r="I198" s="40">
        <v>2575.766666666666</v>
      </c>
      <c r="J198" s="40">
        <v>2594.3833333333328</v>
      </c>
      <c r="K198" s="31">
        <v>2557.15</v>
      </c>
      <c r="L198" s="31">
        <v>2520.15</v>
      </c>
      <c r="M198" s="31">
        <v>27.636839999999999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2357.5500000000002</v>
      </c>
      <c r="D199" s="40">
        <v>2354.6666666666665</v>
      </c>
      <c r="E199" s="40">
        <v>2336.333333333333</v>
      </c>
      <c r="F199" s="40">
        <v>2315.1166666666663</v>
      </c>
      <c r="G199" s="40">
        <v>2296.7833333333328</v>
      </c>
      <c r="H199" s="40">
        <v>2375.8833333333332</v>
      </c>
      <c r="I199" s="40">
        <v>2394.2166666666662</v>
      </c>
      <c r="J199" s="40">
        <v>2415.4333333333334</v>
      </c>
      <c r="K199" s="31">
        <v>2373</v>
      </c>
      <c r="L199" s="31">
        <v>2333.4499999999998</v>
      </c>
      <c r="M199" s="31">
        <v>2.4672800000000001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1445.2</v>
      </c>
      <c r="D200" s="40">
        <v>1445.6333333333332</v>
      </c>
      <c r="E200" s="40">
        <v>1435.2666666666664</v>
      </c>
      <c r="F200" s="40">
        <v>1425.3333333333333</v>
      </c>
      <c r="G200" s="40">
        <v>1414.9666666666665</v>
      </c>
      <c r="H200" s="40">
        <v>1455.5666666666664</v>
      </c>
      <c r="I200" s="40">
        <v>1465.9333333333332</v>
      </c>
      <c r="J200" s="40">
        <v>1475.8666666666663</v>
      </c>
      <c r="K200" s="31">
        <v>1456</v>
      </c>
      <c r="L200" s="31">
        <v>1435.7</v>
      </c>
      <c r="M200" s="31">
        <v>42.887419999999999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639.9</v>
      </c>
      <c r="D201" s="40">
        <v>639.73333333333323</v>
      </c>
      <c r="E201" s="40">
        <v>636.16666666666652</v>
      </c>
      <c r="F201" s="40">
        <v>632.43333333333328</v>
      </c>
      <c r="G201" s="40">
        <v>628.86666666666656</v>
      </c>
      <c r="H201" s="40">
        <v>643.46666666666647</v>
      </c>
      <c r="I201" s="40">
        <v>647.0333333333333</v>
      </c>
      <c r="J201" s="40">
        <v>650.76666666666642</v>
      </c>
      <c r="K201" s="31">
        <v>643.29999999999995</v>
      </c>
      <c r="L201" s="31">
        <v>636</v>
      </c>
      <c r="M201" s="31">
        <v>12.121829999999999</v>
      </c>
      <c r="N201" s="1"/>
      <c r="O201" s="1"/>
    </row>
    <row r="202" spans="1:15" ht="12.75" customHeight="1">
      <c r="A202" s="31">
        <v>192</v>
      </c>
      <c r="B202" s="31" t="s">
        <v>385</v>
      </c>
      <c r="C202" s="31">
        <v>1595.5</v>
      </c>
      <c r="D202" s="40">
        <v>1592.4666666666665</v>
      </c>
      <c r="E202" s="40">
        <v>1547.9833333333329</v>
      </c>
      <c r="F202" s="40">
        <v>1500.4666666666665</v>
      </c>
      <c r="G202" s="40">
        <v>1455.9833333333329</v>
      </c>
      <c r="H202" s="40">
        <v>1639.9833333333329</v>
      </c>
      <c r="I202" s="40">
        <v>1684.4666666666665</v>
      </c>
      <c r="J202" s="40">
        <v>1731.9833333333329</v>
      </c>
      <c r="K202" s="31">
        <v>1636.95</v>
      </c>
      <c r="L202" s="31">
        <v>1544.95</v>
      </c>
      <c r="M202" s="31">
        <v>2.0804900000000002</v>
      </c>
      <c r="N202" s="1"/>
      <c r="O202" s="1"/>
    </row>
    <row r="203" spans="1:15" ht="12.75" customHeight="1">
      <c r="A203" s="31">
        <v>193</v>
      </c>
      <c r="B203" s="31" t="s">
        <v>389</v>
      </c>
      <c r="C203" s="31">
        <v>214.6</v>
      </c>
      <c r="D203" s="40">
        <v>214.46666666666667</v>
      </c>
      <c r="E203" s="40">
        <v>211.73333333333335</v>
      </c>
      <c r="F203" s="40">
        <v>208.86666666666667</v>
      </c>
      <c r="G203" s="40">
        <v>206.13333333333335</v>
      </c>
      <c r="H203" s="40">
        <v>217.33333333333334</v>
      </c>
      <c r="I203" s="40">
        <v>220.06666666666663</v>
      </c>
      <c r="J203" s="40">
        <v>222.93333333333334</v>
      </c>
      <c r="K203" s="31">
        <v>217.2</v>
      </c>
      <c r="L203" s="31">
        <v>211.6</v>
      </c>
      <c r="M203" s="31">
        <v>1.0243599999999999</v>
      </c>
      <c r="N203" s="1"/>
      <c r="O203" s="1"/>
    </row>
    <row r="204" spans="1:15" ht="12.75" customHeight="1">
      <c r="A204" s="31">
        <v>194</v>
      </c>
      <c r="B204" s="31" t="s">
        <v>390</v>
      </c>
      <c r="C204" s="31">
        <v>125.95</v>
      </c>
      <c r="D204" s="40">
        <v>125.96666666666665</v>
      </c>
      <c r="E204" s="40">
        <v>123.93333333333331</v>
      </c>
      <c r="F204" s="40">
        <v>121.91666666666666</v>
      </c>
      <c r="G204" s="40">
        <v>119.88333333333331</v>
      </c>
      <c r="H204" s="40">
        <v>127.98333333333331</v>
      </c>
      <c r="I204" s="40">
        <v>130.01666666666665</v>
      </c>
      <c r="J204" s="40">
        <v>132.0333333333333</v>
      </c>
      <c r="K204" s="31">
        <v>128</v>
      </c>
      <c r="L204" s="31">
        <v>123.95</v>
      </c>
      <c r="M204" s="31">
        <v>4.2987599999999997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2348.8000000000002</v>
      </c>
      <c r="D205" s="40">
        <v>2350.7000000000003</v>
      </c>
      <c r="E205" s="40">
        <v>2335.4000000000005</v>
      </c>
      <c r="F205" s="40">
        <v>2322.0000000000005</v>
      </c>
      <c r="G205" s="40">
        <v>2306.7000000000007</v>
      </c>
      <c r="H205" s="40">
        <v>2364.1000000000004</v>
      </c>
      <c r="I205" s="40">
        <v>2379.4000000000005</v>
      </c>
      <c r="J205" s="40">
        <v>2392.8000000000002</v>
      </c>
      <c r="K205" s="31">
        <v>2366</v>
      </c>
      <c r="L205" s="31">
        <v>2337.3000000000002</v>
      </c>
      <c r="M205" s="31">
        <v>3.6778499999999998</v>
      </c>
      <c r="N205" s="1"/>
      <c r="O205" s="1"/>
    </row>
    <row r="206" spans="1:15" ht="12.75" customHeight="1">
      <c r="A206" s="31">
        <v>196</v>
      </c>
      <c r="B206" s="31" t="s">
        <v>386</v>
      </c>
      <c r="C206" s="31">
        <v>76.55</v>
      </c>
      <c r="D206" s="40">
        <v>76.400000000000006</v>
      </c>
      <c r="E206" s="40">
        <v>75.550000000000011</v>
      </c>
      <c r="F206" s="40">
        <v>74.550000000000011</v>
      </c>
      <c r="G206" s="40">
        <v>73.700000000000017</v>
      </c>
      <c r="H206" s="40">
        <v>77.400000000000006</v>
      </c>
      <c r="I206" s="40">
        <v>78.25</v>
      </c>
      <c r="J206" s="40">
        <v>79.25</v>
      </c>
      <c r="K206" s="31">
        <v>77.25</v>
      </c>
      <c r="L206" s="31">
        <v>75.400000000000006</v>
      </c>
      <c r="M206" s="31">
        <v>83.668409999999994</v>
      </c>
      <c r="N206" s="1"/>
      <c r="O206" s="1"/>
    </row>
    <row r="207" spans="1:15" ht="12.75" customHeight="1">
      <c r="A207" s="31">
        <v>197</v>
      </c>
      <c r="B207" s="31" t="s">
        <v>847</v>
      </c>
      <c r="C207" s="31">
        <v>3341.05</v>
      </c>
      <c r="D207" s="40">
        <v>3363.6833333333329</v>
      </c>
      <c r="E207" s="40">
        <v>3277.3666666666659</v>
      </c>
      <c r="F207" s="40">
        <v>3213.6833333333329</v>
      </c>
      <c r="G207" s="40">
        <v>3127.3666666666659</v>
      </c>
      <c r="H207" s="40">
        <v>3427.3666666666659</v>
      </c>
      <c r="I207" s="40">
        <v>3513.6833333333325</v>
      </c>
      <c r="J207" s="40">
        <v>3577.3666666666659</v>
      </c>
      <c r="K207" s="31">
        <v>3450</v>
      </c>
      <c r="L207" s="31">
        <v>3300</v>
      </c>
      <c r="M207" s="31">
        <v>0.47732999999999998</v>
      </c>
      <c r="N207" s="1"/>
      <c r="O207" s="1"/>
    </row>
    <row r="208" spans="1:15" ht="12.75" customHeight="1">
      <c r="A208" s="31">
        <v>198</v>
      </c>
      <c r="B208" s="31" t="s">
        <v>832</v>
      </c>
      <c r="C208" s="31">
        <v>514.35</v>
      </c>
      <c r="D208" s="40">
        <v>513.11666666666667</v>
      </c>
      <c r="E208" s="40">
        <v>508.23333333333335</v>
      </c>
      <c r="F208" s="40">
        <v>502.11666666666667</v>
      </c>
      <c r="G208" s="40">
        <v>497.23333333333335</v>
      </c>
      <c r="H208" s="40">
        <v>519.23333333333335</v>
      </c>
      <c r="I208" s="40">
        <v>524.11666666666679</v>
      </c>
      <c r="J208" s="40">
        <v>530.23333333333335</v>
      </c>
      <c r="K208" s="31">
        <v>518</v>
      </c>
      <c r="L208" s="31">
        <v>507</v>
      </c>
      <c r="M208" s="31">
        <v>0.87431999999999999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463.35</v>
      </c>
      <c r="D209" s="40">
        <v>458.45</v>
      </c>
      <c r="E209" s="40">
        <v>452.25</v>
      </c>
      <c r="F209" s="40">
        <v>441.15000000000003</v>
      </c>
      <c r="G209" s="40">
        <v>434.95000000000005</v>
      </c>
      <c r="H209" s="40">
        <v>469.54999999999995</v>
      </c>
      <c r="I209" s="40">
        <v>475.74999999999989</v>
      </c>
      <c r="J209" s="40">
        <v>486.84999999999991</v>
      </c>
      <c r="K209" s="31">
        <v>464.65</v>
      </c>
      <c r="L209" s="31">
        <v>447.35</v>
      </c>
      <c r="M209" s="31">
        <v>77.658779999999993</v>
      </c>
      <c r="N209" s="1"/>
      <c r="O209" s="1"/>
    </row>
    <row r="210" spans="1:15" ht="12.75" customHeight="1">
      <c r="A210" s="31">
        <v>200</v>
      </c>
      <c r="B210" s="31" t="s">
        <v>391</v>
      </c>
      <c r="C210" s="31">
        <v>118.05</v>
      </c>
      <c r="D210" s="40">
        <v>117.39999999999999</v>
      </c>
      <c r="E210" s="40">
        <v>115.64999999999998</v>
      </c>
      <c r="F210" s="40">
        <v>113.24999999999999</v>
      </c>
      <c r="G210" s="40">
        <v>111.49999999999997</v>
      </c>
      <c r="H210" s="40">
        <v>119.79999999999998</v>
      </c>
      <c r="I210" s="40">
        <v>121.55000000000001</v>
      </c>
      <c r="J210" s="40">
        <v>123.94999999999999</v>
      </c>
      <c r="K210" s="31">
        <v>119.15</v>
      </c>
      <c r="L210" s="31">
        <v>115</v>
      </c>
      <c r="M210" s="31">
        <v>23.192599999999999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288.14999999999998</v>
      </c>
      <c r="D211" s="40">
        <v>286.28333333333336</v>
      </c>
      <c r="E211" s="40">
        <v>282.4666666666667</v>
      </c>
      <c r="F211" s="40">
        <v>276.78333333333336</v>
      </c>
      <c r="G211" s="40">
        <v>272.9666666666667</v>
      </c>
      <c r="H211" s="40">
        <v>291.9666666666667</v>
      </c>
      <c r="I211" s="40">
        <v>295.78333333333342</v>
      </c>
      <c r="J211" s="40">
        <v>301.4666666666667</v>
      </c>
      <c r="K211" s="31">
        <v>290.10000000000002</v>
      </c>
      <c r="L211" s="31">
        <v>280.60000000000002</v>
      </c>
      <c r="M211" s="31">
        <v>38.16836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2277.65</v>
      </c>
      <c r="D212" s="40">
        <v>2288.0166666666669</v>
      </c>
      <c r="E212" s="40">
        <v>2258.6333333333337</v>
      </c>
      <c r="F212" s="40">
        <v>2239.6166666666668</v>
      </c>
      <c r="G212" s="40">
        <v>2210.2333333333336</v>
      </c>
      <c r="H212" s="40">
        <v>2307.0333333333338</v>
      </c>
      <c r="I212" s="40">
        <v>2336.416666666667</v>
      </c>
      <c r="J212" s="40">
        <v>2355.4333333333338</v>
      </c>
      <c r="K212" s="31">
        <v>2317.4</v>
      </c>
      <c r="L212" s="31">
        <v>2269</v>
      </c>
      <c r="M212" s="31">
        <v>16.616050000000001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312.14999999999998</v>
      </c>
      <c r="D213" s="40">
        <v>312.64999999999998</v>
      </c>
      <c r="E213" s="40">
        <v>308.64999999999998</v>
      </c>
      <c r="F213" s="40">
        <v>305.14999999999998</v>
      </c>
      <c r="G213" s="40">
        <v>301.14999999999998</v>
      </c>
      <c r="H213" s="40">
        <v>316.14999999999998</v>
      </c>
      <c r="I213" s="40">
        <v>320.14999999999998</v>
      </c>
      <c r="J213" s="40">
        <v>323.64999999999998</v>
      </c>
      <c r="K213" s="31">
        <v>316.64999999999998</v>
      </c>
      <c r="L213" s="31">
        <v>309.14999999999998</v>
      </c>
      <c r="M213" s="31">
        <v>6.96814</v>
      </c>
      <c r="N213" s="1"/>
      <c r="O213" s="1"/>
    </row>
    <row r="214" spans="1:15" ht="12.75" customHeight="1">
      <c r="A214" s="31">
        <v>204</v>
      </c>
      <c r="B214" s="31" t="s">
        <v>848</v>
      </c>
      <c r="C214" s="31">
        <v>826.35</v>
      </c>
      <c r="D214" s="40">
        <v>825.5</v>
      </c>
      <c r="E214" s="40">
        <v>815.9</v>
      </c>
      <c r="F214" s="40">
        <v>805.44999999999993</v>
      </c>
      <c r="G214" s="40">
        <v>795.84999999999991</v>
      </c>
      <c r="H214" s="40">
        <v>835.95</v>
      </c>
      <c r="I214" s="40">
        <v>845.55</v>
      </c>
      <c r="J214" s="40">
        <v>856.00000000000011</v>
      </c>
      <c r="K214" s="31">
        <v>835.1</v>
      </c>
      <c r="L214" s="31">
        <v>815.05</v>
      </c>
      <c r="M214" s="31">
        <v>0.48221000000000003</v>
      </c>
      <c r="N214" s="1"/>
      <c r="O214" s="1"/>
    </row>
    <row r="215" spans="1:15" ht="12.75" customHeight="1">
      <c r="A215" s="31">
        <v>205</v>
      </c>
      <c r="B215" s="31" t="s">
        <v>392</v>
      </c>
      <c r="C215" s="31">
        <v>40055.4</v>
      </c>
      <c r="D215" s="40">
        <v>39862.85</v>
      </c>
      <c r="E215" s="40">
        <v>39044.699999999997</v>
      </c>
      <c r="F215" s="40">
        <v>38034</v>
      </c>
      <c r="G215" s="40">
        <v>37215.85</v>
      </c>
      <c r="H215" s="40">
        <v>40873.549999999996</v>
      </c>
      <c r="I215" s="40">
        <v>41691.700000000004</v>
      </c>
      <c r="J215" s="40">
        <v>42702.399999999994</v>
      </c>
      <c r="K215" s="31">
        <v>40681</v>
      </c>
      <c r="L215" s="31">
        <v>38852.15</v>
      </c>
      <c r="M215" s="31">
        <v>7.2870000000000004E-2</v>
      </c>
      <c r="N215" s="1"/>
      <c r="O215" s="1"/>
    </row>
    <row r="216" spans="1:15" ht="12.75" customHeight="1">
      <c r="A216" s="31">
        <v>206</v>
      </c>
      <c r="B216" s="31" t="s">
        <v>393</v>
      </c>
      <c r="C216" s="31">
        <v>39.200000000000003</v>
      </c>
      <c r="D216" s="40">
        <v>39.299999999999997</v>
      </c>
      <c r="E216" s="40">
        <v>38.949999999999996</v>
      </c>
      <c r="F216" s="40">
        <v>38.699999999999996</v>
      </c>
      <c r="G216" s="40">
        <v>38.349999999999994</v>
      </c>
      <c r="H216" s="40">
        <v>39.549999999999997</v>
      </c>
      <c r="I216" s="40">
        <v>39.899999999999991</v>
      </c>
      <c r="J216" s="40">
        <v>40.15</v>
      </c>
      <c r="K216" s="31">
        <v>39.65</v>
      </c>
      <c r="L216" s="31">
        <v>39.049999999999997</v>
      </c>
      <c r="M216" s="31">
        <v>7.5088100000000004</v>
      </c>
      <c r="N216" s="1"/>
      <c r="O216" s="1"/>
    </row>
    <row r="217" spans="1:15" ht="12.75" customHeight="1">
      <c r="A217" s="31">
        <v>207</v>
      </c>
      <c r="B217" s="31" t="s">
        <v>405</v>
      </c>
      <c r="C217" s="31">
        <v>160.94999999999999</v>
      </c>
      <c r="D217" s="40">
        <v>161.41666666666666</v>
      </c>
      <c r="E217" s="40">
        <v>158.63333333333333</v>
      </c>
      <c r="F217" s="40">
        <v>156.31666666666666</v>
      </c>
      <c r="G217" s="40">
        <v>153.53333333333333</v>
      </c>
      <c r="H217" s="40">
        <v>163.73333333333332</v>
      </c>
      <c r="I217" s="40">
        <v>166.51666666666668</v>
      </c>
      <c r="J217" s="40">
        <v>168.83333333333331</v>
      </c>
      <c r="K217" s="31">
        <v>164.2</v>
      </c>
      <c r="L217" s="31">
        <v>159.1</v>
      </c>
      <c r="M217" s="31">
        <v>76.339780000000005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222.75</v>
      </c>
      <c r="D218" s="40">
        <v>222.25</v>
      </c>
      <c r="E218" s="40">
        <v>219.5</v>
      </c>
      <c r="F218" s="40">
        <v>216.25</v>
      </c>
      <c r="G218" s="40">
        <v>213.5</v>
      </c>
      <c r="H218" s="40">
        <v>225.5</v>
      </c>
      <c r="I218" s="40">
        <v>228.25</v>
      </c>
      <c r="J218" s="40">
        <v>231.5</v>
      </c>
      <c r="K218" s="31">
        <v>225</v>
      </c>
      <c r="L218" s="31">
        <v>219</v>
      </c>
      <c r="M218" s="31">
        <v>149.19318999999999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732.8</v>
      </c>
      <c r="D219" s="40">
        <v>729.26666666666677</v>
      </c>
      <c r="E219" s="40">
        <v>723.58333333333348</v>
      </c>
      <c r="F219" s="40">
        <v>714.36666666666667</v>
      </c>
      <c r="G219" s="40">
        <v>708.68333333333339</v>
      </c>
      <c r="H219" s="40">
        <v>738.48333333333358</v>
      </c>
      <c r="I219" s="40">
        <v>744.16666666666674</v>
      </c>
      <c r="J219" s="40">
        <v>753.38333333333367</v>
      </c>
      <c r="K219" s="31">
        <v>734.95</v>
      </c>
      <c r="L219" s="31">
        <v>720.05</v>
      </c>
      <c r="M219" s="31">
        <v>98.433589999999995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1345.2</v>
      </c>
      <c r="D220" s="40">
        <v>1356.8833333333332</v>
      </c>
      <c r="E220" s="40">
        <v>1330.7666666666664</v>
      </c>
      <c r="F220" s="40">
        <v>1316.3333333333333</v>
      </c>
      <c r="G220" s="40">
        <v>1290.2166666666665</v>
      </c>
      <c r="H220" s="40">
        <v>1371.3166666666664</v>
      </c>
      <c r="I220" s="40">
        <v>1397.4333333333332</v>
      </c>
      <c r="J220" s="40">
        <v>1411.8666666666663</v>
      </c>
      <c r="K220" s="31">
        <v>1383</v>
      </c>
      <c r="L220" s="31">
        <v>1342.45</v>
      </c>
      <c r="M220" s="31">
        <v>5.39391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558.1</v>
      </c>
      <c r="D221" s="40">
        <v>556.15</v>
      </c>
      <c r="E221" s="40">
        <v>552.44999999999993</v>
      </c>
      <c r="F221" s="40">
        <v>546.79999999999995</v>
      </c>
      <c r="G221" s="40">
        <v>543.09999999999991</v>
      </c>
      <c r="H221" s="40">
        <v>561.79999999999995</v>
      </c>
      <c r="I221" s="40">
        <v>565.5</v>
      </c>
      <c r="J221" s="40">
        <v>571.15</v>
      </c>
      <c r="K221" s="31">
        <v>559.85</v>
      </c>
      <c r="L221" s="31">
        <v>550.5</v>
      </c>
      <c r="M221" s="31">
        <v>10.18098</v>
      </c>
      <c r="N221" s="1"/>
      <c r="O221" s="1"/>
    </row>
    <row r="222" spans="1:15" ht="12.75" customHeight="1">
      <c r="A222" s="31">
        <v>212</v>
      </c>
      <c r="B222" s="31" t="s">
        <v>409</v>
      </c>
      <c r="C222" s="31">
        <v>239.25</v>
      </c>
      <c r="D222" s="40">
        <v>239.4</v>
      </c>
      <c r="E222" s="40">
        <v>234.85000000000002</v>
      </c>
      <c r="F222" s="40">
        <v>230.45000000000002</v>
      </c>
      <c r="G222" s="40">
        <v>225.90000000000003</v>
      </c>
      <c r="H222" s="40">
        <v>243.8</v>
      </c>
      <c r="I222" s="40">
        <v>248.35000000000002</v>
      </c>
      <c r="J222" s="40">
        <v>252.75</v>
      </c>
      <c r="K222" s="31">
        <v>243.95</v>
      </c>
      <c r="L222" s="31">
        <v>235</v>
      </c>
      <c r="M222" s="31">
        <v>1.6818200000000001</v>
      </c>
      <c r="N222" s="1"/>
      <c r="O222" s="1"/>
    </row>
    <row r="223" spans="1:15" ht="12.75" customHeight="1">
      <c r="A223" s="31">
        <v>213</v>
      </c>
      <c r="B223" s="31" t="s">
        <v>395</v>
      </c>
      <c r="C223" s="31">
        <v>45.8</v>
      </c>
      <c r="D223" s="40">
        <v>45.599999999999994</v>
      </c>
      <c r="E223" s="40">
        <v>44.29999999999999</v>
      </c>
      <c r="F223" s="40">
        <v>42.8</v>
      </c>
      <c r="G223" s="40">
        <v>41.499999999999993</v>
      </c>
      <c r="H223" s="40">
        <v>47.099999999999987</v>
      </c>
      <c r="I223" s="40">
        <v>48.4</v>
      </c>
      <c r="J223" s="40">
        <v>49.899999999999984</v>
      </c>
      <c r="K223" s="31">
        <v>46.9</v>
      </c>
      <c r="L223" s="31">
        <v>44.1</v>
      </c>
      <c r="M223" s="31">
        <v>78.679310000000001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13.9</v>
      </c>
      <c r="D224" s="40">
        <v>13.933333333333332</v>
      </c>
      <c r="E224" s="40">
        <v>13.616666666666664</v>
      </c>
      <c r="F224" s="40">
        <v>13.333333333333332</v>
      </c>
      <c r="G224" s="40">
        <v>13.016666666666664</v>
      </c>
      <c r="H224" s="40">
        <v>14.216666666666663</v>
      </c>
      <c r="I224" s="40">
        <v>14.53333333333333</v>
      </c>
      <c r="J224" s="40">
        <v>14.816666666666663</v>
      </c>
      <c r="K224" s="31">
        <v>14.25</v>
      </c>
      <c r="L224" s="31">
        <v>13.65</v>
      </c>
      <c r="M224" s="31">
        <v>2691.5861799999998</v>
      </c>
      <c r="N224" s="1"/>
      <c r="O224" s="1"/>
    </row>
    <row r="225" spans="1:15" ht="12.75" customHeight="1">
      <c r="A225" s="31">
        <v>215</v>
      </c>
      <c r="B225" s="31" t="s">
        <v>396</v>
      </c>
      <c r="C225" s="31">
        <v>52.9</v>
      </c>
      <c r="D225" s="40">
        <v>51.85</v>
      </c>
      <c r="E225" s="40">
        <v>50.1</v>
      </c>
      <c r="F225" s="40">
        <v>47.3</v>
      </c>
      <c r="G225" s="40">
        <v>45.55</v>
      </c>
      <c r="H225" s="40">
        <v>54.650000000000006</v>
      </c>
      <c r="I225" s="40">
        <v>56.400000000000006</v>
      </c>
      <c r="J225" s="40">
        <v>59.20000000000001</v>
      </c>
      <c r="K225" s="31">
        <v>53.6</v>
      </c>
      <c r="L225" s="31">
        <v>49.05</v>
      </c>
      <c r="M225" s="31">
        <v>140.40251000000001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48.05</v>
      </c>
      <c r="D226" s="40">
        <v>47.416666666666664</v>
      </c>
      <c r="E226" s="40">
        <v>46.383333333333326</v>
      </c>
      <c r="F226" s="40">
        <v>44.716666666666661</v>
      </c>
      <c r="G226" s="40">
        <v>43.683333333333323</v>
      </c>
      <c r="H226" s="40">
        <v>49.083333333333329</v>
      </c>
      <c r="I226" s="40">
        <v>50.116666666666674</v>
      </c>
      <c r="J226" s="40">
        <v>51.783333333333331</v>
      </c>
      <c r="K226" s="31">
        <v>48.45</v>
      </c>
      <c r="L226" s="31">
        <v>45.75</v>
      </c>
      <c r="M226" s="31">
        <v>245.58054000000001</v>
      </c>
      <c r="N226" s="1"/>
      <c r="O226" s="1"/>
    </row>
    <row r="227" spans="1:15" ht="12.75" customHeight="1">
      <c r="A227" s="31">
        <v>217</v>
      </c>
      <c r="B227" s="31" t="s">
        <v>407</v>
      </c>
      <c r="C227" s="31">
        <v>254.05</v>
      </c>
      <c r="D227" s="40">
        <v>251.51666666666665</v>
      </c>
      <c r="E227" s="40">
        <v>248.0333333333333</v>
      </c>
      <c r="F227" s="40">
        <v>242.01666666666665</v>
      </c>
      <c r="G227" s="40">
        <v>238.5333333333333</v>
      </c>
      <c r="H227" s="40">
        <v>257.5333333333333</v>
      </c>
      <c r="I227" s="40">
        <v>261.01666666666665</v>
      </c>
      <c r="J227" s="40">
        <v>267.0333333333333</v>
      </c>
      <c r="K227" s="31">
        <v>255</v>
      </c>
      <c r="L227" s="31">
        <v>245.5</v>
      </c>
      <c r="M227" s="31">
        <v>165.51554999999999</v>
      </c>
      <c r="N227" s="1"/>
      <c r="O227" s="1"/>
    </row>
    <row r="228" spans="1:15" ht="12.75" customHeight="1">
      <c r="A228" s="31">
        <v>218</v>
      </c>
      <c r="B228" s="31" t="s">
        <v>397</v>
      </c>
      <c r="C228" s="31">
        <v>1133</v>
      </c>
      <c r="D228" s="40">
        <v>1134.3</v>
      </c>
      <c r="E228" s="40">
        <v>1121.6499999999999</v>
      </c>
      <c r="F228" s="40">
        <v>1110.3</v>
      </c>
      <c r="G228" s="40">
        <v>1097.6499999999999</v>
      </c>
      <c r="H228" s="40">
        <v>1145.6499999999999</v>
      </c>
      <c r="I228" s="40">
        <v>1158.3</v>
      </c>
      <c r="J228" s="40">
        <v>1169.6499999999999</v>
      </c>
      <c r="K228" s="31">
        <v>1146.95</v>
      </c>
      <c r="L228" s="31">
        <v>1122.95</v>
      </c>
      <c r="M228" s="31">
        <v>3.1809999999999998E-2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497.65</v>
      </c>
      <c r="D229" s="40">
        <v>496.09999999999997</v>
      </c>
      <c r="E229" s="40">
        <v>493.59999999999991</v>
      </c>
      <c r="F229" s="40">
        <v>489.54999999999995</v>
      </c>
      <c r="G229" s="40">
        <v>487.0499999999999</v>
      </c>
      <c r="H229" s="40">
        <v>500.14999999999992</v>
      </c>
      <c r="I229" s="40">
        <v>502.65000000000003</v>
      </c>
      <c r="J229" s="40">
        <v>506.69999999999993</v>
      </c>
      <c r="K229" s="31">
        <v>498.6</v>
      </c>
      <c r="L229" s="31">
        <v>492.05</v>
      </c>
      <c r="M229" s="31">
        <v>8.48292</v>
      </c>
      <c r="N229" s="1"/>
      <c r="O229" s="1"/>
    </row>
    <row r="230" spans="1:15" ht="12.75" customHeight="1">
      <c r="A230" s="31">
        <v>220</v>
      </c>
      <c r="B230" s="31" t="s">
        <v>398</v>
      </c>
      <c r="C230" s="31">
        <v>281.89999999999998</v>
      </c>
      <c r="D230" s="40">
        <v>279.88333333333327</v>
      </c>
      <c r="E230" s="40">
        <v>274.81666666666655</v>
      </c>
      <c r="F230" s="40">
        <v>267.73333333333329</v>
      </c>
      <c r="G230" s="40">
        <v>262.66666666666657</v>
      </c>
      <c r="H230" s="40">
        <v>286.96666666666653</v>
      </c>
      <c r="I230" s="40">
        <v>292.03333333333325</v>
      </c>
      <c r="J230" s="40">
        <v>299.1166666666665</v>
      </c>
      <c r="K230" s="31">
        <v>284.95</v>
      </c>
      <c r="L230" s="31">
        <v>272.8</v>
      </c>
      <c r="M230" s="31">
        <v>9.4652899999999995</v>
      </c>
      <c r="N230" s="1"/>
      <c r="O230" s="1"/>
    </row>
    <row r="231" spans="1:15" ht="12.75" customHeight="1">
      <c r="A231" s="31">
        <v>221</v>
      </c>
      <c r="B231" s="31" t="s">
        <v>399</v>
      </c>
      <c r="C231" s="31">
        <v>1419</v>
      </c>
      <c r="D231" s="40">
        <v>1408.4666666666665</v>
      </c>
      <c r="E231" s="40">
        <v>1388.9333333333329</v>
      </c>
      <c r="F231" s="40">
        <v>1358.8666666666666</v>
      </c>
      <c r="G231" s="40">
        <v>1339.333333333333</v>
      </c>
      <c r="H231" s="40">
        <v>1438.5333333333328</v>
      </c>
      <c r="I231" s="40">
        <v>1458.0666666666662</v>
      </c>
      <c r="J231" s="40">
        <v>1488.1333333333328</v>
      </c>
      <c r="K231" s="31">
        <v>1428</v>
      </c>
      <c r="L231" s="31">
        <v>1378.4</v>
      </c>
      <c r="M231" s="31">
        <v>1.4040600000000001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181.05</v>
      </c>
      <c r="D232" s="40">
        <v>181.03333333333333</v>
      </c>
      <c r="E232" s="40">
        <v>178.06666666666666</v>
      </c>
      <c r="F232" s="40">
        <v>175.08333333333334</v>
      </c>
      <c r="G232" s="40">
        <v>172.11666666666667</v>
      </c>
      <c r="H232" s="40">
        <v>184.01666666666665</v>
      </c>
      <c r="I232" s="40">
        <v>186.98333333333329</v>
      </c>
      <c r="J232" s="40">
        <v>189.96666666666664</v>
      </c>
      <c r="K232" s="31">
        <v>184</v>
      </c>
      <c r="L232" s="31">
        <v>178.05</v>
      </c>
      <c r="M232" s="31">
        <v>43.149810000000002</v>
      </c>
      <c r="N232" s="1"/>
      <c r="O232" s="1"/>
    </row>
    <row r="233" spans="1:15" ht="12.75" customHeight="1">
      <c r="A233" s="31">
        <v>223</v>
      </c>
      <c r="B233" s="31" t="s">
        <v>404</v>
      </c>
      <c r="C233" s="31">
        <v>186.75</v>
      </c>
      <c r="D233" s="40">
        <v>187.06666666666669</v>
      </c>
      <c r="E233" s="40">
        <v>181.73333333333338</v>
      </c>
      <c r="F233" s="40">
        <v>176.7166666666667</v>
      </c>
      <c r="G233" s="40">
        <v>171.38333333333338</v>
      </c>
      <c r="H233" s="40">
        <v>192.08333333333337</v>
      </c>
      <c r="I233" s="40">
        <v>197.41666666666669</v>
      </c>
      <c r="J233" s="40">
        <v>202.43333333333337</v>
      </c>
      <c r="K233" s="31">
        <v>192.4</v>
      </c>
      <c r="L233" s="31">
        <v>182.05</v>
      </c>
      <c r="M233" s="31">
        <v>159.62065000000001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6597.05</v>
      </c>
      <c r="D234" s="40">
        <v>6602.333333333333</v>
      </c>
      <c r="E234" s="40">
        <v>6519.7166666666662</v>
      </c>
      <c r="F234" s="40">
        <v>6442.3833333333332</v>
      </c>
      <c r="G234" s="40">
        <v>6359.7666666666664</v>
      </c>
      <c r="H234" s="40">
        <v>6679.6666666666661</v>
      </c>
      <c r="I234" s="40">
        <v>6762.2833333333328</v>
      </c>
      <c r="J234" s="40">
        <v>6839.6166666666659</v>
      </c>
      <c r="K234" s="31">
        <v>6684.95</v>
      </c>
      <c r="L234" s="31">
        <v>6525</v>
      </c>
      <c r="M234" s="31">
        <v>0.83879999999999999</v>
      </c>
      <c r="N234" s="1"/>
      <c r="O234" s="1"/>
    </row>
    <row r="235" spans="1:15" ht="12.75" customHeight="1">
      <c r="A235" s="31">
        <v>225</v>
      </c>
      <c r="B235" s="31" t="s">
        <v>406</v>
      </c>
      <c r="C235" s="31">
        <v>137.55000000000001</v>
      </c>
      <c r="D235" s="40">
        <v>139.21666666666667</v>
      </c>
      <c r="E235" s="40">
        <v>134.93333333333334</v>
      </c>
      <c r="F235" s="40">
        <v>132.31666666666666</v>
      </c>
      <c r="G235" s="40">
        <v>128.03333333333333</v>
      </c>
      <c r="H235" s="40">
        <v>141.83333333333334</v>
      </c>
      <c r="I235" s="40">
        <v>146.1166666666667</v>
      </c>
      <c r="J235" s="40">
        <v>148.73333333333335</v>
      </c>
      <c r="K235" s="31">
        <v>143.5</v>
      </c>
      <c r="L235" s="31">
        <v>136.6</v>
      </c>
      <c r="M235" s="31">
        <v>42.945709999999998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1915.55</v>
      </c>
      <c r="D236" s="40">
        <v>1895.1166666666668</v>
      </c>
      <c r="E236" s="40">
        <v>1860.4333333333336</v>
      </c>
      <c r="F236" s="40">
        <v>1805.3166666666668</v>
      </c>
      <c r="G236" s="40">
        <v>1770.6333333333337</v>
      </c>
      <c r="H236" s="40">
        <v>1950.2333333333336</v>
      </c>
      <c r="I236" s="40">
        <v>1984.916666666667</v>
      </c>
      <c r="J236" s="40">
        <v>2040.0333333333335</v>
      </c>
      <c r="K236" s="31">
        <v>1929.8</v>
      </c>
      <c r="L236" s="31">
        <v>1840</v>
      </c>
      <c r="M236" s="31">
        <v>10.71632</v>
      </c>
      <c r="N236" s="1"/>
      <c r="O236" s="1"/>
    </row>
    <row r="237" spans="1:15" ht="12.75" customHeight="1">
      <c r="A237" s="31">
        <v>227</v>
      </c>
      <c r="B237" s="31" t="s">
        <v>849</v>
      </c>
      <c r="C237" s="31">
        <v>1928.55</v>
      </c>
      <c r="D237" s="40">
        <v>1937.5166666666667</v>
      </c>
      <c r="E237" s="40">
        <v>1916.0333333333333</v>
      </c>
      <c r="F237" s="40">
        <v>1903.5166666666667</v>
      </c>
      <c r="G237" s="40">
        <v>1882.0333333333333</v>
      </c>
      <c r="H237" s="40">
        <v>1950.0333333333333</v>
      </c>
      <c r="I237" s="40">
        <v>1971.5166666666664</v>
      </c>
      <c r="J237" s="40">
        <v>1984.0333333333333</v>
      </c>
      <c r="K237" s="31">
        <v>1959</v>
      </c>
      <c r="L237" s="31">
        <v>1925</v>
      </c>
      <c r="M237" s="31">
        <v>0.17376</v>
      </c>
      <c r="N237" s="1"/>
      <c r="O237" s="1"/>
    </row>
    <row r="238" spans="1:15" ht="12.75" customHeight="1">
      <c r="A238" s="31">
        <v>228</v>
      </c>
      <c r="B238" s="31" t="s">
        <v>410</v>
      </c>
      <c r="C238" s="31">
        <v>418.2</v>
      </c>
      <c r="D238" s="40">
        <v>417.18333333333339</v>
      </c>
      <c r="E238" s="40">
        <v>412.36666666666679</v>
      </c>
      <c r="F238" s="40">
        <v>406.53333333333342</v>
      </c>
      <c r="G238" s="40">
        <v>401.71666666666681</v>
      </c>
      <c r="H238" s="40">
        <v>423.01666666666677</v>
      </c>
      <c r="I238" s="40">
        <v>427.83333333333337</v>
      </c>
      <c r="J238" s="40">
        <v>433.66666666666674</v>
      </c>
      <c r="K238" s="31">
        <v>422</v>
      </c>
      <c r="L238" s="31">
        <v>411.35</v>
      </c>
      <c r="M238" s="31">
        <v>0.58613000000000004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871.75</v>
      </c>
      <c r="D239" s="40">
        <v>872.58333333333337</v>
      </c>
      <c r="E239" s="40">
        <v>860.16666666666674</v>
      </c>
      <c r="F239" s="40">
        <v>848.58333333333337</v>
      </c>
      <c r="G239" s="40">
        <v>836.16666666666674</v>
      </c>
      <c r="H239" s="40">
        <v>884.16666666666674</v>
      </c>
      <c r="I239" s="40">
        <v>896.58333333333348</v>
      </c>
      <c r="J239" s="40">
        <v>908.16666666666674</v>
      </c>
      <c r="K239" s="31">
        <v>885</v>
      </c>
      <c r="L239" s="31">
        <v>861</v>
      </c>
      <c r="M239" s="31">
        <v>36.197130000000001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253.75</v>
      </c>
      <c r="D240" s="40">
        <v>253.20000000000002</v>
      </c>
      <c r="E240" s="40">
        <v>249.35000000000002</v>
      </c>
      <c r="F240" s="40">
        <v>244.95000000000002</v>
      </c>
      <c r="G240" s="40">
        <v>241.10000000000002</v>
      </c>
      <c r="H240" s="40">
        <v>257.60000000000002</v>
      </c>
      <c r="I240" s="40">
        <v>261.45</v>
      </c>
      <c r="J240" s="40">
        <v>265.85000000000002</v>
      </c>
      <c r="K240" s="31">
        <v>257.05</v>
      </c>
      <c r="L240" s="31">
        <v>248.8</v>
      </c>
      <c r="M240" s="31">
        <v>28.709399999999999</v>
      </c>
      <c r="N240" s="1"/>
      <c r="O240" s="1"/>
    </row>
    <row r="241" spans="1:15" ht="12.75" customHeight="1">
      <c r="A241" s="31">
        <v>231</v>
      </c>
      <c r="B241" s="31" t="s">
        <v>411</v>
      </c>
      <c r="C241" s="31">
        <v>40.15</v>
      </c>
      <c r="D241" s="40">
        <v>40.416666666666664</v>
      </c>
      <c r="E241" s="40">
        <v>39.43333333333333</v>
      </c>
      <c r="F241" s="40">
        <v>38.716666666666669</v>
      </c>
      <c r="G241" s="40">
        <v>37.733333333333334</v>
      </c>
      <c r="H241" s="40">
        <v>41.133333333333326</v>
      </c>
      <c r="I241" s="40">
        <v>42.11666666666666</v>
      </c>
      <c r="J241" s="40">
        <v>42.833333333333321</v>
      </c>
      <c r="K241" s="31">
        <v>41.4</v>
      </c>
      <c r="L241" s="31">
        <v>39.700000000000003</v>
      </c>
      <c r="M241" s="31">
        <v>52.571480000000001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1824.7</v>
      </c>
      <c r="D242" s="40">
        <v>1822.0666666666668</v>
      </c>
      <c r="E242" s="40">
        <v>1814.9833333333336</v>
      </c>
      <c r="F242" s="40">
        <v>1805.2666666666667</v>
      </c>
      <c r="G242" s="40">
        <v>1798.1833333333334</v>
      </c>
      <c r="H242" s="40">
        <v>1831.7833333333338</v>
      </c>
      <c r="I242" s="40">
        <v>1838.8666666666672</v>
      </c>
      <c r="J242" s="40">
        <v>1848.5833333333339</v>
      </c>
      <c r="K242" s="31">
        <v>1829.15</v>
      </c>
      <c r="L242" s="31">
        <v>1812.35</v>
      </c>
      <c r="M242" s="31">
        <v>41.564279999999997</v>
      </c>
      <c r="N242" s="1"/>
      <c r="O242" s="1"/>
    </row>
    <row r="243" spans="1:15" ht="12.75" customHeight="1">
      <c r="A243" s="31">
        <v>233</v>
      </c>
      <c r="B243" s="31" t="s">
        <v>412</v>
      </c>
      <c r="C243" s="31">
        <v>1185.05</v>
      </c>
      <c r="D243" s="40">
        <v>1184.5</v>
      </c>
      <c r="E243" s="40">
        <v>1174.2</v>
      </c>
      <c r="F243" s="40">
        <v>1163.3500000000001</v>
      </c>
      <c r="G243" s="40">
        <v>1153.0500000000002</v>
      </c>
      <c r="H243" s="40">
        <v>1195.3499999999999</v>
      </c>
      <c r="I243" s="40">
        <v>1205.6500000000001</v>
      </c>
      <c r="J243" s="40">
        <v>1216.4999999999998</v>
      </c>
      <c r="K243" s="31">
        <v>1194.8</v>
      </c>
      <c r="L243" s="31">
        <v>1173.6500000000001</v>
      </c>
      <c r="M243" s="31">
        <v>6.0760000000000002E-2</v>
      </c>
      <c r="N243" s="1"/>
      <c r="O243" s="1"/>
    </row>
    <row r="244" spans="1:15" ht="12.75" customHeight="1">
      <c r="A244" s="31">
        <v>234</v>
      </c>
      <c r="B244" s="31" t="s">
        <v>413</v>
      </c>
      <c r="C244" s="31">
        <v>374.6</v>
      </c>
      <c r="D244" s="40">
        <v>378.31666666666666</v>
      </c>
      <c r="E244" s="40">
        <v>366.63333333333333</v>
      </c>
      <c r="F244" s="40">
        <v>358.66666666666669</v>
      </c>
      <c r="G244" s="40">
        <v>346.98333333333335</v>
      </c>
      <c r="H244" s="40">
        <v>386.2833333333333</v>
      </c>
      <c r="I244" s="40">
        <v>397.96666666666658</v>
      </c>
      <c r="J244" s="40">
        <v>405.93333333333328</v>
      </c>
      <c r="K244" s="31">
        <v>390</v>
      </c>
      <c r="L244" s="31">
        <v>370.35</v>
      </c>
      <c r="M244" s="31">
        <v>3.4923299999999999</v>
      </c>
      <c r="N244" s="1"/>
      <c r="O244" s="1"/>
    </row>
    <row r="245" spans="1:15" ht="12.75" customHeight="1">
      <c r="A245" s="31">
        <v>235</v>
      </c>
      <c r="B245" s="31" t="s">
        <v>414</v>
      </c>
      <c r="C245" s="31">
        <v>658.2</v>
      </c>
      <c r="D245" s="40">
        <v>663.2166666666667</v>
      </c>
      <c r="E245" s="40">
        <v>647.98333333333335</v>
      </c>
      <c r="F245" s="40">
        <v>637.76666666666665</v>
      </c>
      <c r="G245" s="40">
        <v>622.5333333333333</v>
      </c>
      <c r="H245" s="40">
        <v>673.43333333333339</v>
      </c>
      <c r="I245" s="40">
        <v>688.66666666666674</v>
      </c>
      <c r="J245" s="40">
        <v>698.88333333333344</v>
      </c>
      <c r="K245" s="31">
        <v>678.45</v>
      </c>
      <c r="L245" s="31">
        <v>653</v>
      </c>
      <c r="M245" s="31">
        <v>1.90269</v>
      </c>
      <c r="N245" s="1"/>
      <c r="O245" s="1"/>
    </row>
    <row r="246" spans="1:15" ht="12.75" customHeight="1">
      <c r="A246" s="31">
        <v>236</v>
      </c>
      <c r="B246" s="31" t="s">
        <v>408</v>
      </c>
      <c r="C246" s="31">
        <v>20.149999999999999</v>
      </c>
      <c r="D246" s="40">
        <v>20.2</v>
      </c>
      <c r="E246" s="40">
        <v>20</v>
      </c>
      <c r="F246" s="40">
        <v>19.850000000000001</v>
      </c>
      <c r="G246" s="40">
        <v>19.650000000000002</v>
      </c>
      <c r="H246" s="40">
        <v>20.349999999999998</v>
      </c>
      <c r="I246" s="40">
        <v>20.549999999999994</v>
      </c>
      <c r="J246" s="40">
        <v>20.699999999999996</v>
      </c>
      <c r="K246" s="31">
        <v>20.399999999999999</v>
      </c>
      <c r="L246" s="31">
        <v>20.05</v>
      </c>
      <c r="M246" s="31">
        <v>33.23019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109.05</v>
      </c>
      <c r="D247" s="40">
        <v>109.11666666666667</v>
      </c>
      <c r="E247" s="40">
        <v>108.18333333333335</v>
      </c>
      <c r="F247" s="40">
        <v>107.31666666666668</v>
      </c>
      <c r="G247" s="40">
        <v>106.38333333333335</v>
      </c>
      <c r="H247" s="40">
        <v>109.98333333333335</v>
      </c>
      <c r="I247" s="40">
        <v>110.91666666666669</v>
      </c>
      <c r="J247" s="40">
        <v>111.78333333333335</v>
      </c>
      <c r="K247" s="31">
        <v>110.05</v>
      </c>
      <c r="L247" s="31">
        <v>108.25</v>
      </c>
      <c r="M247" s="31">
        <v>108.95989</v>
      </c>
      <c r="N247" s="1"/>
      <c r="O247" s="1"/>
    </row>
    <row r="248" spans="1:15" ht="12.75" customHeight="1">
      <c r="A248" s="31">
        <v>238</v>
      </c>
      <c r="B248" s="31" t="s">
        <v>400</v>
      </c>
      <c r="C248" s="31">
        <v>441.55</v>
      </c>
      <c r="D248" s="40">
        <v>443.08333333333331</v>
      </c>
      <c r="E248" s="40">
        <v>437.41666666666663</v>
      </c>
      <c r="F248" s="40">
        <v>433.2833333333333</v>
      </c>
      <c r="G248" s="40">
        <v>427.61666666666662</v>
      </c>
      <c r="H248" s="40">
        <v>447.21666666666664</v>
      </c>
      <c r="I248" s="40">
        <v>452.88333333333327</v>
      </c>
      <c r="J248" s="40">
        <v>457.01666666666665</v>
      </c>
      <c r="K248" s="31">
        <v>448.75</v>
      </c>
      <c r="L248" s="31">
        <v>438.95</v>
      </c>
      <c r="M248" s="31">
        <v>0.98301000000000005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2020.4</v>
      </c>
      <c r="D249" s="40">
        <v>2014.5</v>
      </c>
      <c r="E249" s="40">
        <v>1994.9</v>
      </c>
      <c r="F249" s="40">
        <v>1969.4</v>
      </c>
      <c r="G249" s="40">
        <v>1949.8000000000002</v>
      </c>
      <c r="H249" s="40">
        <v>2040</v>
      </c>
      <c r="I249" s="40">
        <v>2059.6</v>
      </c>
      <c r="J249" s="40">
        <v>2085.1</v>
      </c>
      <c r="K249" s="31">
        <v>2034.1</v>
      </c>
      <c r="L249" s="31">
        <v>1989</v>
      </c>
      <c r="M249" s="31">
        <v>1.9843900000000001</v>
      </c>
      <c r="N249" s="1"/>
      <c r="O249" s="1"/>
    </row>
    <row r="250" spans="1:15" ht="12.75" customHeight="1">
      <c r="A250" s="31">
        <v>240</v>
      </c>
      <c r="B250" s="31" t="s">
        <v>401</v>
      </c>
      <c r="C250" s="31">
        <v>208.9</v>
      </c>
      <c r="D250" s="40">
        <v>209.86666666666667</v>
      </c>
      <c r="E250" s="40">
        <v>206.83333333333334</v>
      </c>
      <c r="F250" s="40">
        <v>204.76666666666668</v>
      </c>
      <c r="G250" s="40">
        <v>201.73333333333335</v>
      </c>
      <c r="H250" s="40">
        <v>211.93333333333334</v>
      </c>
      <c r="I250" s="40">
        <v>214.96666666666664</v>
      </c>
      <c r="J250" s="40">
        <v>217.03333333333333</v>
      </c>
      <c r="K250" s="31">
        <v>212.9</v>
      </c>
      <c r="L250" s="31">
        <v>207.8</v>
      </c>
      <c r="M250" s="31">
        <v>11.7819</v>
      </c>
      <c r="N250" s="1"/>
      <c r="O250" s="1"/>
    </row>
    <row r="251" spans="1:15" ht="12.75" customHeight="1">
      <c r="A251" s="31">
        <v>241</v>
      </c>
      <c r="B251" s="31" t="s">
        <v>402</v>
      </c>
      <c r="C251" s="31">
        <v>44.8</v>
      </c>
      <c r="D251" s="40">
        <v>44.75</v>
      </c>
      <c r="E251" s="40">
        <v>44.6</v>
      </c>
      <c r="F251" s="40">
        <v>44.4</v>
      </c>
      <c r="G251" s="40">
        <v>44.25</v>
      </c>
      <c r="H251" s="40">
        <v>44.95</v>
      </c>
      <c r="I251" s="40">
        <v>45.100000000000009</v>
      </c>
      <c r="J251" s="40">
        <v>45.300000000000004</v>
      </c>
      <c r="K251" s="31">
        <v>44.9</v>
      </c>
      <c r="L251" s="31">
        <v>44.55</v>
      </c>
      <c r="M251" s="31">
        <v>5.83751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839.75</v>
      </c>
      <c r="D252" s="40">
        <v>833.7833333333333</v>
      </c>
      <c r="E252" s="40">
        <v>824.96666666666658</v>
      </c>
      <c r="F252" s="40">
        <v>810.18333333333328</v>
      </c>
      <c r="G252" s="40">
        <v>801.36666666666656</v>
      </c>
      <c r="H252" s="40">
        <v>848.56666666666661</v>
      </c>
      <c r="I252" s="40">
        <v>857.38333333333321</v>
      </c>
      <c r="J252" s="40">
        <v>872.16666666666663</v>
      </c>
      <c r="K252" s="31">
        <v>842.6</v>
      </c>
      <c r="L252" s="31">
        <v>819</v>
      </c>
      <c r="M252" s="31">
        <v>37.217950000000002</v>
      </c>
      <c r="N252" s="1"/>
      <c r="O252" s="1"/>
    </row>
    <row r="253" spans="1:15" ht="12.75" customHeight="1">
      <c r="A253" s="31">
        <v>243</v>
      </c>
      <c r="B253" s="31" t="s">
        <v>842</v>
      </c>
      <c r="C253" s="31">
        <v>22.6</v>
      </c>
      <c r="D253" s="40">
        <v>22.566666666666663</v>
      </c>
      <c r="E253" s="40">
        <v>22.433333333333326</v>
      </c>
      <c r="F253" s="40">
        <v>22.266666666666662</v>
      </c>
      <c r="G253" s="40">
        <v>22.133333333333326</v>
      </c>
      <c r="H253" s="40">
        <v>22.733333333333327</v>
      </c>
      <c r="I253" s="40">
        <v>22.866666666666667</v>
      </c>
      <c r="J253" s="40">
        <v>23.033333333333328</v>
      </c>
      <c r="K253" s="31">
        <v>22.7</v>
      </c>
      <c r="L253" s="31">
        <v>22.4</v>
      </c>
      <c r="M253" s="31">
        <v>70.728200000000001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758.75</v>
      </c>
      <c r="D254" s="40">
        <v>756.25</v>
      </c>
      <c r="E254" s="40">
        <v>742.5</v>
      </c>
      <c r="F254" s="40">
        <v>726.25</v>
      </c>
      <c r="G254" s="40">
        <v>712.5</v>
      </c>
      <c r="H254" s="40">
        <v>772.5</v>
      </c>
      <c r="I254" s="40">
        <v>786.25</v>
      </c>
      <c r="J254" s="40">
        <v>802.5</v>
      </c>
      <c r="K254" s="31">
        <v>770</v>
      </c>
      <c r="L254" s="31">
        <v>740</v>
      </c>
      <c r="M254" s="31">
        <v>3.2251500000000002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212</v>
      </c>
      <c r="D255" s="40">
        <v>212.43333333333331</v>
      </c>
      <c r="E255" s="40">
        <v>210.66666666666663</v>
      </c>
      <c r="F255" s="40">
        <v>209.33333333333331</v>
      </c>
      <c r="G255" s="40">
        <v>207.56666666666663</v>
      </c>
      <c r="H255" s="40">
        <v>213.76666666666662</v>
      </c>
      <c r="I255" s="40">
        <v>215.53333333333333</v>
      </c>
      <c r="J255" s="40">
        <v>216.86666666666662</v>
      </c>
      <c r="K255" s="31">
        <v>214.2</v>
      </c>
      <c r="L255" s="31">
        <v>211.1</v>
      </c>
      <c r="M255" s="31">
        <v>172.39483999999999</v>
      </c>
      <c r="N255" s="1"/>
      <c r="O255" s="1"/>
    </row>
    <row r="256" spans="1:15" ht="12.75" customHeight="1">
      <c r="A256" s="31">
        <v>246</v>
      </c>
      <c r="B256" s="31" t="s">
        <v>403</v>
      </c>
      <c r="C256" s="31">
        <v>113</v>
      </c>
      <c r="D256" s="40">
        <v>113.28333333333335</v>
      </c>
      <c r="E256" s="40">
        <v>112.06666666666669</v>
      </c>
      <c r="F256" s="40">
        <v>111.13333333333334</v>
      </c>
      <c r="G256" s="40">
        <v>109.91666666666669</v>
      </c>
      <c r="H256" s="40">
        <v>114.2166666666667</v>
      </c>
      <c r="I256" s="40">
        <v>115.43333333333337</v>
      </c>
      <c r="J256" s="40">
        <v>116.3666666666667</v>
      </c>
      <c r="K256" s="31">
        <v>114.5</v>
      </c>
      <c r="L256" s="31">
        <v>112.35</v>
      </c>
      <c r="M256" s="31">
        <v>1.5236700000000001</v>
      </c>
      <c r="N256" s="1"/>
      <c r="O256" s="1"/>
    </row>
    <row r="257" spans="1:15" ht="12.75" customHeight="1">
      <c r="A257" s="31">
        <v>247</v>
      </c>
      <c r="B257" s="31" t="s">
        <v>421</v>
      </c>
      <c r="C257" s="31">
        <v>101.65</v>
      </c>
      <c r="D257" s="40">
        <v>102.3</v>
      </c>
      <c r="E257" s="40">
        <v>100.5</v>
      </c>
      <c r="F257" s="40">
        <v>99.350000000000009</v>
      </c>
      <c r="G257" s="40">
        <v>97.550000000000011</v>
      </c>
      <c r="H257" s="40">
        <v>103.44999999999999</v>
      </c>
      <c r="I257" s="40">
        <v>105.24999999999997</v>
      </c>
      <c r="J257" s="40">
        <v>106.39999999999998</v>
      </c>
      <c r="K257" s="31">
        <v>104.1</v>
      </c>
      <c r="L257" s="31">
        <v>101.15</v>
      </c>
      <c r="M257" s="31">
        <v>5.0884900000000002</v>
      </c>
      <c r="N257" s="1"/>
      <c r="O257" s="1"/>
    </row>
    <row r="258" spans="1:15" ht="12.75" customHeight="1">
      <c r="A258" s="31">
        <v>248</v>
      </c>
      <c r="B258" s="31" t="s">
        <v>415</v>
      </c>
      <c r="C258" s="31">
        <v>1578.35</v>
      </c>
      <c r="D258" s="40">
        <v>1583.8999999999999</v>
      </c>
      <c r="E258" s="40">
        <v>1561.9999999999998</v>
      </c>
      <c r="F258" s="40">
        <v>1545.6499999999999</v>
      </c>
      <c r="G258" s="40">
        <v>1523.7499999999998</v>
      </c>
      <c r="H258" s="40">
        <v>1600.2499999999998</v>
      </c>
      <c r="I258" s="40">
        <v>1622.1499999999999</v>
      </c>
      <c r="J258" s="40">
        <v>1638.4999999999998</v>
      </c>
      <c r="K258" s="31">
        <v>1605.8</v>
      </c>
      <c r="L258" s="31">
        <v>1567.55</v>
      </c>
      <c r="M258" s="31">
        <v>1.0244200000000001</v>
      </c>
      <c r="N258" s="1"/>
      <c r="O258" s="1"/>
    </row>
    <row r="259" spans="1:15" ht="12.75" customHeight="1">
      <c r="A259" s="31">
        <v>249</v>
      </c>
      <c r="B259" s="31" t="s">
        <v>425</v>
      </c>
      <c r="C259" s="31">
        <v>2101.1999999999998</v>
      </c>
      <c r="D259" s="40">
        <v>2098.1</v>
      </c>
      <c r="E259" s="40">
        <v>2068.1999999999998</v>
      </c>
      <c r="F259" s="40">
        <v>2035.1999999999998</v>
      </c>
      <c r="G259" s="40">
        <v>2005.2999999999997</v>
      </c>
      <c r="H259" s="40">
        <v>2131.1</v>
      </c>
      <c r="I259" s="40">
        <v>2161.0000000000005</v>
      </c>
      <c r="J259" s="40">
        <v>2194</v>
      </c>
      <c r="K259" s="31">
        <v>2128</v>
      </c>
      <c r="L259" s="31">
        <v>2065.1</v>
      </c>
      <c r="M259" s="31">
        <v>0.17165</v>
      </c>
      <c r="N259" s="1"/>
      <c r="O259" s="1"/>
    </row>
    <row r="260" spans="1:15" ht="12.75" customHeight="1">
      <c r="A260" s="31">
        <v>250</v>
      </c>
      <c r="B260" s="31" t="s">
        <v>422</v>
      </c>
      <c r="C260" s="31">
        <v>100</v>
      </c>
      <c r="D260" s="40">
        <v>99.033333333333346</v>
      </c>
      <c r="E260" s="40">
        <v>97.466666666666697</v>
      </c>
      <c r="F260" s="40">
        <v>94.933333333333351</v>
      </c>
      <c r="G260" s="40">
        <v>93.366666666666703</v>
      </c>
      <c r="H260" s="40">
        <v>101.56666666666669</v>
      </c>
      <c r="I260" s="40">
        <v>103.13333333333333</v>
      </c>
      <c r="J260" s="40">
        <v>105.66666666666669</v>
      </c>
      <c r="K260" s="31">
        <v>100.6</v>
      </c>
      <c r="L260" s="31">
        <v>96.5</v>
      </c>
      <c r="M260" s="31">
        <v>15.33348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379.95</v>
      </c>
      <c r="D261" s="40">
        <v>379.8</v>
      </c>
      <c r="E261" s="40">
        <v>375.8</v>
      </c>
      <c r="F261" s="40">
        <v>371.65</v>
      </c>
      <c r="G261" s="40">
        <v>367.65</v>
      </c>
      <c r="H261" s="40">
        <v>383.95000000000005</v>
      </c>
      <c r="I261" s="40">
        <v>387.95000000000005</v>
      </c>
      <c r="J261" s="40">
        <v>392.10000000000008</v>
      </c>
      <c r="K261" s="31">
        <v>383.8</v>
      </c>
      <c r="L261" s="31">
        <v>375.65</v>
      </c>
      <c r="M261" s="31">
        <v>27.14085</v>
      </c>
      <c r="N261" s="1"/>
      <c r="O261" s="1"/>
    </row>
    <row r="262" spans="1:15" ht="12.75" customHeight="1">
      <c r="A262" s="31">
        <v>252</v>
      </c>
      <c r="B262" s="31" t="s">
        <v>416</v>
      </c>
      <c r="C262" s="31">
        <v>3527.25</v>
      </c>
      <c r="D262" s="40">
        <v>3489.3833333333332</v>
      </c>
      <c r="E262" s="40">
        <v>3438.8666666666663</v>
      </c>
      <c r="F262" s="40">
        <v>3350.4833333333331</v>
      </c>
      <c r="G262" s="40">
        <v>3299.9666666666662</v>
      </c>
      <c r="H262" s="40">
        <v>3577.7666666666664</v>
      </c>
      <c r="I262" s="40">
        <v>3628.2833333333328</v>
      </c>
      <c r="J262" s="40">
        <v>3716.6666666666665</v>
      </c>
      <c r="K262" s="31">
        <v>3539.9</v>
      </c>
      <c r="L262" s="31">
        <v>3401</v>
      </c>
      <c r="M262" s="31">
        <v>1.14602</v>
      </c>
      <c r="N262" s="1"/>
      <c r="O262" s="1"/>
    </row>
    <row r="263" spans="1:15" ht="12.75" customHeight="1">
      <c r="A263" s="31">
        <v>253</v>
      </c>
      <c r="B263" s="31" t="s">
        <v>417</v>
      </c>
      <c r="C263" s="31">
        <v>531.54999999999995</v>
      </c>
      <c r="D263" s="40">
        <v>535.5333333333333</v>
      </c>
      <c r="E263" s="40">
        <v>525.11666666666656</v>
      </c>
      <c r="F263" s="40">
        <v>518.68333333333328</v>
      </c>
      <c r="G263" s="40">
        <v>508.26666666666654</v>
      </c>
      <c r="H263" s="40">
        <v>541.96666666666658</v>
      </c>
      <c r="I263" s="40">
        <v>552.38333333333333</v>
      </c>
      <c r="J263" s="40">
        <v>558.81666666666661</v>
      </c>
      <c r="K263" s="31">
        <v>545.95000000000005</v>
      </c>
      <c r="L263" s="31">
        <v>529.1</v>
      </c>
      <c r="M263" s="31">
        <v>3.8980399999999999</v>
      </c>
      <c r="N263" s="1"/>
      <c r="O263" s="1"/>
    </row>
    <row r="264" spans="1:15" ht="12.75" customHeight="1">
      <c r="A264" s="31">
        <v>254</v>
      </c>
      <c r="B264" s="31" t="s">
        <v>418</v>
      </c>
      <c r="C264" s="31">
        <v>203.7</v>
      </c>
      <c r="D264" s="40">
        <v>201.48333333333332</v>
      </c>
      <c r="E264" s="40">
        <v>198.11666666666665</v>
      </c>
      <c r="F264" s="40">
        <v>192.53333333333333</v>
      </c>
      <c r="G264" s="40">
        <v>189.16666666666666</v>
      </c>
      <c r="H264" s="40">
        <v>207.06666666666663</v>
      </c>
      <c r="I264" s="40">
        <v>210.43333333333331</v>
      </c>
      <c r="J264" s="40">
        <v>216.01666666666662</v>
      </c>
      <c r="K264" s="31">
        <v>204.85</v>
      </c>
      <c r="L264" s="31">
        <v>195.9</v>
      </c>
      <c r="M264" s="31">
        <v>5.5500100000000003</v>
      </c>
      <c r="N264" s="1"/>
      <c r="O264" s="1"/>
    </row>
    <row r="265" spans="1:15" ht="12.75" customHeight="1">
      <c r="A265" s="31">
        <v>255</v>
      </c>
      <c r="B265" s="31" t="s">
        <v>419</v>
      </c>
      <c r="C265" s="31">
        <v>135.05000000000001</v>
      </c>
      <c r="D265" s="40">
        <v>134.9</v>
      </c>
      <c r="E265" s="40">
        <v>132.45000000000002</v>
      </c>
      <c r="F265" s="40">
        <v>129.85000000000002</v>
      </c>
      <c r="G265" s="40">
        <v>127.40000000000003</v>
      </c>
      <c r="H265" s="40">
        <v>137.5</v>
      </c>
      <c r="I265" s="40">
        <v>139.94999999999999</v>
      </c>
      <c r="J265" s="40">
        <v>142.54999999999998</v>
      </c>
      <c r="K265" s="31">
        <v>137.35</v>
      </c>
      <c r="L265" s="31">
        <v>132.30000000000001</v>
      </c>
      <c r="M265" s="31">
        <v>2.75291</v>
      </c>
      <c r="N265" s="1"/>
      <c r="O265" s="1"/>
    </row>
    <row r="266" spans="1:15" ht="12.75" customHeight="1">
      <c r="A266" s="31">
        <v>256</v>
      </c>
      <c r="B266" s="31" t="s">
        <v>420</v>
      </c>
      <c r="C266" s="31">
        <v>71.7</v>
      </c>
      <c r="D266" s="40">
        <v>72.05</v>
      </c>
      <c r="E266" s="40">
        <v>71.149999999999991</v>
      </c>
      <c r="F266" s="40">
        <v>70.599999999999994</v>
      </c>
      <c r="G266" s="40">
        <v>69.699999999999989</v>
      </c>
      <c r="H266" s="40">
        <v>72.599999999999994</v>
      </c>
      <c r="I266" s="40">
        <v>73.5</v>
      </c>
      <c r="J266" s="40">
        <v>74.05</v>
      </c>
      <c r="K266" s="31">
        <v>72.95</v>
      </c>
      <c r="L266" s="31">
        <v>71.5</v>
      </c>
      <c r="M266" s="31">
        <v>12.33836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186.15</v>
      </c>
      <c r="D267" s="40">
        <v>184.76666666666665</v>
      </c>
      <c r="E267" s="40">
        <v>182.5333333333333</v>
      </c>
      <c r="F267" s="40">
        <v>178.91666666666666</v>
      </c>
      <c r="G267" s="40">
        <v>176.68333333333331</v>
      </c>
      <c r="H267" s="40">
        <v>188.3833333333333</v>
      </c>
      <c r="I267" s="40">
        <v>190.61666666666665</v>
      </c>
      <c r="J267" s="40">
        <v>194.23333333333329</v>
      </c>
      <c r="K267" s="31">
        <v>187</v>
      </c>
      <c r="L267" s="31">
        <v>181.15</v>
      </c>
      <c r="M267" s="31">
        <v>8.7218599999999995</v>
      </c>
      <c r="N267" s="1"/>
      <c r="O267" s="1"/>
    </row>
    <row r="268" spans="1:15" ht="12.75" customHeight="1">
      <c r="A268" s="31">
        <v>258</v>
      </c>
      <c r="B268" s="31" t="s">
        <v>423</v>
      </c>
      <c r="C268" s="31">
        <v>324.75</v>
      </c>
      <c r="D268" s="40">
        <v>322.91666666666669</v>
      </c>
      <c r="E268" s="40">
        <v>319.13333333333338</v>
      </c>
      <c r="F268" s="40">
        <v>313.51666666666671</v>
      </c>
      <c r="G268" s="40">
        <v>309.73333333333341</v>
      </c>
      <c r="H268" s="40">
        <v>328.53333333333336</v>
      </c>
      <c r="I268" s="40">
        <v>332.31666666666666</v>
      </c>
      <c r="J268" s="40">
        <v>337.93333333333334</v>
      </c>
      <c r="K268" s="31">
        <v>326.7</v>
      </c>
      <c r="L268" s="31">
        <v>317.3</v>
      </c>
      <c r="M268" s="31">
        <v>1.28149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296.64999999999998</v>
      </c>
      <c r="D269" s="40">
        <v>295.0333333333333</v>
      </c>
      <c r="E269" s="40">
        <v>292.61666666666662</v>
      </c>
      <c r="F269" s="40">
        <v>288.58333333333331</v>
      </c>
      <c r="G269" s="40">
        <v>286.16666666666663</v>
      </c>
      <c r="H269" s="40">
        <v>299.06666666666661</v>
      </c>
      <c r="I269" s="40">
        <v>301.48333333333335</v>
      </c>
      <c r="J269" s="40">
        <v>305.51666666666659</v>
      </c>
      <c r="K269" s="31">
        <v>297.45</v>
      </c>
      <c r="L269" s="31">
        <v>291</v>
      </c>
      <c r="M269" s="31">
        <v>5.0072700000000001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661</v>
      </c>
      <c r="D270" s="40">
        <v>661.6</v>
      </c>
      <c r="E270" s="40">
        <v>657.05000000000007</v>
      </c>
      <c r="F270" s="40">
        <v>653.1</v>
      </c>
      <c r="G270" s="40">
        <v>648.55000000000007</v>
      </c>
      <c r="H270" s="40">
        <v>665.55000000000007</v>
      </c>
      <c r="I270" s="40">
        <v>670.1</v>
      </c>
      <c r="J270" s="40">
        <v>674.05000000000007</v>
      </c>
      <c r="K270" s="31">
        <v>666.15</v>
      </c>
      <c r="L270" s="31">
        <v>657.65</v>
      </c>
      <c r="M270" s="31">
        <v>12.73217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3429.45</v>
      </c>
      <c r="D271" s="40">
        <v>3419.9</v>
      </c>
      <c r="E271" s="40">
        <v>3389.8</v>
      </c>
      <c r="F271" s="40">
        <v>3350.15</v>
      </c>
      <c r="G271" s="40">
        <v>3320.05</v>
      </c>
      <c r="H271" s="40">
        <v>3459.55</v>
      </c>
      <c r="I271" s="40">
        <v>3489.6499999999996</v>
      </c>
      <c r="J271" s="40">
        <v>3529.3</v>
      </c>
      <c r="K271" s="31">
        <v>3450</v>
      </c>
      <c r="L271" s="31">
        <v>3380.25</v>
      </c>
      <c r="M271" s="31">
        <v>6.6436500000000001</v>
      </c>
      <c r="N271" s="1"/>
      <c r="O271" s="1"/>
    </row>
    <row r="272" spans="1:15" ht="12.75" customHeight="1">
      <c r="A272" s="31">
        <v>262</v>
      </c>
      <c r="B272" s="31" t="s">
        <v>850</v>
      </c>
      <c r="C272" s="31">
        <v>531.85</v>
      </c>
      <c r="D272" s="40">
        <v>532.61666666666667</v>
      </c>
      <c r="E272" s="40">
        <v>526.23333333333335</v>
      </c>
      <c r="F272" s="40">
        <v>520.61666666666667</v>
      </c>
      <c r="G272" s="40">
        <v>514.23333333333335</v>
      </c>
      <c r="H272" s="40">
        <v>538.23333333333335</v>
      </c>
      <c r="I272" s="40">
        <v>544.61666666666679</v>
      </c>
      <c r="J272" s="40">
        <v>550.23333333333335</v>
      </c>
      <c r="K272" s="31">
        <v>539</v>
      </c>
      <c r="L272" s="31">
        <v>527</v>
      </c>
      <c r="M272" s="31">
        <v>3.4223400000000002</v>
      </c>
      <c r="N272" s="1"/>
      <c r="O272" s="1"/>
    </row>
    <row r="273" spans="1:15" ht="12.75" customHeight="1">
      <c r="A273" s="31">
        <v>263</v>
      </c>
      <c r="B273" s="31" t="s">
        <v>851</v>
      </c>
      <c r="C273" s="31">
        <v>567.54999999999995</v>
      </c>
      <c r="D273" s="40">
        <v>565.66666666666663</v>
      </c>
      <c r="E273" s="40">
        <v>561.33333333333326</v>
      </c>
      <c r="F273" s="40">
        <v>555.11666666666667</v>
      </c>
      <c r="G273" s="40">
        <v>550.7833333333333</v>
      </c>
      <c r="H273" s="40">
        <v>571.88333333333321</v>
      </c>
      <c r="I273" s="40">
        <v>576.21666666666647</v>
      </c>
      <c r="J273" s="40">
        <v>582.43333333333317</v>
      </c>
      <c r="K273" s="31">
        <v>570</v>
      </c>
      <c r="L273" s="31">
        <v>559.45000000000005</v>
      </c>
      <c r="M273" s="31">
        <v>0.70999000000000001</v>
      </c>
      <c r="N273" s="1"/>
      <c r="O273" s="1"/>
    </row>
    <row r="274" spans="1:15" ht="12.75" customHeight="1">
      <c r="A274" s="31">
        <v>264</v>
      </c>
      <c r="B274" s="31" t="s">
        <v>426</v>
      </c>
      <c r="C274" s="31">
        <v>828.8</v>
      </c>
      <c r="D274" s="40">
        <v>820.05000000000007</v>
      </c>
      <c r="E274" s="40">
        <v>804.10000000000014</v>
      </c>
      <c r="F274" s="40">
        <v>779.40000000000009</v>
      </c>
      <c r="G274" s="40">
        <v>763.45000000000016</v>
      </c>
      <c r="H274" s="40">
        <v>844.75000000000011</v>
      </c>
      <c r="I274" s="40">
        <v>860.70000000000016</v>
      </c>
      <c r="J274" s="40">
        <v>885.40000000000009</v>
      </c>
      <c r="K274" s="31">
        <v>836</v>
      </c>
      <c r="L274" s="31">
        <v>795.35</v>
      </c>
      <c r="M274" s="31">
        <v>14.30292</v>
      </c>
      <c r="N274" s="1"/>
      <c r="O274" s="1"/>
    </row>
    <row r="275" spans="1:15" ht="12.75" customHeight="1">
      <c r="A275" s="31">
        <v>265</v>
      </c>
      <c r="B275" s="31" t="s">
        <v>427</v>
      </c>
      <c r="C275" s="31">
        <v>139.9</v>
      </c>
      <c r="D275" s="40">
        <v>140.46666666666667</v>
      </c>
      <c r="E275" s="40">
        <v>138.93333333333334</v>
      </c>
      <c r="F275" s="40">
        <v>137.96666666666667</v>
      </c>
      <c r="G275" s="40">
        <v>136.43333333333334</v>
      </c>
      <c r="H275" s="40">
        <v>141.43333333333334</v>
      </c>
      <c r="I275" s="40">
        <v>142.9666666666667</v>
      </c>
      <c r="J275" s="40">
        <v>143.93333333333334</v>
      </c>
      <c r="K275" s="31">
        <v>142</v>
      </c>
      <c r="L275" s="31">
        <v>139.5</v>
      </c>
      <c r="M275" s="31">
        <v>2.0247999999999999</v>
      </c>
      <c r="N275" s="1"/>
      <c r="O275" s="1"/>
    </row>
    <row r="276" spans="1:15" ht="12.75" customHeight="1">
      <c r="A276" s="31">
        <v>266</v>
      </c>
      <c r="B276" s="31" t="s">
        <v>434</v>
      </c>
      <c r="C276" s="31">
        <v>1228.4000000000001</v>
      </c>
      <c r="D276" s="40">
        <v>1229.8999999999999</v>
      </c>
      <c r="E276" s="40">
        <v>1218.4999999999998</v>
      </c>
      <c r="F276" s="40">
        <v>1208.5999999999999</v>
      </c>
      <c r="G276" s="40">
        <v>1197.1999999999998</v>
      </c>
      <c r="H276" s="40">
        <v>1239.7999999999997</v>
      </c>
      <c r="I276" s="40">
        <v>1251.1999999999998</v>
      </c>
      <c r="J276" s="40">
        <v>1261.0999999999997</v>
      </c>
      <c r="K276" s="31">
        <v>1241.3</v>
      </c>
      <c r="L276" s="31">
        <v>1220</v>
      </c>
      <c r="M276" s="31">
        <v>1.2883899999999999</v>
      </c>
      <c r="N276" s="1"/>
      <c r="O276" s="1"/>
    </row>
    <row r="277" spans="1:15" ht="12.75" customHeight="1">
      <c r="A277" s="31">
        <v>267</v>
      </c>
      <c r="B277" s="31" t="s">
        <v>435</v>
      </c>
      <c r="C277" s="31">
        <v>362.45</v>
      </c>
      <c r="D277" s="40">
        <v>360.75</v>
      </c>
      <c r="E277" s="40">
        <v>356.55</v>
      </c>
      <c r="F277" s="40">
        <v>350.65000000000003</v>
      </c>
      <c r="G277" s="40">
        <v>346.45000000000005</v>
      </c>
      <c r="H277" s="40">
        <v>366.65</v>
      </c>
      <c r="I277" s="40">
        <v>370.85</v>
      </c>
      <c r="J277" s="40">
        <v>376.74999999999994</v>
      </c>
      <c r="K277" s="31">
        <v>364.95</v>
      </c>
      <c r="L277" s="31">
        <v>354.85</v>
      </c>
      <c r="M277" s="31">
        <v>3.2532899999999998</v>
      </c>
      <c r="N277" s="1"/>
      <c r="O277" s="1"/>
    </row>
    <row r="278" spans="1:15" ht="12.75" customHeight="1">
      <c r="A278" s="31">
        <v>268</v>
      </c>
      <c r="B278" s="31" t="s">
        <v>852</v>
      </c>
      <c r="C278" s="31">
        <v>67.599999999999994</v>
      </c>
      <c r="D278" s="40">
        <v>67.61666666666666</v>
      </c>
      <c r="E278" s="40">
        <v>67.083333333333314</v>
      </c>
      <c r="F278" s="40">
        <v>66.566666666666649</v>
      </c>
      <c r="G278" s="40">
        <v>66.033333333333303</v>
      </c>
      <c r="H278" s="40">
        <v>68.133333333333326</v>
      </c>
      <c r="I278" s="40">
        <v>68.666666666666657</v>
      </c>
      <c r="J278" s="40">
        <v>69.183333333333337</v>
      </c>
      <c r="K278" s="31">
        <v>68.150000000000006</v>
      </c>
      <c r="L278" s="31">
        <v>67.099999999999994</v>
      </c>
      <c r="M278" s="31">
        <v>3.4185099999999999</v>
      </c>
      <c r="N278" s="1"/>
      <c r="O278" s="1"/>
    </row>
    <row r="279" spans="1:15" ht="12.75" customHeight="1">
      <c r="A279" s="31">
        <v>269</v>
      </c>
      <c r="B279" s="31" t="s">
        <v>436</v>
      </c>
      <c r="C279" s="31">
        <v>589.75</v>
      </c>
      <c r="D279" s="40">
        <v>591.43333333333328</v>
      </c>
      <c r="E279" s="40">
        <v>585.26666666666654</v>
      </c>
      <c r="F279" s="40">
        <v>580.7833333333333</v>
      </c>
      <c r="G279" s="40">
        <v>574.61666666666656</v>
      </c>
      <c r="H279" s="40">
        <v>595.91666666666652</v>
      </c>
      <c r="I279" s="40">
        <v>602.08333333333326</v>
      </c>
      <c r="J279" s="40">
        <v>606.56666666666649</v>
      </c>
      <c r="K279" s="31">
        <v>597.6</v>
      </c>
      <c r="L279" s="31">
        <v>586.95000000000005</v>
      </c>
      <c r="M279" s="31">
        <v>0.42942000000000002</v>
      </c>
      <c r="N279" s="1"/>
      <c r="O279" s="1"/>
    </row>
    <row r="280" spans="1:15" ht="12.75" customHeight="1">
      <c r="A280" s="31">
        <v>270</v>
      </c>
      <c r="B280" s="31" t="s">
        <v>437</v>
      </c>
      <c r="C280" s="31">
        <v>45.8</v>
      </c>
      <c r="D280" s="40">
        <v>45.666666666666664</v>
      </c>
      <c r="E280" s="40">
        <v>45.18333333333333</v>
      </c>
      <c r="F280" s="40">
        <v>44.566666666666663</v>
      </c>
      <c r="G280" s="40">
        <v>44.083333333333329</v>
      </c>
      <c r="H280" s="40">
        <v>46.283333333333331</v>
      </c>
      <c r="I280" s="40">
        <v>46.766666666666666</v>
      </c>
      <c r="J280" s="40">
        <v>47.383333333333333</v>
      </c>
      <c r="K280" s="31">
        <v>46.15</v>
      </c>
      <c r="L280" s="31">
        <v>45.05</v>
      </c>
      <c r="M280" s="31">
        <v>15.746180000000001</v>
      </c>
      <c r="N280" s="1"/>
      <c r="O280" s="1"/>
    </row>
    <row r="281" spans="1:15" ht="12.75" customHeight="1">
      <c r="A281" s="31">
        <v>271</v>
      </c>
      <c r="B281" s="31" t="s">
        <v>439</v>
      </c>
      <c r="C281" s="31">
        <v>466.45</v>
      </c>
      <c r="D281" s="40">
        <v>465.15000000000003</v>
      </c>
      <c r="E281" s="40">
        <v>459.30000000000007</v>
      </c>
      <c r="F281" s="40">
        <v>452.15000000000003</v>
      </c>
      <c r="G281" s="40">
        <v>446.30000000000007</v>
      </c>
      <c r="H281" s="40">
        <v>472.30000000000007</v>
      </c>
      <c r="I281" s="40">
        <v>478.15000000000009</v>
      </c>
      <c r="J281" s="40">
        <v>485.30000000000007</v>
      </c>
      <c r="K281" s="31">
        <v>471</v>
      </c>
      <c r="L281" s="31">
        <v>458</v>
      </c>
      <c r="M281" s="31">
        <v>4.0907299999999998</v>
      </c>
      <c r="N281" s="1"/>
      <c r="O281" s="1"/>
    </row>
    <row r="282" spans="1:15" ht="12.75" customHeight="1">
      <c r="A282" s="31">
        <v>272</v>
      </c>
      <c r="B282" s="31" t="s">
        <v>429</v>
      </c>
      <c r="C282" s="31">
        <v>1060.2</v>
      </c>
      <c r="D282" s="40">
        <v>1070.4166666666667</v>
      </c>
      <c r="E282" s="40">
        <v>1042.8333333333335</v>
      </c>
      <c r="F282" s="40">
        <v>1025.4666666666667</v>
      </c>
      <c r="G282" s="40">
        <v>997.88333333333344</v>
      </c>
      <c r="H282" s="40">
        <v>1087.7833333333335</v>
      </c>
      <c r="I282" s="40">
        <v>1115.366666666667</v>
      </c>
      <c r="J282" s="40">
        <v>1132.7333333333336</v>
      </c>
      <c r="K282" s="31">
        <v>1098</v>
      </c>
      <c r="L282" s="31">
        <v>1053.05</v>
      </c>
      <c r="M282" s="31">
        <v>1.3839999999999999</v>
      </c>
      <c r="N282" s="1"/>
      <c r="O282" s="1"/>
    </row>
    <row r="283" spans="1:15" ht="12.75" customHeight="1">
      <c r="A283" s="31">
        <v>273</v>
      </c>
      <c r="B283" s="31" t="s">
        <v>430</v>
      </c>
      <c r="C283" s="31">
        <v>286.55</v>
      </c>
      <c r="D283" s="40">
        <v>283.84999999999997</v>
      </c>
      <c r="E283" s="40">
        <v>279.69999999999993</v>
      </c>
      <c r="F283" s="40">
        <v>272.84999999999997</v>
      </c>
      <c r="G283" s="40">
        <v>268.69999999999993</v>
      </c>
      <c r="H283" s="40">
        <v>290.69999999999993</v>
      </c>
      <c r="I283" s="40">
        <v>294.84999999999991</v>
      </c>
      <c r="J283" s="40">
        <v>301.69999999999993</v>
      </c>
      <c r="K283" s="31">
        <v>288</v>
      </c>
      <c r="L283" s="31">
        <v>277</v>
      </c>
      <c r="M283" s="31">
        <v>1.68222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1762.4</v>
      </c>
      <c r="D284" s="40">
        <v>1755.1833333333334</v>
      </c>
      <c r="E284" s="40">
        <v>1740.3666666666668</v>
      </c>
      <c r="F284" s="40">
        <v>1718.3333333333335</v>
      </c>
      <c r="G284" s="40">
        <v>1703.5166666666669</v>
      </c>
      <c r="H284" s="40">
        <v>1777.2166666666667</v>
      </c>
      <c r="I284" s="40">
        <v>1792.0333333333333</v>
      </c>
      <c r="J284" s="40">
        <v>1814.0666666666666</v>
      </c>
      <c r="K284" s="31">
        <v>1770</v>
      </c>
      <c r="L284" s="31">
        <v>1733.15</v>
      </c>
      <c r="M284" s="31">
        <v>34.53839</v>
      </c>
      <c r="N284" s="1"/>
      <c r="O284" s="1"/>
    </row>
    <row r="285" spans="1:15" ht="12.75" customHeight="1">
      <c r="A285" s="31">
        <v>275</v>
      </c>
      <c r="B285" s="31" t="s">
        <v>431</v>
      </c>
      <c r="C285" s="31">
        <v>501.7</v>
      </c>
      <c r="D285" s="40">
        <v>498.40000000000003</v>
      </c>
      <c r="E285" s="40">
        <v>490.00000000000006</v>
      </c>
      <c r="F285" s="40">
        <v>478.3</v>
      </c>
      <c r="G285" s="40">
        <v>469.90000000000003</v>
      </c>
      <c r="H285" s="40">
        <v>510.10000000000008</v>
      </c>
      <c r="I285" s="40">
        <v>518.5</v>
      </c>
      <c r="J285" s="40">
        <v>530.20000000000005</v>
      </c>
      <c r="K285" s="31">
        <v>506.8</v>
      </c>
      <c r="L285" s="31">
        <v>486.7</v>
      </c>
      <c r="M285" s="31">
        <v>13.04382</v>
      </c>
      <c r="N285" s="1"/>
      <c r="O285" s="1"/>
    </row>
    <row r="286" spans="1:15" ht="12.75" customHeight="1">
      <c r="A286" s="31">
        <v>276</v>
      </c>
      <c r="B286" s="31" t="s">
        <v>428</v>
      </c>
      <c r="C286" s="31">
        <v>608.6</v>
      </c>
      <c r="D286" s="40">
        <v>608.76666666666665</v>
      </c>
      <c r="E286" s="40">
        <v>596.63333333333333</v>
      </c>
      <c r="F286" s="40">
        <v>584.66666666666663</v>
      </c>
      <c r="G286" s="40">
        <v>572.5333333333333</v>
      </c>
      <c r="H286" s="40">
        <v>620.73333333333335</v>
      </c>
      <c r="I286" s="40">
        <v>632.86666666666656</v>
      </c>
      <c r="J286" s="40">
        <v>644.83333333333337</v>
      </c>
      <c r="K286" s="31">
        <v>620.9</v>
      </c>
      <c r="L286" s="31">
        <v>596.79999999999995</v>
      </c>
      <c r="M286" s="31">
        <v>3.6907100000000002</v>
      </c>
      <c r="N286" s="1"/>
      <c r="O286" s="1"/>
    </row>
    <row r="287" spans="1:15" ht="12.75" customHeight="1">
      <c r="A287" s="31">
        <v>277</v>
      </c>
      <c r="B287" s="31" t="s">
        <v>432</v>
      </c>
      <c r="C287" s="31">
        <v>241.45</v>
      </c>
      <c r="D287" s="40">
        <v>242.08333333333334</v>
      </c>
      <c r="E287" s="40">
        <v>239.41666666666669</v>
      </c>
      <c r="F287" s="40">
        <v>237.38333333333335</v>
      </c>
      <c r="G287" s="40">
        <v>234.7166666666667</v>
      </c>
      <c r="H287" s="40">
        <v>244.11666666666667</v>
      </c>
      <c r="I287" s="40">
        <v>246.78333333333336</v>
      </c>
      <c r="J287" s="40">
        <v>248.81666666666666</v>
      </c>
      <c r="K287" s="31">
        <v>244.75</v>
      </c>
      <c r="L287" s="31">
        <v>240.05</v>
      </c>
      <c r="M287" s="31">
        <v>1.5047900000000001</v>
      </c>
      <c r="N287" s="1"/>
      <c r="O287" s="1"/>
    </row>
    <row r="288" spans="1:15" ht="12.75" customHeight="1">
      <c r="A288" s="31">
        <v>278</v>
      </c>
      <c r="B288" s="31" t="s">
        <v>433</v>
      </c>
      <c r="C288" s="31">
        <v>1202.5</v>
      </c>
      <c r="D288" s="40">
        <v>1212.9333333333334</v>
      </c>
      <c r="E288" s="40">
        <v>1181.8666666666668</v>
      </c>
      <c r="F288" s="40">
        <v>1161.2333333333333</v>
      </c>
      <c r="G288" s="40">
        <v>1130.1666666666667</v>
      </c>
      <c r="H288" s="40">
        <v>1233.5666666666668</v>
      </c>
      <c r="I288" s="40">
        <v>1264.6333333333334</v>
      </c>
      <c r="J288" s="40">
        <v>1285.2666666666669</v>
      </c>
      <c r="K288" s="31">
        <v>1244</v>
      </c>
      <c r="L288" s="31">
        <v>1192.3</v>
      </c>
      <c r="M288" s="31">
        <v>0.12347</v>
      </c>
      <c r="N288" s="1"/>
      <c r="O288" s="1"/>
    </row>
    <row r="289" spans="1:15" ht="12.75" customHeight="1">
      <c r="A289" s="31">
        <v>279</v>
      </c>
      <c r="B289" s="31" t="s">
        <v>438</v>
      </c>
      <c r="C289" s="31">
        <v>510.7</v>
      </c>
      <c r="D289" s="40">
        <v>510.8</v>
      </c>
      <c r="E289" s="40">
        <v>506.9</v>
      </c>
      <c r="F289" s="40">
        <v>503.09999999999997</v>
      </c>
      <c r="G289" s="40">
        <v>499.19999999999993</v>
      </c>
      <c r="H289" s="40">
        <v>514.6</v>
      </c>
      <c r="I289" s="40">
        <v>518.5</v>
      </c>
      <c r="J289" s="40">
        <v>522.30000000000007</v>
      </c>
      <c r="K289" s="31">
        <v>514.70000000000005</v>
      </c>
      <c r="L289" s="31">
        <v>507</v>
      </c>
      <c r="M289" s="31">
        <v>0.51588999999999996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79.7</v>
      </c>
      <c r="D290" s="40">
        <v>78.900000000000006</v>
      </c>
      <c r="E290" s="40">
        <v>77.950000000000017</v>
      </c>
      <c r="F290" s="40">
        <v>76.200000000000017</v>
      </c>
      <c r="G290" s="40">
        <v>75.250000000000028</v>
      </c>
      <c r="H290" s="40">
        <v>80.650000000000006</v>
      </c>
      <c r="I290" s="40">
        <v>81.599999999999994</v>
      </c>
      <c r="J290" s="40">
        <v>83.35</v>
      </c>
      <c r="K290" s="31">
        <v>79.849999999999994</v>
      </c>
      <c r="L290" s="31">
        <v>77.150000000000006</v>
      </c>
      <c r="M290" s="31">
        <v>76.909409999999994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3402.7</v>
      </c>
      <c r="D291" s="40">
        <v>3402.1</v>
      </c>
      <c r="E291" s="40">
        <v>3354.2</v>
      </c>
      <c r="F291" s="40">
        <v>3305.7</v>
      </c>
      <c r="G291" s="40">
        <v>3257.7999999999997</v>
      </c>
      <c r="H291" s="40">
        <v>3450.6</v>
      </c>
      <c r="I291" s="40">
        <v>3498.5000000000005</v>
      </c>
      <c r="J291" s="40">
        <v>3547</v>
      </c>
      <c r="K291" s="31">
        <v>3450</v>
      </c>
      <c r="L291" s="31">
        <v>3353.6</v>
      </c>
      <c r="M291" s="31">
        <v>1.1274999999999999</v>
      </c>
      <c r="N291" s="1"/>
      <c r="O291" s="1"/>
    </row>
    <row r="292" spans="1:15" ht="12.75" customHeight="1">
      <c r="A292" s="31">
        <v>282</v>
      </c>
      <c r="B292" s="31" t="s">
        <v>440</v>
      </c>
      <c r="C292" s="31">
        <v>424.05</v>
      </c>
      <c r="D292" s="40">
        <v>425.39999999999992</v>
      </c>
      <c r="E292" s="40">
        <v>416.79999999999984</v>
      </c>
      <c r="F292" s="40">
        <v>409.5499999999999</v>
      </c>
      <c r="G292" s="40">
        <v>400.94999999999982</v>
      </c>
      <c r="H292" s="40">
        <v>432.64999999999986</v>
      </c>
      <c r="I292" s="40">
        <v>441.24999999999989</v>
      </c>
      <c r="J292" s="40">
        <v>448.49999999999989</v>
      </c>
      <c r="K292" s="31">
        <v>434</v>
      </c>
      <c r="L292" s="31">
        <v>418.15</v>
      </c>
      <c r="M292" s="31">
        <v>9.0826899999999995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497.3</v>
      </c>
      <c r="D293" s="40">
        <v>494.35000000000008</v>
      </c>
      <c r="E293" s="40">
        <v>489.10000000000014</v>
      </c>
      <c r="F293" s="40">
        <v>480.90000000000003</v>
      </c>
      <c r="G293" s="40">
        <v>475.65000000000009</v>
      </c>
      <c r="H293" s="40">
        <v>502.55000000000018</v>
      </c>
      <c r="I293" s="40">
        <v>507.80000000000007</v>
      </c>
      <c r="J293" s="40">
        <v>516.00000000000023</v>
      </c>
      <c r="K293" s="31">
        <v>499.6</v>
      </c>
      <c r="L293" s="31">
        <v>486.15</v>
      </c>
      <c r="M293" s="31">
        <v>12.662039999999999</v>
      </c>
      <c r="N293" s="1"/>
      <c r="O293" s="1"/>
    </row>
    <row r="294" spans="1:15" ht="12.75" customHeight="1">
      <c r="A294" s="31">
        <v>284</v>
      </c>
      <c r="B294" s="31" t="s">
        <v>441</v>
      </c>
      <c r="C294" s="31">
        <v>8676.7999999999993</v>
      </c>
      <c r="D294" s="40">
        <v>8742.2666666666664</v>
      </c>
      <c r="E294" s="40">
        <v>8584.5333333333328</v>
      </c>
      <c r="F294" s="40">
        <v>8492.2666666666664</v>
      </c>
      <c r="G294" s="40">
        <v>8334.5333333333328</v>
      </c>
      <c r="H294" s="40">
        <v>8834.5333333333328</v>
      </c>
      <c r="I294" s="40">
        <v>8992.2666666666664</v>
      </c>
      <c r="J294" s="40">
        <v>9084.5333333333328</v>
      </c>
      <c r="K294" s="31">
        <v>8900</v>
      </c>
      <c r="L294" s="31">
        <v>8650</v>
      </c>
      <c r="M294" s="31">
        <v>0.14227999999999999</v>
      </c>
      <c r="N294" s="1"/>
      <c r="O294" s="1"/>
    </row>
    <row r="295" spans="1:15" ht="12.75" customHeight="1">
      <c r="A295" s="31">
        <v>285</v>
      </c>
      <c r="B295" s="31" t="s">
        <v>442</v>
      </c>
      <c r="C295" s="31">
        <v>46.15</v>
      </c>
      <c r="D295" s="40">
        <v>46.35</v>
      </c>
      <c r="E295" s="40">
        <v>45.7</v>
      </c>
      <c r="F295" s="40">
        <v>45.25</v>
      </c>
      <c r="G295" s="40">
        <v>44.6</v>
      </c>
      <c r="H295" s="40">
        <v>46.800000000000004</v>
      </c>
      <c r="I295" s="40">
        <v>47.449999999999996</v>
      </c>
      <c r="J295" s="40">
        <v>47.900000000000006</v>
      </c>
      <c r="K295" s="31">
        <v>47</v>
      </c>
      <c r="L295" s="31">
        <v>45.9</v>
      </c>
      <c r="M295" s="31">
        <v>13.602209999999999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351.75</v>
      </c>
      <c r="D296" s="40">
        <v>349.7166666666667</v>
      </c>
      <c r="E296" s="40">
        <v>346.68333333333339</v>
      </c>
      <c r="F296" s="40">
        <v>341.61666666666667</v>
      </c>
      <c r="G296" s="40">
        <v>338.58333333333337</v>
      </c>
      <c r="H296" s="40">
        <v>354.78333333333342</v>
      </c>
      <c r="I296" s="40">
        <v>357.81666666666672</v>
      </c>
      <c r="J296" s="40">
        <v>362.88333333333344</v>
      </c>
      <c r="K296" s="31">
        <v>352.75</v>
      </c>
      <c r="L296" s="31">
        <v>344.65</v>
      </c>
      <c r="M296" s="31">
        <v>15.789949999999999</v>
      </c>
      <c r="N296" s="1"/>
      <c r="O296" s="1"/>
    </row>
    <row r="297" spans="1:15" ht="12.75" customHeight="1">
      <c r="A297" s="31">
        <v>287</v>
      </c>
      <c r="B297" s="31" t="s">
        <v>443</v>
      </c>
      <c r="C297" s="31">
        <v>2356.9499999999998</v>
      </c>
      <c r="D297" s="40">
        <v>2353.65</v>
      </c>
      <c r="E297" s="40">
        <v>2333.3000000000002</v>
      </c>
      <c r="F297" s="40">
        <v>2309.65</v>
      </c>
      <c r="G297" s="40">
        <v>2289.3000000000002</v>
      </c>
      <c r="H297" s="40">
        <v>2377.3000000000002</v>
      </c>
      <c r="I297" s="40">
        <v>2397.6499999999996</v>
      </c>
      <c r="J297" s="40">
        <v>2421.3000000000002</v>
      </c>
      <c r="K297" s="31">
        <v>2374</v>
      </c>
      <c r="L297" s="31">
        <v>2330</v>
      </c>
      <c r="M297" s="31">
        <v>0.30970999999999999</v>
      </c>
      <c r="N297" s="1"/>
      <c r="O297" s="1"/>
    </row>
    <row r="298" spans="1:15" ht="12.75" customHeight="1">
      <c r="A298" s="31">
        <v>288</v>
      </c>
      <c r="B298" s="31" t="s">
        <v>853</v>
      </c>
      <c r="C298" s="31">
        <v>1212.3499999999999</v>
      </c>
      <c r="D298" s="40">
        <v>1187.0666666666666</v>
      </c>
      <c r="E298" s="40">
        <v>1155.3333333333333</v>
      </c>
      <c r="F298" s="40">
        <v>1098.3166666666666</v>
      </c>
      <c r="G298" s="40">
        <v>1066.5833333333333</v>
      </c>
      <c r="H298" s="40">
        <v>1244.0833333333333</v>
      </c>
      <c r="I298" s="40">
        <v>1275.8166666666668</v>
      </c>
      <c r="J298" s="40">
        <v>1332.8333333333333</v>
      </c>
      <c r="K298" s="31">
        <v>1218.8</v>
      </c>
      <c r="L298" s="31">
        <v>1130.05</v>
      </c>
      <c r="M298" s="31">
        <v>6.0800799999999997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1871</v>
      </c>
      <c r="D299" s="40">
        <v>1859.3666666666668</v>
      </c>
      <c r="E299" s="40">
        <v>1839.1833333333336</v>
      </c>
      <c r="F299" s="40">
        <v>1807.3666666666668</v>
      </c>
      <c r="G299" s="40">
        <v>1787.1833333333336</v>
      </c>
      <c r="H299" s="40">
        <v>1891.1833333333336</v>
      </c>
      <c r="I299" s="40">
        <v>1911.366666666667</v>
      </c>
      <c r="J299" s="40">
        <v>1943.1833333333336</v>
      </c>
      <c r="K299" s="31">
        <v>1879.55</v>
      </c>
      <c r="L299" s="31">
        <v>1827.55</v>
      </c>
      <c r="M299" s="31">
        <v>16.925049999999999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7126</v>
      </c>
      <c r="D300" s="40">
        <v>7111.4000000000005</v>
      </c>
      <c r="E300" s="40">
        <v>7024.9000000000015</v>
      </c>
      <c r="F300" s="40">
        <v>6923.8000000000011</v>
      </c>
      <c r="G300" s="40">
        <v>6837.300000000002</v>
      </c>
      <c r="H300" s="40">
        <v>7212.5000000000009</v>
      </c>
      <c r="I300" s="40">
        <v>7298.9999999999991</v>
      </c>
      <c r="J300" s="40">
        <v>7400.1</v>
      </c>
      <c r="K300" s="31">
        <v>7197.9</v>
      </c>
      <c r="L300" s="31">
        <v>7010.3</v>
      </c>
      <c r="M300" s="31">
        <v>4.3151000000000002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5332.45</v>
      </c>
      <c r="D301" s="40">
        <v>5304.2666666666664</v>
      </c>
      <c r="E301" s="40">
        <v>5265.583333333333</v>
      </c>
      <c r="F301" s="40">
        <v>5198.7166666666662</v>
      </c>
      <c r="G301" s="40">
        <v>5160.0333333333328</v>
      </c>
      <c r="H301" s="40">
        <v>5371.1333333333332</v>
      </c>
      <c r="I301" s="40">
        <v>5409.8166666666675</v>
      </c>
      <c r="J301" s="40">
        <v>5476.6833333333334</v>
      </c>
      <c r="K301" s="31">
        <v>5342.95</v>
      </c>
      <c r="L301" s="31">
        <v>5237.3999999999996</v>
      </c>
      <c r="M301" s="31">
        <v>2.0546600000000002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902.35</v>
      </c>
      <c r="D302" s="40">
        <v>895.36666666666679</v>
      </c>
      <c r="E302" s="40">
        <v>882.53333333333353</v>
      </c>
      <c r="F302" s="40">
        <v>862.7166666666667</v>
      </c>
      <c r="G302" s="40">
        <v>849.88333333333344</v>
      </c>
      <c r="H302" s="40">
        <v>915.18333333333362</v>
      </c>
      <c r="I302" s="40">
        <v>928.01666666666688</v>
      </c>
      <c r="J302" s="40">
        <v>947.83333333333371</v>
      </c>
      <c r="K302" s="31">
        <v>908.2</v>
      </c>
      <c r="L302" s="31">
        <v>875.55</v>
      </c>
      <c r="M302" s="31">
        <v>12.765470000000001</v>
      </c>
      <c r="N302" s="1"/>
      <c r="O302" s="1"/>
    </row>
    <row r="303" spans="1:15" ht="12.75" customHeight="1">
      <c r="A303" s="31">
        <v>293</v>
      </c>
      <c r="B303" s="31" t="s">
        <v>444</v>
      </c>
      <c r="C303" s="31">
        <v>3582.75</v>
      </c>
      <c r="D303" s="40">
        <v>3585.3166666666671</v>
      </c>
      <c r="E303" s="40">
        <v>3545.6333333333341</v>
      </c>
      <c r="F303" s="40">
        <v>3508.5166666666669</v>
      </c>
      <c r="G303" s="40">
        <v>3468.8333333333339</v>
      </c>
      <c r="H303" s="40">
        <v>3622.4333333333343</v>
      </c>
      <c r="I303" s="40">
        <v>3662.1166666666677</v>
      </c>
      <c r="J303" s="40">
        <v>3699.2333333333345</v>
      </c>
      <c r="K303" s="31">
        <v>3625</v>
      </c>
      <c r="L303" s="31">
        <v>3548.2</v>
      </c>
      <c r="M303" s="31">
        <v>0.34699999999999998</v>
      </c>
      <c r="N303" s="1"/>
      <c r="O303" s="1"/>
    </row>
    <row r="304" spans="1:15" ht="12.75" customHeight="1">
      <c r="A304" s="31">
        <v>294</v>
      </c>
      <c r="B304" s="31" t="s">
        <v>854</v>
      </c>
      <c r="C304" s="31">
        <v>402.45</v>
      </c>
      <c r="D304" s="40">
        <v>402.15000000000003</v>
      </c>
      <c r="E304" s="40">
        <v>398.30000000000007</v>
      </c>
      <c r="F304" s="40">
        <v>394.15000000000003</v>
      </c>
      <c r="G304" s="40">
        <v>390.30000000000007</v>
      </c>
      <c r="H304" s="40">
        <v>406.30000000000007</v>
      </c>
      <c r="I304" s="40">
        <v>410.15000000000009</v>
      </c>
      <c r="J304" s="40">
        <v>414.30000000000007</v>
      </c>
      <c r="K304" s="31">
        <v>406</v>
      </c>
      <c r="L304" s="31">
        <v>398</v>
      </c>
      <c r="M304" s="31">
        <v>2.1884600000000001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818.7</v>
      </c>
      <c r="D305" s="40">
        <v>818.9666666666667</v>
      </c>
      <c r="E305" s="40">
        <v>810.73333333333335</v>
      </c>
      <c r="F305" s="40">
        <v>802.76666666666665</v>
      </c>
      <c r="G305" s="40">
        <v>794.5333333333333</v>
      </c>
      <c r="H305" s="40">
        <v>826.93333333333339</v>
      </c>
      <c r="I305" s="40">
        <v>835.16666666666674</v>
      </c>
      <c r="J305" s="40">
        <v>843.13333333333344</v>
      </c>
      <c r="K305" s="31">
        <v>827.2</v>
      </c>
      <c r="L305" s="31">
        <v>811</v>
      </c>
      <c r="M305" s="31">
        <v>19.799119999999998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145</v>
      </c>
      <c r="D306" s="40">
        <v>145.01666666666665</v>
      </c>
      <c r="E306" s="40">
        <v>142.6333333333333</v>
      </c>
      <c r="F306" s="40">
        <v>140.26666666666665</v>
      </c>
      <c r="G306" s="40">
        <v>137.8833333333333</v>
      </c>
      <c r="H306" s="40">
        <v>147.3833333333333</v>
      </c>
      <c r="I306" s="40">
        <v>149.76666666666662</v>
      </c>
      <c r="J306" s="40">
        <v>152.1333333333333</v>
      </c>
      <c r="K306" s="31">
        <v>147.4</v>
      </c>
      <c r="L306" s="31">
        <v>142.65</v>
      </c>
      <c r="M306" s="31">
        <v>61.004440000000002</v>
      </c>
      <c r="N306" s="1"/>
      <c r="O306" s="1"/>
    </row>
    <row r="307" spans="1:15" ht="12.75" customHeight="1">
      <c r="A307" s="31">
        <v>297</v>
      </c>
      <c r="B307" s="31" t="s">
        <v>317</v>
      </c>
      <c r="C307" s="31">
        <v>19.399999999999999</v>
      </c>
      <c r="D307" s="40">
        <v>19.333333333333332</v>
      </c>
      <c r="E307" s="40">
        <v>19.166666666666664</v>
      </c>
      <c r="F307" s="40">
        <v>18.933333333333334</v>
      </c>
      <c r="G307" s="40">
        <v>18.766666666666666</v>
      </c>
      <c r="H307" s="40">
        <v>19.566666666666663</v>
      </c>
      <c r="I307" s="40">
        <v>19.733333333333327</v>
      </c>
      <c r="J307" s="40">
        <v>19.966666666666661</v>
      </c>
      <c r="K307" s="31">
        <v>19.5</v>
      </c>
      <c r="L307" s="31">
        <v>19.100000000000001</v>
      </c>
      <c r="M307" s="31">
        <v>17.201930000000001</v>
      </c>
      <c r="N307" s="1"/>
      <c r="O307" s="1"/>
    </row>
    <row r="308" spans="1:15" ht="12.75" customHeight="1">
      <c r="A308" s="31">
        <v>298</v>
      </c>
      <c r="B308" s="31" t="s">
        <v>447</v>
      </c>
      <c r="C308" s="31">
        <v>224.55</v>
      </c>
      <c r="D308" s="40">
        <v>225.75</v>
      </c>
      <c r="E308" s="40">
        <v>221.6</v>
      </c>
      <c r="F308" s="40">
        <v>218.65</v>
      </c>
      <c r="G308" s="40">
        <v>214.5</v>
      </c>
      <c r="H308" s="40">
        <v>228.7</v>
      </c>
      <c r="I308" s="40">
        <v>232.84999999999997</v>
      </c>
      <c r="J308" s="40">
        <v>235.79999999999998</v>
      </c>
      <c r="K308" s="31">
        <v>229.9</v>
      </c>
      <c r="L308" s="31">
        <v>222.8</v>
      </c>
      <c r="M308" s="31">
        <v>1.25953</v>
      </c>
      <c r="N308" s="1"/>
      <c r="O308" s="1"/>
    </row>
    <row r="309" spans="1:15" ht="12.75" customHeight="1">
      <c r="A309" s="31">
        <v>299</v>
      </c>
      <c r="B309" s="31" t="s">
        <v>449</v>
      </c>
      <c r="C309" s="31">
        <v>680.25</v>
      </c>
      <c r="D309" s="40">
        <v>675.44999999999993</v>
      </c>
      <c r="E309" s="40">
        <v>666.39999999999986</v>
      </c>
      <c r="F309" s="40">
        <v>652.54999999999995</v>
      </c>
      <c r="G309" s="40">
        <v>643.49999999999989</v>
      </c>
      <c r="H309" s="40">
        <v>689.29999999999984</v>
      </c>
      <c r="I309" s="40">
        <v>698.3499999999998</v>
      </c>
      <c r="J309" s="40">
        <v>712.19999999999982</v>
      </c>
      <c r="K309" s="31">
        <v>684.5</v>
      </c>
      <c r="L309" s="31">
        <v>661.6</v>
      </c>
      <c r="M309" s="31">
        <v>0.85487999999999997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162.9</v>
      </c>
      <c r="D310" s="40">
        <v>161.31666666666666</v>
      </c>
      <c r="E310" s="40">
        <v>158.63333333333333</v>
      </c>
      <c r="F310" s="40">
        <v>154.36666666666667</v>
      </c>
      <c r="G310" s="40">
        <v>151.68333333333334</v>
      </c>
      <c r="H310" s="40">
        <v>165.58333333333331</v>
      </c>
      <c r="I310" s="40">
        <v>168.26666666666665</v>
      </c>
      <c r="J310" s="40">
        <v>172.5333333333333</v>
      </c>
      <c r="K310" s="31">
        <v>164</v>
      </c>
      <c r="L310" s="31">
        <v>157.05000000000001</v>
      </c>
      <c r="M310" s="31">
        <v>29.73368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499.85</v>
      </c>
      <c r="D311" s="40">
        <v>497.26666666666665</v>
      </c>
      <c r="E311" s="40">
        <v>493.5333333333333</v>
      </c>
      <c r="F311" s="40">
        <v>487.21666666666664</v>
      </c>
      <c r="G311" s="40">
        <v>483.48333333333329</v>
      </c>
      <c r="H311" s="40">
        <v>503.58333333333331</v>
      </c>
      <c r="I311" s="40">
        <v>507.31666666666666</v>
      </c>
      <c r="J311" s="40">
        <v>513.63333333333333</v>
      </c>
      <c r="K311" s="31">
        <v>501</v>
      </c>
      <c r="L311" s="31">
        <v>490.95</v>
      </c>
      <c r="M311" s="31">
        <v>8.3952200000000001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7423.75</v>
      </c>
      <c r="D312" s="40">
        <v>7394.416666666667</v>
      </c>
      <c r="E312" s="40">
        <v>7334.8333333333339</v>
      </c>
      <c r="F312" s="40">
        <v>7245.916666666667</v>
      </c>
      <c r="G312" s="40">
        <v>7186.3333333333339</v>
      </c>
      <c r="H312" s="40">
        <v>7483.3333333333339</v>
      </c>
      <c r="I312" s="40">
        <v>7542.9166666666679</v>
      </c>
      <c r="J312" s="40">
        <v>7631.8333333333339</v>
      </c>
      <c r="K312" s="31">
        <v>7454</v>
      </c>
      <c r="L312" s="31">
        <v>7305.5</v>
      </c>
      <c r="M312" s="31">
        <v>3.6897799999999998</v>
      </c>
      <c r="N312" s="1"/>
      <c r="O312" s="1"/>
    </row>
    <row r="313" spans="1:15" ht="12.75" customHeight="1">
      <c r="A313" s="31">
        <v>303</v>
      </c>
      <c r="B313" s="31" t="s">
        <v>855</v>
      </c>
      <c r="C313" s="31">
        <v>2846.7</v>
      </c>
      <c r="D313" s="40">
        <v>2868.8833333333332</v>
      </c>
      <c r="E313" s="40">
        <v>2812.7666666666664</v>
      </c>
      <c r="F313" s="40">
        <v>2778.833333333333</v>
      </c>
      <c r="G313" s="40">
        <v>2722.7166666666662</v>
      </c>
      <c r="H313" s="40">
        <v>2902.8166666666666</v>
      </c>
      <c r="I313" s="40">
        <v>2958.9333333333334</v>
      </c>
      <c r="J313" s="40">
        <v>2992.8666666666668</v>
      </c>
      <c r="K313" s="31">
        <v>2925</v>
      </c>
      <c r="L313" s="31">
        <v>2834.95</v>
      </c>
      <c r="M313" s="31">
        <v>0.86070999999999998</v>
      </c>
      <c r="N313" s="1"/>
      <c r="O313" s="1"/>
    </row>
    <row r="314" spans="1:15" ht="12.75" customHeight="1">
      <c r="A314" s="31">
        <v>304</v>
      </c>
      <c r="B314" s="31" t="s">
        <v>451</v>
      </c>
      <c r="C314" s="31">
        <v>399.85</v>
      </c>
      <c r="D314" s="40">
        <v>400.26666666666665</v>
      </c>
      <c r="E314" s="40">
        <v>394.0333333333333</v>
      </c>
      <c r="F314" s="40">
        <v>388.21666666666664</v>
      </c>
      <c r="G314" s="40">
        <v>381.98333333333329</v>
      </c>
      <c r="H314" s="40">
        <v>406.08333333333331</v>
      </c>
      <c r="I314" s="40">
        <v>412.31666666666666</v>
      </c>
      <c r="J314" s="40">
        <v>418.13333333333333</v>
      </c>
      <c r="K314" s="31">
        <v>406.5</v>
      </c>
      <c r="L314" s="31">
        <v>394.45</v>
      </c>
      <c r="M314" s="31">
        <v>7.5714499999999996</v>
      </c>
      <c r="N314" s="1"/>
      <c r="O314" s="1"/>
    </row>
    <row r="315" spans="1:15" ht="12.75" customHeight="1">
      <c r="A315" s="31">
        <v>305</v>
      </c>
      <c r="B315" s="31" t="s">
        <v>452</v>
      </c>
      <c r="C315" s="31">
        <v>253.35</v>
      </c>
      <c r="D315" s="40">
        <v>252.45000000000002</v>
      </c>
      <c r="E315" s="40">
        <v>250.90000000000003</v>
      </c>
      <c r="F315" s="40">
        <v>248.45000000000002</v>
      </c>
      <c r="G315" s="40">
        <v>246.90000000000003</v>
      </c>
      <c r="H315" s="40">
        <v>254.90000000000003</v>
      </c>
      <c r="I315" s="40">
        <v>256.45000000000005</v>
      </c>
      <c r="J315" s="40">
        <v>258.90000000000003</v>
      </c>
      <c r="K315" s="31">
        <v>254</v>
      </c>
      <c r="L315" s="31">
        <v>250</v>
      </c>
      <c r="M315" s="31">
        <v>2.17448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903.75</v>
      </c>
      <c r="D316" s="40">
        <v>899.51666666666677</v>
      </c>
      <c r="E316" s="40">
        <v>893.08333333333348</v>
      </c>
      <c r="F316" s="40">
        <v>882.41666666666674</v>
      </c>
      <c r="G316" s="40">
        <v>875.98333333333346</v>
      </c>
      <c r="H316" s="40">
        <v>910.18333333333351</v>
      </c>
      <c r="I316" s="40">
        <v>916.61666666666667</v>
      </c>
      <c r="J316" s="40">
        <v>927.28333333333353</v>
      </c>
      <c r="K316" s="31">
        <v>905.95</v>
      </c>
      <c r="L316" s="31">
        <v>888.85</v>
      </c>
      <c r="M316" s="31">
        <v>8.0223999999999993</v>
      </c>
      <c r="N316" s="1"/>
      <c r="O316" s="1"/>
    </row>
    <row r="317" spans="1:15" ht="12.75" customHeight="1">
      <c r="A317" s="31">
        <v>307</v>
      </c>
      <c r="B317" s="31" t="s">
        <v>457</v>
      </c>
      <c r="C317" s="31">
        <v>1608.95</v>
      </c>
      <c r="D317" s="40">
        <v>1601.3666666666668</v>
      </c>
      <c r="E317" s="40">
        <v>1570.2333333333336</v>
      </c>
      <c r="F317" s="40">
        <v>1531.5166666666669</v>
      </c>
      <c r="G317" s="40">
        <v>1500.3833333333337</v>
      </c>
      <c r="H317" s="40">
        <v>1640.0833333333335</v>
      </c>
      <c r="I317" s="40">
        <v>1671.2166666666667</v>
      </c>
      <c r="J317" s="40">
        <v>1709.9333333333334</v>
      </c>
      <c r="K317" s="31">
        <v>1632.5</v>
      </c>
      <c r="L317" s="31">
        <v>1562.65</v>
      </c>
      <c r="M317" s="31">
        <v>7.0583200000000001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3288.5</v>
      </c>
      <c r="D318" s="40">
        <v>3282.2833333333333</v>
      </c>
      <c r="E318" s="40">
        <v>3256.2666666666664</v>
      </c>
      <c r="F318" s="40">
        <v>3224.0333333333333</v>
      </c>
      <c r="G318" s="40">
        <v>3198.0166666666664</v>
      </c>
      <c r="H318" s="40">
        <v>3314.5166666666664</v>
      </c>
      <c r="I318" s="40">
        <v>3340.5333333333338</v>
      </c>
      <c r="J318" s="40">
        <v>3372.7666666666664</v>
      </c>
      <c r="K318" s="31">
        <v>3308.3</v>
      </c>
      <c r="L318" s="31">
        <v>3250.05</v>
      </c>
      <c r="M318" s="31">
        <v>1.36968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951.95</v>
      </c>
      <c r="D319" s="40">
        <v>959.11666666666667</v>
      </c>
      <c r="E319" s="40">
        <v>942.23333333333335</v>
      </c>
      <c r="F319" s="40">
        <v>932.51666666666665</v>
      </c>
      <c r="G319" s="40">
        <v>915.63333333333333</v>
      </c>
      <c r="H319" s="40">
        <v>968.83333333333337</v>
      </c>
      <c r="I319" s="40">
        <v>985.71666666666681</v>
      </c>
      <c r="J319" s="40">
        <v>995.43333333333339</v>
      </c>
      <c r="K319" s="31">
        <v>976</v>
      </c>
      <c r="L319" s="31">
        <v>949.4</v>
      </c>
      <c r="M319" s="31">
        <v>2.2925399999999998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850.95</v>
      </c>
      <c r="D320" s="40">
        <v>850.98333333333323</v>
      </c>
      <c r="E320" s="40">
        <v>847.26666666666642</v>
      </c>
      <c r="F320" s="40">
        <v>843.58333333333314</v>
      </c>
      <c r="G320" s="40">
        <v>839.86666666666633</v>
      </c>
      <c r="H320" s="40">
        <v>854.66666666666652</v>
      </c>
      <c r="I320" s="40">
        <v>858.38333333333344</v>
      </c>
      <c r="J320" s="40">
        <v>862.06666666666661</v>
      </c>
      <c r="K320" s="31">
        <v>854.7</v>
      </c>
      <c r="L320" s="31">
        <v>847.3</v>
      </c>
      <c r="M320" s="31">
        <v>5.2835799999999997</v>
      </c>
      <c r="N320" s="1"/>
      <c r="O320" s="1"/>
    </row>
    <row r="321" spans="1:15" ht="12.75" customHeight="1">
      <c r="A321" s="31">
        <v>311</v>
      </c>
      <c r="B321" s="31" t="s">
        <v>448</v>
      </c>
      <c r="C321" s="31">
        <v>193.1</v>
      </c>
      <c r="D321" s="40">
        <v>193.18333333333331</v>
      </c>
      <c r="E321" s="40">
        <v>191.31666666666661</v>
      </c>
      <c r="F321" s="40">
        <v>189.5333333333333</v>
      </c>
      <c r="G321" s="40">
        <v>187.6666666666666</v>
      </c>
      <c r="H321" s="40">
        <v>194.96666666666661</v>
      </c>
      <c r="I321" s="40">
        <v>196.83333333333334</v>
      </c>
      <c r="J321" s="40">
        <v>198.61666666666662</v>
      </c>
      <c r="K321" s="31">
        <v>195.05</v>
      </c>
      <c r="L321" s="31">
        <v>191.4</v>
      </c>
      <c r="M321" s="31">
        <v>5.5930099999999996</v>
      </c>
      <c r="N321" s="1"/>
      <c r="O321" s="1"/>
    </row>
    <row r="322" spans="1:15" ht="12.75" customHeight="1">
      <c r="A322" s="31">
        <v>312</v>
      </c>
      <c r="B322" s="31" t="s">
        <v>455</v>
      </c>
      <c r="C322" s="31">
        <v>180.25</v>
      </c>
      <c r="D322" s="40">
        <v>179.33333333333334</v>
      </c>
      <c r="E322" s="40">
        <v>176.66666666666669</v>
      </c>
      <c r="F322" s="40">
        <v>173.08333333333334</v>
      </c>
      <c r="G322" s="40">
        <v>170.41666666666669</v>
      </c>
      <c r="H322" s="40">
        <v>182.91666666666669</v>
      </c>
      <c r="I322" s="40">
        <v>185.58333333333337</v>
      </c>
      <c r="J322" s="40">
        <v>189.16666666666669</v>
      </c>
      <c r="K322" s="31">
        <v>182</v>
      </c>
      <c r="L322" s="31">
        <v>175.75</v>
      </c>
      <c r="M322" s="31">
        <v>2.9028399999999999</v>
      </c>
      <c r="N322" s="1"/>
      <c r="O322" s="1"/>
    </row>
    <row r="323" spans="1:15" ht="12.75" customHeight="1">
      <c r="A323" s="31">
        <v>313</v>
      </c>
      <c r="B323" s="31" t="s">
        <v>453</v>
      </c>
      <c r="C323" s="31">
        <v>171.65</v>
      </c>
      <c r="D323" s="40">
        <v>171.36666666666667</v>
      </c>
      <c r="E323" s="40">
        <v>164.33333333333334</v>
      </c>
      <c r="F323" s="40">
        <v>157.01666666666668</v>
      </c>
      <c r="G323" s="40">
        <v>149.98333333333335</v>
      </c>
      <c r="H323" s="40">
        <v>178.68333333333334</v>
      </c>
      <c r="I323" s="40">
        <v>185.71666666666664</v>
      </c>
      <c r="J323" s="40">
        <v>193.03333333333333</v>
      </c>
      <c r="K323" s="31">
        <v>178.4</v>
      </c>
      <c r="L323" s="31">
        <v>164.05</v>
      </c>
      <c r="M323" s="31">
        <v>43.33464</v>
      </c>
      <c r="N323" s="1"/>
      <c r="O323" s="1"/>
    </row>
    <row r="324" spans="1:15" ht="12.75" customHeight="1">
      <c r="A324" s="31">
        <v>314</v>
      </c>
      <c r="B324" s="31" t="s">
        <v>454</v>
      </c>
      <c r="C324" s="31">
        <v>1187.6500000000001</v>
      </c>
      <c r="D324" s="40">
        <v>1178.6833333333334</v>
      </c>
      <c r="E324" s="40">
        <v>1102.9666666666667</v>
      </c>
      <c r="F324" s="40">
        <v>1018.2833333333333</v>
      </c>
      <c r="G324" s="40">
        <v>942.56666666666661</v>
      </c>
      <c r="H324" s="40">
        <v>1263.3666666666668</v>
      </c>
      <c r="I324" s="40">
        <v>1339.0833333333335</v>
      </c>
      <c r="J324" s="40">
        <v>1423.7666666666669</v>
      </c>
      <c r="K324" s="31">
        <v>1254.4000000000001</v>
      </c>
      <c r="L324" s="31">
        <v>1094</v>
      </c>
      <c r="M324" s="31">
        <v>25.78135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4533.6000000000004</v>
      </c>
      <c r="D325" s="40">
        <v>4507.5333333333338</v>
      </c>
      <c r="E325" s="40">
        <v>4466.0666666666675</v>
      </c>
      <c r="F325" s="40">
        <v>4398.5333333333338</v>
      </c>
      <c r="G325" s="40">
        <v>4357.0666666666675</v>
      </c>
      <c r="H325" s="40">
        <v>4575.0666666666675</v>
      </c>
      <c r="I325" s="40">
        <v>4616.5333333333328</v>
      </c>
      <c r="J325" s="40">
        <v>4684.0666666666675</v>
      </c>
      <c r="K325" s="31">
        <v>4549</v>
      </c>
      <c r="L325" s="31">
        <v>4440</v>
      </c>
      <c r="M325" s="31">
        <v>4.7682900000000004</v>
      </c>
      <c r="N325" s="1"/>
      <c r="O325" s="1"/>
    </row>
    <row r="326" spans="1:15" ht="12.75" customHeight="1">
      <c r="A326" s="31">
        <v>316</v>
      </c>
      <c r="B326" s="31" t="s">
        <v>445</v>
      </c>
      <c r="C326" s="31">
        <v>42.8</v>
      </c>
      <c r="D326" s="40">
        <v>42.583333333333329</v>
      </c>
      <c r="E326" s="40">
        <v>42.016666666666659</v>
      </c>
      <c r="F326" s="40">
        <v>41.233333333333327</v>
      </c>
      <c r="G326" s="40">
        <v>40.666666666666657</v>
      </c>
      <c r="H326" s="40">
        <v>43.36666666666666</v>
      </c>
      <c r="I326" s="40">
        <v>43.933333333333323</v>
      </c>
      <c r="J326" s="40">
        <v>44.716666666666661</v>
      </c>
      <c r="K326" s="31">
        <v>43.15</v>
      </c>
      <c r="L326" s="31">
        <v>41.8</v>
      </c>
      <c r="M326" s="31">
        <v>11.44889</v>
      </c>
      <c r="N326" s="1"/>
      <c r="O326" s="1"/>
    </row>
    <row r="327" spans="1:15" ht="12.75" customHeight="1">
      <c r="A327" s="31">
        <v>317</v>
      </c>
      <c r="B327" s="31" t="s">
        <v>446</v>
      </c>
      <c r="C327" s="31">
        <v>177.45</v>
      </c>
      <c r="D327" s="40">
        <v>177.79999999999998</v>
      </c>
      <c r="E327" s="40">
        <v>176.09999999999997</v>
      </c>
      <c r="F327" s="40">
        <v>174.74999999999997</v>
      </c>
      <c r="G327" s="40">
        <v>173.04999999999995</v>
      </c>
      <c r="H327" s="40">
        <v>179.14999999999998</v>
      </c>
      <c r="I327" s="40">
        <v>180.84999999999997</v>
      </c>
      <c r="J327" s="40">
        <v>182.2</v>
      </c>
      <c r="K327" s="31">
        <v>179.5</v>
      </c>
      <c r="L327" s="31">
        <v>176.45</v>
      </c>
      <c r="M327" s="31">
        <v>11.573090000000001</v>
      </c>
      <c r="N327" s="1"/>
      <c r="O327" s="1"/>
    </row>
    <row r="328" spans="1:15" ht="12.75" customHeight="1">
      <c r="A328" s="31">
        <v>318</v>
      </c>
      <c r="B328" s="31" t="s">
        <v>456</v>
      </c>
      <c r="C328" s="31">
        <v>918.15</v>
      </c>
      <c r="D328" s="40">
        <v>920.76666666666677</v>
      </c>
      <c r="E328" s="40">
        <v>912.38333333333355</v>
      </c>
      <c r="F328" s="40">
        <v>906.61666666666679</v>
      </c>
      <c r="G328" s="40">
        <v>898.23333333333358</v>
      </c>
      <c r="H328" s="40">
        <v>926.53333333333353</v>
      </c>
      <c r="I328" s="40">
        <v>934.91666666666674</v>
      </c>
      <c r="J328" s="40">
        <v>940.68333333333351</v>
      </c>
      <c r="K328" s="31">
        <v>929.15</v>
      </c>
      <c r="L328" s="31">
        <v>915</v>
      </c>
      <c r="M328" s="31">
        <v>0.76668999999999998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3169.2</v>
      </c>
      <c r="D329" s="40">
        <v>3148.85</v>
      </c>
      <c r="E329" s="40">
        <v>3111.7</v>
      </c>
      <c r="F329" s="40">
        <v>3054.2</v>
      </c>
      <c r="G329" s="40">
        <v>3017.0499999999997</v>
      </c>
      <c r="H329" s="40">
        <v>3206.35</v>
      </c>
      <c r="I329" s="40">
        <v>3243.5000000000005</v>
      </c>
      <c r="J329" s="40">
        <v>3301</v>
      </c>
      <c r="K329" s="31">
        <v>3186</v>
      </c>
      <c r="L329" s="31">
        <v>3091.35</v>
      </c>
      <c r="M329" s="31">
        <v>4.3881100000000002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70549.45</v>
      </c>
      <c r="D330" s="40">
        <v>70691.816666666666</v>
      </c>
      <c r="E330" s="40">
        <v>70093.633333333331</v>
      </c>
      <c r="F330" s="40">
        <v>69637.816666666666</v>
      </c>
      <c r="G330" s="40">
        <v>69039.633333333331</v>
      </c>
      <c r="H330" s="40">
        <v>71147.633333333331</v>
      </c>
      <c r="I330" s="40">
        <v>71745.816666666651</v>
      </c>
      <c r="J330" s="40">
        <v>72201.633333333331</v>
      </c>
      <c r="K330" s="31">
        <v>71290</v>
      </c>
      <c r="L330" s="31">
        <v>70236</v>
      </c>
      <c r="M330" s="31">
        <v>8.9499999999999996E-2</v>
      </c>
      <c r="N330" s="1"/>
      <c r="O330" s="1"/>
    </row>
    <row r="331" spans="1:15" ht="12.75" customHeight="1">
      <c r="A331" s="31">
        <v>321</v>
      </c>
      <c r="B331" s="31" t="s">
        <v>450</v>
      </c>
      <c r="C331" s="31">
        <v>42.5</v>
      </c>
      <c r="D331" s="40">
        <v>42.666666666666664</v>
      </c>
      <c r="E331" s="40">
        <v>42.133333333333326</v>
      </c>
      <c r="F331" s="40">
        <v>41.766666666666659</v>
      </c>
      <c r="G331" s="40">
        <v>41.23333333333332</v>
      </c>
      <c r="H331" s="40">
        <v>43.033333333333331</v>
      </c>
      <c r="I331" s="40">
        <v>43.566666666666677</v>
      </c>
      <c r="J331" s="40">
        <v>43.933333333333337</v>
      </c>
      <c r="K331" s="31">
        <v>43.2</v>
      </c>
      <c r="L331" s="31">
        <v>42.3</v>
      </c>
      <c r="M331" s="31">
        <v>3.86381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1445.25</v>
      </c>
      <c r="D332" s="40">
        <v>1435.6166666666668</v>
      </c>
      <c r="E332" s="40">
        <v>1417.7333333333336</v>
      </c>
      <c r="F332" s="40">
        <v>1390.2166666666667</v>
      </c>
      <c r="G332" s="40">
        <v>1372.3333333333335</v>
      </c>
      <c r="H332" s="40">
        <v>1463.1333333333337</v>
      </c>
      <c r="I332" s="40">
        <v>1481.0166666666669</v>
      </c>
      <c r="J332" s="40">
        <v>1508.5333333333338</v>
      </c>
      <c r="K332" s="31">
        <v>1453.5</v>
      </c>
      <c r="L332" s="31">
        <v>1408.1</v>
      </c>
      <c r="M332" s="31">
        <v>4.1815899999999999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329.7</v>
      </c>
      <c r="D333" s="40">
        <v>328.8</v>
      </c>
      <c r="E333" s="40">
        <v>325.8</v>
      </c>
      <c r="F333" s="40">
        <v>321.89999999999998</v>
      </c>
      <c r="G333" s="40">
        <v>318.89999999999998</v>
      </c>
      <c r="H333" s="40">
        <v>332.70000000000005</v>
      </c>
      <c r="I333" s="40">
        <v>335.70000000000005</v>
      </c>
      <c r="J333" s="40">
        <v>339.60000000000008</v>
      </c>
      <c r="K333" s="31">
        <v>331.8</v>
      </c>
      <c r="L333" s="31">
        <v>324.89999999999998</v>
      </c>
      <c r="M333" s="31">
        <v>6.67774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830.05</v>
      </c>
      <c r="D334" s="40">
        <v>829.73333333333323</v>
      </c>
      <c r="E334" s="40">
        <v>820.46666666666647</v>
      </c>
      <c r="F334" s="40">
        <v>810.88333333333321</v>
      </c>
      <c r="G334" s="40">
        <v>801.61666666666645</v>
      </c>
      <c r="H334" s="40">
        <v>839.31666666666649</v>
      </c>
      <c r="I334" s="40">
        <v>848.58333333333314</v>
      </c>
      <c r="J334" s="40">
        <v>858.16666666666652</v>
      </c>
      <c r="K334" s="31">
        <v>839</v>
      </c>
      <c r="L334" s="31">
        <v>820.15</v>
      </c>
      <c r="M334" s="31">
        <v>1.06779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103.2</v>
      </c>
      <c r="D335" s="40">
        <v>101.98333333333335</v>
      </c>
      <c r="E335" s="40">
        <v>100.1166666666667</v>
      </c>
      <c r="F335" s="40">
        <v>97.03333333333336</v>
      </c>
      <c r="G335" s="40">
        <v>95.166666666666714</v>
      </c>
      <c r="H335" s="40">
        <v>105.06666666666669</v>
      </c>
      <c r="I335" s="40">
        <v>106.93333333333334</v>
      </c>
      <c r="J335" s="40">
        <v>110.01666666666668</v>
      </c>
      <c r="K335" s="31">
        <v>103.85</v>
      </c>
      <c r="L335" s="31">
        <v>98.9</v>
      </c>
      <c r="M335" s="31">
        <v>363.41980000000001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5284.55</v>
      </c>
      <c r="D336" s="40">
        <v>5258.7</v>
      </c>
      <c r="E336" s="40">
        <v>5217.3999999999996</v>
      </c>
      <c r="F336" s="40">
        <v>5150.25</v>
      </c>
      <c r="G336" s="40">
        <v>5108.95</v>
      </c>
      <c r="H336" s="40">
        <v>5325.8499999999995</v>
      </c>
      <c r="I336" s="40">
        <v>5367.1500000000005</v>
      </c>
      <c r="J336" s="40">
        <v>5434.2999999999993</v>
      </c>
      <c r="K336" s="31">
        <v>5300</v>
      </c>
      <c r="L336" s="31">
        <v>5191.55</v>
      </c>
      <c r="M336" s="31">
        <v>1.5424500000000001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3996.55</v>
      </c>
      <c r="D337" s="40">
        <v>3998.3166666666671</v>
      </c>
      <c r="E337" s="40">
        <v>3954.7833333333342</v>
      </c>
      <c r="F337" s="40">
        <v>3913.0166666666673</v>
      </c>
      <c r="G337" s="40">
        <v>3869.4833333333345</v>
      </c>
      <c r="H337" s="40">
        <v>4040.0833333333339</v>
      </c>
      <c r="I337" s="40">
        <v>4083.6166666666668</v>
      </c>
      <c r="J337" s="40">
        <v>4125.3833333333332</v>
      </c>
      <c r="K337" s="31">
        <v>4041.85</v>
      </c>
      <c r="L337" s="31">
        <v>3956.55</v>
      </c>
      <c r="M337" s="31">
        <v>0.98953000000000002</v>
      </c>
      <c r="N337" s="1"/>
      <c r="O337" s="1"/>
    </row>
    <row r="338" spans="1:15" ht="12.75" customHeight="1">
      <c r="A338" s="31">
        <v>328</v>
      </c>
      <c r="B338" s="31" t="s">
        <v>856</v>
      </c>
      <c r="C338" s="31">
        <v>2211.5</v>
      </c>
      <c r="D338" s="40">
        <v>2202.9333333333334</v>
      </c>
      <c r="E338" s="40">
        <v>2153.5666666666666</v>
      </c>
      <c r="F338" s="40">
        <v>2095.6333333333332</v>
      </c>
      <c r="G338" s="40">
        <v>2046.2666666666664</v>
      </c>
      <c r="H338" s="40">
        <v>2260.8666666666668</v>
      </c>
      <c r="I338" s="40">
        <v>2310.2333333333336</v>
      </c>
      <c r="J338" s="40">
        <v>2368.166666666667</v>
      </c>
      <c r="K338" s="31">
        <v>2252.3000000000002</v>
      </c>
      <c r="L338" s="31">
        <v>2145</v>
      </c>
      <c r="M338" s="31">
        <v>0.10551000000000001</v>
      </c>
      <c r="N338" s="1"/>
      <c r="O338" s="1"/>
    </row>
    <row r="339" spans="1:15" ht="12.75" customHeight="1">
      <c r="A339" s="31">
        <v>329</v>
      </c>
      <c r="B339" s="31" t="s">
        <v>458</v>
      </c>
      <c r="C339" s="31">
        <v>41.8</v>
      </c>
      <c r="D339" s="40">
        <v>41.866666666666667</v>
      </c>
      <c r="E339" s="40">
        <v>41.433333333333337</v>
      </c>
      <c r="F339" s="40">
        <v>41.06666666666667</v>
      </c>
      <c r="G339" s="40">
        <v>40.63333333333334</v>
      </c>
      <c r="H339" s="40">
        <v>42.233333333333334</v>
      </c>
      <c r="I339" s="40">
        <v>42.666666666666657</v>
      </c>
      <c r="J339" s="40">
        <v>43.033333333333331</v>
      </c>
      <c r="K339" s="31">
        <v>42.3</v>
      </c>
      <c r="L339" s="31">
        <v>41.5</v>
      </c>
      <c r="M339" s="31">
        <v>27.395969999999998</v>
      </c>
      <c r="N339" s="1"/>
      <c r="O339" s="1"/>
    </row>
    <row r="340" spans="1:15" ht="12.75" customHeight="1">
      <c r="A340" s="31">
        <v>330</v>
      </c>
      <c r="B340" s="31" t="s">
        <v>459</v>
      </c>
      <c r="C340" s="31">
        <v>68.7</v>
      </c>
      <c r="D340" s="40">
        <v>68.766666666666666</v>
      </c>
      <c r="E340" s="40">
        <v>68.083333333333329</v>
      </c>
      <c r="F340" s="40">
        <v>67.466666666666669</v>
      </c>
      <c r="G340" s="40">
        <v>66.783333333333331</v>
      </c>
      <c r="H340" s="40">
        <v>69.383333333333326</v>
      </c>
      <c r="I340" s="40">
        <v>70.066666666666663</v>
      </c>
      <c r="J340" s="40">
        <v>70.683333333333323</v>
      </c>
      <c r="K340" s="31">
        <v>69.45</v>
      </c>
      <c r="L340" s="31">
        <v>68.150000000000006</v>
      </c>
      <c r="M340" s="31">
        <v>20.23978</v>
      </c>
      <c r="N340" s="1"/>
      <c r="O340" s="1"/>
    </row>
    <row r="341" spans="1:15" ht="12.75" customHeight="1">
      <c r="A341" s="31">
        <v>331</v>
      </c>
      <c r="B341" s="31" t="s">
        <v>460</v>
      </c>
      <c r="C341" s="31">
        <v>575.70000000000005</v>
      </c>
      <c r="D341" s="40">
        <v>577.5333333333333</v>
      </c>
      <c r="E341" s="40">
        <v>566.16666666666663</v>
      </c>
      <c r="F341" s="40">
        <v>556.63333333333333</v>
      </c>
      <c r="G341" s="40">
        <v>545.26666666666665</v>
      </c>
      <c r="H341" s="40">
        <v>587.06666666666661</v>
      </c>
      <c r="I341" s="40">
        <v>598.43333333333339</v>
      </c>
      <c r="J341" s="40">
        <v>607.96666666666658</v>
      </c>
      <c r="K341" s="31">
        <v>588.9</v>
      </c>
      <c r="L341" s="31">
        <v>568</v>
      </c>
      <c r="M341" s="31">
        <v>0.44668999999999998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19190.599999999999</v>
      </c>
      <c r="D342" s="40">
        <v>19180.95</v>
      </c>
      <c r="E342" s="40">
        <v>19021.95</v>
      </c>
      <c r="F342" s="40">
        <v>18853.3</v>
      </c>
      <c r="G342" s="40">
        <v>18694.3</v>
      </c>
      <c r="H342" s="40">
        <v>19349.600000000002</v>
      </c>
      <c r="I342" s="40">
        <v>19508.600000000002</v>
      </c>
      <c r="J342" s="40">
        <v>19677.250000000004</v>
      </c>
      <c r="K342" s="31">
        <v>19339.95</v>
      </c>
      <c r="L342" s="31">
        <v>19012.3</v>
      </c>
      <c r="M342" s="31">
        <v>0.36612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88.4</v>
      </c>
      <c r="D343" s="40">
        <v>88.933333333333323</v>
      </c>
      <c r="E343" s="40">
        <v>86.566666666666649</v>
      </c>
      <c r="F343" s="40">
        <v>84.73333333333332</v>
      </c>
      <c r="G343" s="40">
        <v>82.366666666666646</v>
      </c>
      <c r="H343" s="40">
        <v>90.766666666666652</v>
      </c>
      <c r="I343" s="40">
        <v>93.133333333333326</v>
      </c>
      <c r="J343" s="40">
        <v>94.966666666666654</v>
      </c>
      <c r="K343" s="31">
        <v>91.3</v>
      </c>
      <c r="L343" s="31">
        <v>87.1</v>
      </c>
      <c r="M343" s="31">
        <v>19.983429999999998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50</v>
      </c>
      <c r="D344" s="40">
        <v>50.016666666666673</v>
      </c>
      <c r="E344" s="40">
        <v>49.583333333333343</v>
      </c>
      <c r="F344" s="40">
        <v>49.166666666666671</v>
      </c>
      <c r="G344" s="40">
        <v>48.733333333333341</v>
      </c>
      <c r="H344" s="40">
        <v>50.433333333333344</v>
      </c>
      <c r="I344" s="40">
        <v>50.866666666666667</v>
      </c>
      <c r="J344" s="40">
        <v>51.283333333333346</v>
      </c>
      <c r="K344" s="31">
        <v>50.45</v>
      </c>
      <c r="L344" s="31">
        <v>49.6</v>
      </c>
      <c r="M344" s="31">
        <v>2.3500800000000002</v>
      </c>
      <c r="N344" s="1"/>
      <c r="O344" s="1"/>
    </row>
    <row r="345" spans="1:15" ht="12.75" customHeight="1">
      <c r="A345" s="31">
        <v>335</v>
      </c>
      <c r="B345" s="31" t="s">
        <v>464</v>
      </c>
      <c r="C345" s="31">
        <v>564.45000000000005</v>
      </c>
      <c r="D345" s="40">
        <v>570.7833333333333</v>
      </c>
      <c r="E345" s="40">
        <v>556.16666666666663</v>
      </c>
      <c r="F345" s="40">
        <v>547.88333333333333</v>
      </c>
      <c r="G345" s="40">
        <v>533.26666666666665</v>
      </c>
      <c r="H345" s="40">
        <v>579.06666666666661</v>
      </c>
      <c r="I345" s="40">
        <v>593.68333333333339</v>
      </c>
      <c r="J345" s="40">
        <v>601.96666666666658</v>
      </c>
      <c r="K345" s="31">
        <v>585.4</v>
      </c>
      <c r="L345" s="31">
        <v>562.5</v>
      </c>
      <c r="M345" s="31">
        <v>1.0230999999999999</v>
      </c>
      <c r="N345" s="1"/>
      <c r="O345" s="1"/>
    </row>
    <row r="346" spans="1:15" ht="12.75" customHeight="1">
      <c r="A346" s="31">
        <v>336</v>
      </c>
      <c r="B346" s="31" t="s">
        <v>461</v>
      </c>
      <c r="C346" s="31">
        <v>31</v>
      </c>
      <c r="D346" s="40">
        <v>30.833333333333332</v>
      </c>
      <c r="E346" s="40">
        <v>30.516666666666666</v>
      </c>
      <c r="F346" s="40">
        <v>30.033333333333335</v>
      </c>
      <c r="G346" s="40">
        <v>29.716666666666669</v>
      </c>
      <c r="H346" s="40">
        <v>31.316666666666663</v>
      </c>
      <c r="I346" s="40">
        <v>31.633333333333333</v>
      </c>
      <c r="J346" s="40">
        <v>32.11666666666666</v>
      </c>
      <c r="K346" s="31">
        <v>31.15</v>
      </c>
      <c r="L346" s="31">
        <v>30.35</v>
      </c>
      <c r="M346" s="31">
        <v>44.002809999999997</v>
      </c>
      <c r="N346" s="1"/>
      <c r="O346" s="1"/>
    </row>
    <row r="347" spans="1:15" ht="12.75" customHeight="1">
      <c r="A347" s="31">
        <v>337</v>
      </c>
      <c r="B347" s="31" t="s">
        <v>537</v>
      </c>
      <c r="C347" s="31">
        <v>137.65</v>
      </c>
      <c r="D347" s="40">
        <v>137.96666666666667</v>
      </c>
      <c r="E347" s="40">
        <v>136.43333333333334</v>
      </c>
      <c r="F347" s="40">
        <v>135.21666666666667</v>
      </c>
      <c r="G347" s="40">
        <v>133.68333333333334</v>
      </c>
      <c r="H347" s="40">
        <v>139.18333333333334</v>
      </c>
      <c r="I347" s="40">
        <v>140.7166666666667</v>
      </c>
      <c r="J347" s="40">
        <v>141.93333333333334</v>
      </c>
      <c r="K347" s="31">
        <v>139.5</v>
      </c>
      <c r="L347" s="31">
        <v>136.75</v>
      </c>
      <c r="M347" s="31">
        <v>0.70286000000000004</v>
      </c>
      <c r="N347" s="1"/>
      <c r="O347" s="1"/>
    </row>
    <row r="348" spans="1:15" ht="12.75" customHeight="1">
      <c r="A348" s="31">
        <v>338</v>
      </c>
      <c r="B348" s="31" t="s">
        <v>467</v>
      </c>
      <c r="C348" s="31">
        <v>2380.15</v>
      </c>
      <c r="D348" s="40">
        <v>2371.1999999999998</v>
      </c>
      <c r="E348" s="40">
        <v>2343.3999999999996</v>
      </c>
      <c r="F348" s="40">
        <v>2306.6499999999996</v>
      </c>
      <c r="G348" s="40">
        <v>2278.8499999999995</v>
      </c>
      <c r="H348" s="40">
        <v>2407.9499999999998</v>
      </c>
      <c r="I348" s="40">
        <v>2435.75</v>
      </c>
      <c r="J348" s="40">
        <v>2472.5</v>
      </c>
      <c r="K348" s="31">
        <v>2399</v>
      </c>
      <c r="L348" s="31">
        <v>2334.4499999999998</v>
      </c>
      <c r="M348" s="31">
        <v>3.2079999999999997E-2</v>
      </c>
      <c r="N348" s="1"/>
      <c r="O348" s="1"/>
    </row>
    <row r="349" spans="1:15" ht="12.75" customHeight="1">
      <c r="A349" s="31">
        <v>339</v>
      </c>
      <c r="B349" s="31" t="s">
        <v>462</v>
      </c>
      <c r="C349" s="31">
        <v>59.1</v>
      </c>
      <c r="D349" s="40">
        <v>59.050000000000004</v>
      </c>
      <c r="E349" s="40">
        <v>58.300000000000011</v>
      </c>
      <c r="F349" s="40">
        <v>57.500000000000007</v>
      </c>
      <c r="G349" s="40">
        <v>56.750000000000014</v>
      </c>
      <c r="H349" s="40">
        <v>59.850000000000009</v>
      </c>
      <c r="I349" s="40">
        <v>60.599999999999994</v>
      </c>
      <c r="J349" s="40">
        <v>61.400000000000006</v>
      </c>
      <c r="K349" s="31">
        <v>59.8</v>
      </c>
      <c r="L349" s="31">
        <v>58.25</v>
      </c>
      <c r="M349" s="31">
        <v>8.3309200000000008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133.94999999999999</v>
      </c>
      <c r="D350" s="40">
        <v>133.83333333333334</v>
      </c>
      <c r="E350" s="40">
        <v>132.9666666666667</v>
      </c>
      <c r="F350" s="40">
        <v>131.98333333333335</v>
      </c>
      <c r="G350" s="40">
        <v>131.1166666666667</v>
      </c>
      <c r="H350" s="40">
        <v>134.81666666666669</v>
      </c>
      <c r="I350" s="40">
        <v>135.68333333333331</v>
      </c>
      <c r="J350" s="40">
        <v>136.66666666666669</v>
      </c>
      <c r="K350" s="31">
        <v>134.69999999999999</v>
      </c>
      <c r="L350" s="31">
        <v>132.85</v>
      </c>
      <c r="M350" s="31">
        <v>45.635820000000002</v>
      </c>
      <c r="N350" s="1"/>
      <c r="O350" s="1"/>
    </row>
    <row r="351" spans="1:15" ht="12.75" customHeight="1">
      <c r="A351" s="31">
        <v>341</v>
      </c>
      <c r="B351" s="31" t="s">
        <v>463</v>
      </c>
      <c r="C351" s="31">
        <v>221.8</v>
      </c>
      <c r="D351" s="40">
        <v>221.1</v>
      </c>
      <c r="E351" s="40">
        <v>218.7</v>
      </c>
      <c r="F351" s="40">
        <v>215.6</v>
      </c>
      <c r="G351" s="40">
        <v>213.2</v>
      </c>
      <c r="H351" s="40">
        <v>224.2</v>
      </c>
      <c r="I351" s="40">
        <v>226.60000000000002</v>
      </c>
      <c r="J351" s="40">
        <v>229.7</v>
      </c>
      <c r="K351" s="31">
        <v>223.5</v>
      </c>
      <c r="L351" s="31">
        <v>218</v>
      </c>
      <c r="M351" s="31">
        <v>4.1838899999999999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122.55</v>
      </c>
      <c r="D352" s="40">
        <v>122.7</v>
      </c>
      <c r="E352" s="40">
        <v>121.5</v>
      </c>
      <c r="F352" s="40">
        <v>120.45</v>
      </c>
      <c r="G352" s="40">
        <v>119.25</v>
      </c>
      <c r="H352" s="40">
        <v>123.75</v>
      </c>
      <c r="I352" s="40">
        <v>124.95000000000002</v>
      </c>
      <c r="J352" s="40">
        <v>126</v>
      </c>
      <c r="K352" s="31">
        <v>123.9</v>
      </c>
      <c r="L352" s="31">
        <v>121.65</v>
      </c>
      <c r="M352" s="31">
        <v>78.851979999999998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848.15</v>
      </c>
      <c r="D353" s="40">
        <v>840.83333333333337</v>
      </c>
      <c r="E353" s="40">
        <v>829.66666666666674</v>
      </c>
      <c r="F353" s="40">
        <v>811.18333333333339</v>
      </c>
      <c r="G353" s="40">
        <v>800.01666666666677</v>
      </c>
      <c r="H353" s="40">
        <v>859.31666666666672</v>
      </c>
      <c r="I353" s="40">
        <v>870.48333333333346</v>
      </c>
      <c r="J353" s="40">
        <v>888.9666666666667</v>
      </c>
      <c r="K353" s="31">
        <v>852</v>
      </c>
      <c r="L353" s="31">
        <v>822.35</v>
      </c>
      <c r="M353" s="31">
        <v>7.6853400000000001</v>
      </c>
      <c r="N353" s="1"/>
      <c r="O353" s="1"/>
    </row>
    <row r="354" spans="1:15" ht="12.75" customHeight="1">
      <c r="A354" s="31">
        <v>344</v>
      </c>
      <c r="B354" s="31" t="s">
        <v>468</v>
      </c>
      <c r="C354" s="31">
        <v>3995.8</v>
      </c>
      <c r="D354" s="40">
        <v>4014.5</v>
      </c>
      <c r="E354" s="40">
        <v>3961.1</v>
      </c>
      <c r="F354" s="40">
        <v>3926.4</v>
      </c>
      <c r="G354" s="40">
        <v>3873</v>
      </c>
      <c r="H354" s="40">
        <v>4049.2</v>
      </c>
      <c r="I354" s="40">
        <v>4102.5999999999995</v>
      </c>
      <c r="J354" s="40">
        <v>4137.2999999999993</v>
      </c>
      <c r="K354" s="31">
        <v>4067.9</v>
      </c>
      <c r="L354" s="31">
        <v>3979.8</v>
      </c>
      <c r="M354" s="31">
        <v>0.55108000000000001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181.35</v>
      </c>
      <c r="D355" s="40">
        <v>182.29999999999998</v>
      </c>
      <c r="E355" s="40">
        <v>179.39999999999998</v>
      </c>
      <c r="F355" s="40">
        <v>177.45</v>
      </c>
      <c r="G355" s="40">
        <v>174.54999999999998</v>
      </c>
      <c r="H355" s="40">
        <v>184.24999999999997</v>
      </c>
      <c r="I355" s="40">
        <v>187.15</v>
      </c>
      <c r="J355" s="40">
        <v>189.09999999999997</v>
      </c>
      <c r="K355" s="31">
        <v>185.2</v>
      </c>
      <c r="L355" s="31">
        <v>180.35</v>
      </c>
      <c r="M355" s="31">
        <v>6.4955600000000002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136.80000000000001</v>
      </c>
      <c r="D356" s="40">
        <v>136.68333333333334</v>
      </c>
      <c r="E356" s="40">
        <v>135.41666666666669</v>
      </c>
      <c r="F356" s="40">
        <v>134.03333333333336</v>
      </c>
      <c r="G356" s="40">
        <v>132.76666666666671</v>
      </c>
      <c r="H356" s="40">
        <v>138.06666666666666</v>
      </c>
      <c r="I356" s="40">
        <v>139.33333333333331</v>
      </c>
      <c r="J356" s="40">
        <v>140.71666666666664</v>
      </c>
      <c r="K356" s="31">
        <v>137.94999999999999</v>
      </c>
      <c r="L356" s="31">
        <v>135.30000000000001</v>
      </c>
      <c r="M356" s="31">
        <v>49.681429999999999</v>
      </c>
      <c r="N356" s="1"/>
      <c r="O356" s="1"/>
    </row>
    <row r="357" spans="1:15" ht="12.75" customHeight="1">
      <c r="A357" s="31">
        <v>347</v>
      </c>
      <c r="B357" s="31" t="s">
        <v>469</v>
      </c>
      <c r="C357" s="31">
        <v>367.25</v>
      </c>
      <c r="D357" s="40">
        <v>366.63333333333338</v>
      </c>
      <c r="E357" s="40">
        <v>362.91666666666674</v>
      </c>
      <c r="F357" s="40">
        <v>358.58333333333337</v>
      </c>
      <c r="G357" s="40">
        <v>354.86666666666673</v>
      </c>
      <c r="H357" s="40">
        <v>370.96666666666675</v>
      </c>
      <c r="I357" s="40">
        <v>374.68333333333334</v>
      </c>
      <c r="J357" s="40">
        <v>379.01666666666677</v>
      </c>
      <c r="K357" s="31">
        <v>370.35</v>
      </c>
      <c r="L357" s="31">
        <v>362.3</v>
      </c>
      <c r="M357" s="31">
        <v>1.4234599999999999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39174.35</v>
      </c>
      <c r="D358" s="40">
        <v>39080.450000000004</v>
      </c>
      <c r="E358" s="40">
        <v>38810.900000000009</v>
      </c>
      <c r="F358" s="40">
        <v>38447.450000000004</v>
      </c>
      <c r="G358" s="40">
        <v>38177.900000000009</v>
      </c>
      <c r="H358" s="40">
        <v>39443.900000000009</v>
      </c>
      <c r="I358" s="40">
        <v>39713.450000000012</v>
      </c>
      <c r="J358" s="40">
        <v>40076.900000000009</v>
      </c>
      <c r="K358" s="31">
        <v>39350</v>
      </c>
      <c r="L358" s="31">
        <v>38717</v>
      </c>
      <c r="M358" s="31">
        <v>0.11233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2590</v>
      </c>
      <c r="D359" s="40">
        <v>2584.6</v>
      </c>
      <c r="E359" s="40">
        <v>2561.3999999999996</v>
      </c>
      <c r="F359" s="40">
        <v>2532.7999999999997</v>
      </c>
      <c r="G359" s="40">
        <v>2509.5999999999995</v>
      </c>
      <c r="H359" s="40">
        <v>2613.1999999999998</v>
      </c>
      <c r="I359" s="40">
        <v>2636.3999999999996</v>
      </c>
      <c r="J359" s="40">
        <v>2665</v>
      </c>
      <c r="K359" s="31">
        <v>2607.8000000000002</v>
      </c>
      <c r="L359" s="31">
        <v>2556</v>
      </c>
      <c r="M359" s="31">
        <v>4.8153100000000002</v>
      </c>
      <c r="N359" s="1"/>
      <c r="O359" s="1"/>
    </row>
    <row r="360" spans="1:15" ht="12.75" customHeight="1">
      <c r="A360" s="31">
        <v>350</v>
      </c>
      <c r="B360" s="31" t="s">
        <v>473</v>
      </c>
      <c r="C360" s="31">
        <v>4539.6000000000004</v>
      </c>
      <c r="D360" s="40">
        <v>4517.2</v>
      </c>
      <c r="E360" s="40">
        <v>4454.8999999999996</v>
      </c>
      <c r="F360" s="40">
        <v>4370.2</v>
      </c>
      <c r="G360" s="40">
        <v>4307.8999999999996</v>
      </c>
      <c r="H360" s="40">
        <v>4601.8999999999996</v>
      </c>
      <c r="I360" s="40">
        <v>4664.2000000000007</v>
      </c>
      <c r="J360" s="40">
        <v>4748.8999999999996</v>
      </c>
      <c r="K360" s="31">
        <v>4579.5</v>
      </c>
      <c r="L360" s="31">
        <v>4432.5</v>
      </c>
      <c r="M360" s="31">
        <v>3.13158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212.55</v>
      </c>
      <c r="D361" s="40">
        <v>212.16666666666666</v>
      </c>
      <c r="E361" s="40">
        <v>211.38333333333333</v>
      </c>
      <c r="F361" s="40">
        <v>210.21666666666667</v>
      </c>
      <c r="G361" s="40">
        <v>209.43333333333334</v>
      </c>
      <c r="H361" s="40">
        <v>213.33333333333331</v>
      </c>
      <c r="I361" s="40">
        <v>214.11666666666667</v>
      </c>
      <c r="J361" s="40">
        <v>215.2833333333333</v>
      </c>
      <c r="K361" s="31">
        <v>212.95</v>
      </c>
      <c r="L361" s="31">
        <v>211</v>
      </c>
      <c r="M361" s="31">
        <v>8.84863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117.05</v>
      </c>
      <c r="D362" s="40">
        <v>116.60000000000001</v>
      </c>
      <c r="E362" s="40">
        <v>115.90000000000002</v>
      </c>
      <c r="F362" s="40">
        <v>114.75000000000001</v>
      </c>
      <c r="G362" s="40">
        <v>114.05000000000003</v>
      </c>
      <c r="H362" s="40">
        <v>117.75000000000001</v>
      </c>
      <c r="I362" s="40">
        <v>118.45</v>
      </c>
      <c r="J362" s="40">
        <v>119.60000000000001</v>
      </c>
      <c r="K362" s="31">
        <v>117.3</v>
      </c>
      <c r="L362" s="31">
        <v>115.45</v>
      </c>
      <c r="M362" s="31">
        <v>33.554130000000001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4992.6000000000004</v>
      </c>
      <c r="D363" s="40">
        <v>4959.916666666667</v>
      </c>
      <c r="E363" s="40">
        <v>4873.4333333333343</v>
      </c>
      <c r="F363" s="40">
        <v>4754.2666666666673</v>
      </c>
      <c r="G363" s="40">
        <v>4667.7833333333347</v>
      </c>
      <c r="H363" s="40">
        <v>5079.0833333333339</v>
      </c>
      <c r="I363" s="40">
        <v>5165.5666666666657</v>
      </c>
      <c r="J363" s="40">
        <v>5284.7333333333336</v>
      </c>
      <c r="K363" s="31">
        <v>5046.3999999999996</v>
      </c>
      <c r="L363" s="31">
        <v>4840.75</v>
      </c>
      <c r="M363" s="31">
        <v>0.52093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14653.8</v>
      </c>
      <c r="D364" s="40">
        <v>14581.75</v>
      </c>
      <c r="E364" s="40">
        <v>14462.55</v>
      </c>
      <c r="F364" s="40">
        <v>14271.3</v>
      </c>
      <c r="G364" s="40">
        <v>14152.099999999999</v>
      </c>
      <c r="H364" s="40">
        <v>14773</v>
      </c>
      <c r="I364" s="40">
        <v>14892.2</v>
      </c>
      <c r="J364" s="40">
        <v>15083.45</v>
      </c>
      <c r="K364" s="31">
        <v>14700.95</v>
      </c>
      <c r="L364" s="31">
        <v>14390.5</v>
      </c>
      <c r="M364" s="31">
        <v>6.6250000000000003E-2</v>
      </c>
      <c r="N364" s="1"/>
      <c r="O364" s="1"/>
    </row>
    <row r="365" spans="1:15" ht="12.75" customHeight="1">
      <c r="A365" s="31">
        <v>355</v>
      </c>
      <c r="B365" s="31" t="s">
        <v>480</v>
      </c>
      <c r="C365" s="31">
        <v>5222.1000000000004</v>
      </c>
      <c r="D365" s="40">
        <v>5187.0166666666664</v>
      </c>
      <c r="E365" s="40">
        <v>5094.0333333333328</v>
      </c>
      <c r="F365" s="40">
        <v>4965.9666666666662</v>
      </c>
      <c r="G365" s="40">
        <v>4872.9833333333327</v>
      </c>
      <c r="H365" s="40">
        <v>5315.083333333333</v>
      </c>
      <c r="I365" s="40">
        <v>5408.0666666666666</v>
      </c>
      <c r="J365" s="40">
        <v>5536.1333333333332</v>
      </c>
      <c r="K365" s="31">
        <v>5280</v>
      </c>
      <c r="L365" s="31">
        <v>5058.95</v>
      </c>
      <c r="M365" s="31">
        <v>5.2900000000000003E-2</v>
      </c>
      <c r="N365" s="1"/>
      <c r="O365" s="1"/>
    </row>
    <row r="366" spans="1:15" ht="12.75" customHeight="1">
      <c r="A366" s="31">
        <v>356</v>
      </c>
      <c r="B366" s="31" t="s">
        <v>474</v>
      </c>
      <c r="C366" s="31">
        <v>225.45</v>
      </c>
      <c r="D366" s="40">
        <v>224.91666666666666</v>
      </c>
      <c r="E366" s="40">
        <v>220.83333333333331</v>
      </c>
      <c r="F366" s="40">
        <v>216.21666666666667</v>
      </c>
      <c r="G366" s="40">
        <v>212.13333333333333</v>
      </c>
      <c r="H366" s="40">
        <v>229.5333333333333</v>
      </c>
      <c r="I366" s="40">
        <v>233.61666666666662</v>
      </c>
      <c r="J366" s="40">
        <v>238.23333333333329</v>
      </c>
      <c r="K366" s="31">
        <v>229</v>
      </c>
      <c r="L366" s="31">
        <v>220.3</v>
      </c>
      <c r="M366" s="31">
        <v>7.7334300000000002</v>
      </c>
      <c r="N366" s="1"/>
      <c r="O366" s="1"/>
    </row>
    <row r="367" spans="1:15" ht="12.75" customHeight="1">
      <c r="A367" s="31">
        <v>357</v>
      </c>
      <c r="B367" s="31" t="s">
        <v>475</v>
      </c>
      <c r="C367" s="31">
        <v>959.75</v>
      </c>
      <c r="D367" s="40">
        <v>962.85</v>
      </c>
      <c r="E367" s="40">
        <v>949.45</v>
      </c>
      <c r="F367" s="40">
        <v>939.15</v>
      </c>
      <c r="G367" s="40">
        <v>925.75</v>
      </c>
      <c r="H367" s="40">
        <v>973.15000000000009</v>
      </c>
      <c r="I367" s="40">
        <v>986.55</v>
      </c>
      <c r="J367" s="40">
        <v>996.85000000000014</v>
      </c>
      <c r="K367" s="31">
        <v>976.25</v>
      </c>
      <c r="L367" s="31">
        <v>952.55</v>
      </c>
      <c r="M367" s="31">
        <v>1.75753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2434.5</v>
      </c>
      <c r="D368" s="40">
        <v>2427.1</v>
      </c>
      <c r="E368" s="40">
        <v>2414.1999999999998</v>
      </c>
      <c r="F368" s="40">
        <v>2393.9</v>
      </c>
      <c r="G368" s="40">
        <v>2381</v>
      </c>
      <c r="H368" s="40">
        <v>2447.3999999999996</v>
      </c>
      <c r="I368" s="40">
        <v>2460.3000000000002</v>
      </c>
      <c r="J368" s="40">
        <v>2480.5999999999995</v>
      </c>
      <c r="K368" s="31">
        <v>2440</v>
      </c>
      <c r="L368" s="31">
        <v>2406.8000000000002</v>
      </c>
      <c r="M368" s="31">
        <v>2.1194299999999999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2946.85</v>
      </c>
      <c r="D369" s="40">
        <v>2936.5666666666671</v>
      </c>
      <c r="E369" s="40">
        <v>2896.2833333333342</v>
      </c>
      <c r="F369" s="40">
        <v>2845.7166666666672</v>
      </c>
      <c r="G369" s="40">
        <v>2805.4333333333343</v>
      </c>
      <c r="H369" s="40">
        <v>2987.1333333333341</v>
      </c>
      <c r="I369" s="40">
        <v>3027.416666666667</v>
      </c>
      <c r="J369" s="40">
        <v>3077.983333333334</v>
      </c>
      <c r="K369" s="31">
        <v>2976.85</v>
      </c>
      <c r="L369" s="31">
        <v>2886</v>
      </c>
      <c r="M369" s="31">
        <v>1.85503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37.450000000000003</v>
      </c>
      <c r="D370" s="40">
        <v>37.483333333333334</v>
      </c>
      <c r="E370" s="40">
        <v>36.966666666666669</v>
      </c>
      <c r="F370" s="40">
        <v>36.483333333333334</v>
      </c>
      <c r="G370" s="40">
        <v>35.966666666666669</v>
      </c>
      <c r="H370" s="40">
        <v>37.966666666666669</v>
      </c>
      <c r="I370" s="40">
        <v>38.483333333333334</v>
      </c>
      <c r="J370" s="40">
        <v>38.966666666666669</v>
      </c>
      <c r="K370" s="31">
        <v>38</v>
      </c>
      <c r="L370" s="31">
        <v>37</v>
      </c>
      <c r="M370" s="31">
        <v>378.41482999999999</v>
      </c>
      <c r="N370" s="1"/>
      <c r="O370" s="1"/>
    </row>
    <row r="371" spans="1:15" ht="12.75" customHeight="1">
      <c r="A371" s="31">
        <v>361</v>
      </c>
      <c r="B371" s="31" t="s">
        <v>471</v>
      </c>
      <c r="C371" s="31">
        <v>521.85</v>
      </c>
      <c r="D371" s="40">
        <v>515.80000000000007</v>
      </c>
      <c r="E371" s="40">
        <v>506.55000000000018</v>
      </c>
      <c r="F371" s="40">
        <v>491.25000000000011</v>
      </c>
      <c r="G371" s="40">
        <v>482.00000000000023</v>
      </c>
      <c r="H371" s="40">
        <v>531.10000000000014</v>
      </c>
      <c r="I371" s="40">
        <v>540.34999999999991</v>
      </c>
      <c r="J371" s="40">
        <v>555.65000000000009</v>
      </c>
      <c r="K371" s="31">
        <v>525.04999999999995</v>
      </c>
      <c r="L371" s="31">
        <v>500.5</v>
      </c>
      <c r="M371" s="31">
        <v>3.2821899999999999</v>
      </c>
      <c r="N371" s="1"/>
      <c r="O371" s="1"/>
    </row>
    <row r="372" spans="1:15" ht="12.75" customHeight="1">
      <c r="A372" s="31">
        <v>362</v>
      </c>
      <c r="B372" s="31" t="s">
        <v>472</v>
      </c>
      <c r="C372" s="31">
        <v>272.35000000000002</v>
      </c>
      <c r="D372" s="40">
        <v>269.76666666666665</v>
      </c>
      <c r="E372" s="40">
        <v>265.58333333333331</v>
      </c>
      <c r="F372" s="40">
        <v>258.81666666666666</v>
      </c>
      <c r="G372" s="40">
        <v>254.63333333333333</v>
      </c>
      <c r="H372" s="40">
        <v>276.5333333333333</v>
      </c>
      <c r="I372" s="40">
        <v>280.7166666666667</v>
      </c>
      <c r="J372" s="40">
        <v>287.48333333333329</v>
      </c>
      <c r="K372" s="31">
        <v>273.95</v>
      </c>
      <c r="L372" s="31">
        <v>263</v>
      </c>
      <c r="M372" s="31">
        <v>5.53789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2354.9</v>
      </c>
      <c r="D373" s="40">
        <v>2343.9666666666667</v>
      </c>
      <c r="E373" s="40">
        <v>2321.9333333333334</v>
      </c>
      <c r="F373" s="40">
        <v>2288.9666666666667</v>
      </c>
      <c r="G373" s="40">
        <v>2266.9333333333334</v>
      </c>
      <c r="H373" s="40">
        <v>2376.9333333333334</v>
      </c>
      <c r="I373" s="40">
        <v>2398.9666666666672</v>
      </c>
      <c r="J373" s="40">
        <v>2431.9333333333334</v>
      </c>
      <c r="K373" s="31">
        <v>2366</v>
      </c>
      <c r="L373" s="31">
        <v>2311</v>
      </c>
      <c r="M373" s="31">
        <v>2.6551800000000001</v>
      </c>
      <c r="N373" s="1"/>
      <c r="O373" s="1"/>
    </row>
    <row r="374" spans="1:15" ht="12.75" customHeight="1">
      <c r="A374" s="31">
        <v>364</v>
      </c>
      <c r="B374" s="31" t="s">
        <v>476</v>
      </c>
      <c r="C374" s="31">
        <v>917</v>
      </c>
      <c r="D374" s="40">
        <v>912.98333333333323</v>
      </c>
      <c r="E374" s="40">
        <v>902.01666666666642</v>
      </c>
      <c r="F374" s="40">
        <v>887.03333333333319</v>
      </c>
      <c r="G374" s="40">
        <v>876.06666666666638</v>
      </c>
      <c r="H374" s="40">
        <v>927.96666666666647</v>
      </c>
      <c r="I374" s="40">
        <v>938.93333333333339</v>
      </c>
      <c r="J374" s="40">
        <v>953.91666666666652</v>
      </c>
      <c r="K374" s="31">
        <v>923.95</v>
      </c>
      <c r="L374" s="31">
        <v>898</v>
      </c>
      <c r="M374" s="31">
        <v>0.34394999999999998</v>
      </c>
      <c r="N374" s="1"/>
      <c r="O374" s="1"/>
    </row>
    <row r="375" spans="1:15" ht="12.75" customHeight="1">
      <c r="A375" s="31">
        <v>365</v>
      </c>
      <c r="B375" s="31" t="s">
        <v>477</v>
      </c>
      <c r="C375" s="31">
        <v>1821.45</v>
      </c>
      <c r="D375" s="40">
        <v>1827.4833333333333</v>
      </c>
      <c r="E375" s="40">
        <v>1797.9666666666667</v>
      </c>
      <c r="F375" s="40">
        <v>1774.4833333333333</v>
      </c>
      <c r="G375" s="40">
        <v>1744.9666666666667</v>
      </c>
      <c r="H375" s="40">
        <v>1850.9666666666667</v>
      </c>
      <c r="I375" s="40">
        <v>1880.4833333333336</v>
      </c>
      <c r="J375" s="40">
        <v>1903.9666666666667</v>
      </c>
      <c r="K375" s="31">
        <v>1857</v>
      </c>
      <c r="L375" s="31">
        <v>1804</v>
      </c>
      <c r="M375" s="31">
        <v>1.44855</v>
      </c>
      <c r="N375" s="1"/>
      <c r="O375" s="1"/>
    </row>
    <row r="376" spans="1:15" ht="12.75" customHeight="1">
      <c r="A376" s="31">
        <v>366</v>
      </c>
      <c r="B376" s="31" t="s">
        <v>857</v>
      </c>
      <c r="C376" s="31">
        <v>199.3</v>
      </c>
      <c r="D376" s="40">
        <v>198.66666666666666</v>
      </c>
      <c r="E376" s="40">
        <v>194.93333333333331</v>
      </c>
      <c r="F376" s="40">
        <v>190.56666666666666</v>
      </c>
      <c r="G376" s="40">
        <v>186.83333333333331</v>
      </c>
      <c r="H376" s="40">
        <v>203.0333333333333</v>
      </c>
      <c r="I376" s="40">
        <v>206.76666666666665</v>
      </c>
      <c r="J376" s="40">
        <v>211.1333333333333</v>
      </c>
      <c r="K376" s="31">
        <v>202.4</v>
      </c>
      <c r="L376" s="31">
        <v>194.3</v>
      </c>
      <c r="M376" s="31">
        <v>25.3934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201.55</v>
      </c>
      <c r="D377" s="40">
        <v>200.85</v>
      </c>
      <c r="E377" s="40">
        <v>198.7</v>
      </c>
      <c r="F377" s="40">
        <v>195.85</v>
      </c>
      <c r="G377" s="40">
        <v>193.7</v>
      </c>
      <c r="H377" s="40">
        <v>203.7</v>
      </c>
      <c r="I377" s="40">
        <v>205.85000000000002</v>
      </c>
      <c r="J377" s="40">
        <v>208.7</v>
      </c>
      <c r="K377" s="31">
        <v>203</v>
      </c>
      <c r="L377" s="31">
        <v>198</v>
      </c>
      <c r="M377" s="31">
        <v>110.62674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2527.6999999999998</v>
      </c>
      <c r="D378" s="40">
        <v>2487.5666666666666</v>
      </c>
      <c r="E378" s="40">
        <v>2420.1333333333332</v>
      </c>
      <c r="F378" s="40">
        <v>2312.5666666666666</v>
      </c>
      <c r="G378" s="40">
        <v>2245.1333333333332</v>
      </c>
      <c r="H378" s="40">
        <v>2595.1333333333332</v>
      </c>
      <c r="I378" s="40">
        <v>2662.5666666666666</v>
      </c>
      <c r="J378" s="40">
        <v>2770.1333333333332</v>
      </c>
      <c r="K378" s="31">
        <v>2555</v>
      </c>
      <c r="L378" s="31">
        <v>2380</v>
      </c>
      <c r="M378" s="31">
        <v>0.2472</v>
      </c>
      <c r="N378" s="1"/>
      <c r="O378" s="1"/>
    </row>
    <row r="379" spans="1:15" ht="12.75" customHeight="1">
      <c r="A379" s="31">
        <v>369</v>
      </c>
      <c r="B379" s="31" t="s">
        <v>858</v>
      </c>
      <c r="C379" s="31">
        <v>303.35000000000002</v>
      </c>
      <c r="D379" s="40">
        <v>307.4666666666667</v>
      </c>
      <c r="E379" s="40">
        <v>298.08333333333337</v>
      </c>
      <c r="F379" s="40">
        <v>292.81666666666666</v>
      </c>
      <c r="G379" s="40">
        <v>283.43333333333334</v>
      </c>
      <c r="H379" s="40">
        <v>312.73333333333341</v>
      </c>
      <c r="I379" s="40">
        <v>322.11666666666673</v>
      </c>
      <c r="J379" s="40">
        <v>327.38333333333344</v>
      </c>
      <c r="K379" s="31">
        <v>316.85000000000002</v>
      </c>
      <c r="L379" s="31">
        <v>302.2</v>
      </c>
      <c r="M379" s="31">
        <v>5.5685900000000004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456.9</v>
      </c>
      <c r="D380" s="40">
        <v>451.31666666666666</v>
      </c>
      <c r="E380" s="40">
        <v>440.5333333333333</v>
      </c>
      <c r="F380" s="40">
        <v>424.16666666666663</v>
      </c>
      <c r="G380" s="40">
        <v>413.38333333333327</v>
      </c>
      <c r="H380" s="40">
        <v>467.68333333333334</v>
      </c>
      <c r="I380" s="40">
        <v>478.46666666666675</v>
      </c>
      <c r="J380" s="40">
        <v>494.83333333333337</v>
      </c>
      <c r="K380" s="31">
        <v>462.1</v>
      </c>
      <c r="L380" s="31">
        <v>434.95</v>
      </c>
      <c r="M380" s="31">
        <v>8.0796299999999999</v>
      </c>
      <c r="N380" s="1"/>
      <c r="O380" s="1"/>
    </row>
    <row r="381" spans="1:15" ht="12.75" customHeight="1">
      <c r="A381" s="31">
        <v>371</v>
      </c>
      <c r="B381" s="31" t="s">
        <v>478</v>
      </c>
      <c r="C381" s="31">
        <v>699.95</v>
      </c>
      <c r="D381" s="40">
        <v>700.63333333333333</v>
      </c>
      <c r="E381" s="40">
        <v>694.26666666666665</v>
      </c>
      <c r="F381" s="40">
        <v>688.58333333333337</v>
      </c>
      <c r="G381" s="40">
        <v>682.2166666666667</v>
      </c>
      <c r="H381" s="40">
        <v>706.31666666666661</v>
      </c>
      <c r="I381" s="40">
        <v>712.68333333333317</v>
      </c>
      <c r="J381" s="40">
        <v>718.36666666666656</v>
      </c>
      <c r="K381" s="31">
        <v>707</v>
      </c>
      <c r="L381" s="31">
        <v>694.95</v>
      </c>
      <c r="M381" s="31">
        <v>0.71092999999999995</v>
      </c>
      <c r="N381" s="1"/>
      <c r="O381" s="1"/>
    </row>
    <row r="382" spans="1:15" ht="12.75" customHeight="1">
      <c r="A382" s="31">
        <v>372</v>
      </c>
      <c r="B382" s="31" t="s">
        <v>479</v>
      </c>
      <c r="C382" s="31">
        <v>129.80000000000001</v>
      </c>
      <c r="D382" s="40">
        <v>128.95000000000002</v>
      </c>
      <c r="E382" s="40">
        <v>126.85000000000002</v>
      </c>
      <c r="F382" s="40">
        <v>123.9</v>
      </c>
      <c r="G382" s="40">
        <v>121.80000000000001</v>
      </c>
      <c r="H382" s="40">
        <v>131.90000000000003</v>
      </c>
      <c r="I382" s="40">
        <v>134</v>
      </c>
      <c r="J382" s="40">
        <v>136.95000000000005</v>
      </c>
      <c r="K382" s="31">
        <v>131.05000000000001</v>
      </c>
      <c r="L382" s="31">
        <v>126</v>
      </c>
      <c r="M382" s="31">
        <v>1.3063100000000001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1323.6</v>
      </c>
      <c r="D383" s="40">
        <v>1309.2</v>
      </c>
      <c r="E383" s="40">
        <v>1286.9000000000001</v>
      </c>
      <c r="F383" s="40">
        <v>1250.2</v>
      </c>
      <c r="G383" s="40">
        <v>1227.9000000000001</v>
      </c>
      <c r="H383" s="40">
        <v>1345.9</v>
      </c>
      <c r="I383" s="40">
        <v>1368.1999999999998</v>
      </c>
      <c r="J383" s="40">
        <v>1404.9</v>
      </c>
      <c r="K383" s="31">
        <v>1331.5</v>
      </c>
      <c r="L383" s="31">
        <v>1272.5</v>
      </c>
      <c r="M383" s="31">
        <v>10.369260000000001</v>
      </c>
      <c r="N383" s="1"/>
      <c r="O383" s="1"/>
    </row>
    <row r="384" spans="1:15" ht="12.75" customHeight="1">
      <c r="A384" s="31">
        <v>374</v>
      </c>
      <c r="B384" s="31" t="s">
        <v>481</v>
      </c>
      <c r="C384" s="31">
        <v>795.35</v>
      </c>
      <c r="D384" s="40">
        <v>800.48333333333323</v>
      </c>
      <c r="E384" s="40">
        <v>778.56666666666649</v>
      </c>
      <c r="F384" s="40">
        <v>761.7833333333333</v>
      </c>
      <c r="G384" s="40">
        <v>739.86666666666656</v>
      </c>
      <c r="H384" s="40">
        <v>817.26666666666642</v>
      </c>
      <c r="I384" s="40">
        <v>839.18333333333317</v>
      </c>
      <c r="J384" s="40">
        <v>855.96666666666636</v>
      </c>
      <c r="K384" s="31">
        <v>822.4</v>
      </c>
      <c r="L384" s="31">
        <v>783.7</v>
      </c>
      <c r="M384" s="31">
        <v>2.9725999999999999</v>
      </c>
      <c r="N384" s="1"/>
      <c r="O384" s="1"/>
    </row>
    <row r="385" spans="1:15" ht="12.75" customHeight="1">
      <c r="A385" s="31">
        <v>375</v>
      </c>
      <c r="B385" s="31" t="s">
        <v>483</v>
      </c>
      <c r="C385" s="31">
        <v>1119.25</v>
      </c>
      <c r="D385" s="40">
        <v>1106.6499999999999</v>
      </c>
      <c r="E385" s="40">
        <v>1077.5999999999997</v>
      </c>
      <c r="F385" s="40">
        <v>1035.9499999999998</v>
      </c>
      <c r="G385" s="40">
        <v>1006.8999999999996</v>
      </c>
      <c r="H385" s="40">
        <v>1148.2999999999997</v>
      </c>
      <c r="I385" s="40">
        <v>1177.3499999999999</v>
      </c>
      <c r="J385" s="40">
        <v>1218.9999999999998</v>
      </c>
      <c r="K385" s="31">
        <v>1135.7</v>
      </c>
      <c r="L385" s="31">
        <v>1065</v>
      </c>
      <c r="M385" s="31">
        <v>10.69293</v>
      </c>
      <c r="N385" s="1"/>
      <c r="O385" s="1"/>
    </row>
    <row r="386" spans="1:15" ht="12.75" customHeight="1">
      <c r="A386" s="31">
        <v>376</v>
      </c>
      <c r="B386" s="31" t="s">
        <v>859</v>
      </c>
      <c r="C386" s="31">
        <v>116</v>
      </c>
      <c r="D386" s="40">
        <v>116.13333333333333</v>
      </c>
      <c r="E386" s="40">
        <v>115.36666666666665</v>
      </c>
      <c r="F386" s="40">
        <v>114.73333333333332</v>
      </c>
      <c r="G386" s="40">
        <v>113.96666666666664</v>
      </c>
      <c r="H386" s="40">
        <v>116.76666666666665</v>
      </c>
      <c r="I386" s="40">
        <v>117.53333333333333</v>
      </c>
      <c r="J386" s="40">
        <v>118.16666666666666</v>
      </c>
      <c r="K386" s="31">
        <v>116.9</v>
      </c>
      <c r="L386" s="31">
        <v>115.5</v>
      </c>
      <c r="M386" s="31">
        <v>3.2039399999999998</v>
      </c>
      <c r="N386" s="1"/>
      <c r="O386" s="1"/>
    </row>
    <row r="387" spans="1:15" ht="12.75" customHeight="1">
      <c r="A387" s="31">
        <v>377</v>
      </c>
      <c r="B387" s="31" t="s">
        <v>485</v>
      </c>
      <c r="C387" s="31">
        <v>201.1</v>
      </c>
      <c r="D387" s="40">
        <v>201.5</v>
      </c>
      <c r="E387" s="40">
        <v>199.8</v>
      </c>
      <c r="F387" s="40">
        <v>198.5</v>
      </c>
      <c r="G387" s="40">
        <v>196.8</v>
      </c>
      <c r="H387" s="40">
        <v>202.8</v>
      </c>
      <c r="I387" s="40">
        <v>204.5</v>
      </c>
      <c r="J387" s="40">
        <v>205.8</v>
      </c>
      <c r="K387" s="31">
        <v>203.2</v>
      </c>
      <c r="L387" s="31">
        <v>200.2</v>
      </c>
      <c r="M387" s="31">
        <v>8.6806099999999997</v>
      </c>
      <c r="N387" s="1"/>
      <c r="O387" s="1"/>
    </row>
    <row r="388" spans="1:15" ht="12.75" customHeight="1">
      <c r="A388" s="31">
        <v>378</v>
      </c>
      <c r="B388" s="31" t="s">
        <v>486</v>
      </c>
      <c r="C388" s="31">
        <v>745.85</v>
      </c>
      <c r="D388" s="40">
        <v>746.71666666666658</v>
      </c>
      <c r="E388" s="40">
        <v>740.93333333333317</v>
      </c>
      <c r="F388" s="40">
        <v>736.01666666666654</v>
      </c>
      <c r="G388" s="40">
        <v>730.23333333333312</v>
      </c>
      <c r="H388" s="40">
        <v>751.63333333333321</v>
      </c>
      <c r="I388" s="40">
        <v>757.41666666666674</v>
      </c>
      <c r="J388" s="40">
        <v>762.33333333333326</v>
      </c>
      <c r="K388" s="31">
        <v>752.5</v>
      </c>
      <c r="L388" s="31">
        <v>741.8</v>
      </c>
      <c r="M388" s="31">
        <v>2.7463799999999998</v>
      </c>
      <c r="N388" s="1"/>
      <c r="O388" s="1"/>
    </row>
    <row r="389" spans="1:15" ht="12.75" customHeight="1">
      <c r="A389" s="31">
        <v>379</v>
      </c>
      <c r="B389" s="31" t="s">
        <v>487</v>
      </c>
      <c r="C389" s="31">
        <v>258.05</v>
      </c>
      <c r="D389" s="40">
        <v>257.00000000000006</v>
      </c>
      <c r="E389" s="40">
        <v>254.40000000000009</v>
      </c>
      <c r="F389" s="40">
        <v>250.75000000000003</v>
      </c>
      <c r="G389" s="40">
        <v>248.15000000000006</v>
      </c>
      <c r="H389" s="40">
        <v>260.65000000000009</v>
      </c>
      <c r="I389" s="40">
        <v>263.25000000000011</v>
      </c>
      <c r="J389" s="40">
        <v>266.90000000000015</v>
      </c>
      <c r="K389" s="31">
        <v>259.60000000000002</v>
      </c>
      <c r="L389" s="31">
        <v>253.35</v>
      </c>
      <c r="M389" s="31">
        <v>1.0129900000000001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995.2</v>
      </c>
      <c r="D390" s="40">
        <v>983.4</v>
      </c>
      <c r="E390" s="40">
        <v>966.8</v>
      </c>
      <c r="F390" s="40">
        <v>938.4</v>
      </c>
      <c r="G390" s="40">
        <v>921.8</v>
      </c>
      <c r="H390" s="40">
        <v>1011.8</v>
      </c>
      <c r="I390" s="40">
        <v>1028.4000000000001</v>
      </c>
      <c r="J390" s="40">
        <v>1056.8</v>
      </c>
      <c r="K390" s="31">
        <v>1000</v>
      </c>
      <c r="L390" s="31">
        <v>955</v>
      </c>
      <c r="M390" s="31">
        <v>1.9063600000000001</v>
      </c>
      <c r="N390" s="1"/>
      <c r="O390" s="1"/>
    </row>
    <row r="391" spans="1:15" ht="12.75" customHeight="1">
      <c r="A391" s="31">
        <v>381</v>
      </c>
      <c r="B391" s="31" t="s">
        <v>489</v>
      </c>
      <c r="C391" s="31">
        <v>1895.3</v>
      </c>
      <c r="D391" s="40">
        <v>1902.7666666666664</v>
      </c>
      <c r="E391" s="40">
        <v>1873.8833333333328</v>
      </c>
      <c r="F391" s="40">
        <v>1852.4666666666662</v>
      </c>
      <c r="G391" s="40">
        <v>1823.5833333333326</v>
      </c>
      <c r="H391" s="40">
        <v>1924.1833333333329</v>
      </c>
      <c r="I391" s="40">
        <v>1953.0666666666666</v>
      </c>
      <c r="J391" s="40">
        <v>1974.4833333333331</v>
      </c>
      <c r="K391" s="31">
        <v>1931.65</v>
      </c>
      <c r="L391" s="31">
        <v>1881.35</v>
      </c>
      <c r="M391" s="31">
        <v>0.12224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175.2</v>
      </c>
      <c r="D392" s="40">
        <v>173.45000000000002</v>
      </c>
      <c r="E392" s="40">
        <v>171.15000000000003</v>
      </c>
      <c r="F392" s="40">
        <v>167.10000000000002</v>
      </c>
      <c r="G392" s="40">
        <v>164.80000000000004</v>
      </c>
      <c r="H392" s="40">
        <v>177.50000000000003</v>
      </c>
      <c r="I392" s="40">
        <v>179.80000000000004</v>
      </c>
      <c r="J392" s="40">
        <v>183.85000000000002</v>
      </c>
      <c r="K392" s="31">
        <v>175.75</v>
      </c>
      <c r="L392" s="31">
        <v>169.4</v>
      </c>
      <c r="M392" s="31">
        <v>59.716500000000003</v>
      </c>
      <c r="N392" s="1"/>
      <c r="O392" s="1"/>
    </row>
    <row r="393" spans="1:15" ht="12.75" customHeight="1">
      <c r="A393" s="31">
        <v>383</v>
      </c>
      <c r="B393" s="31" t="s">
        <v>488</v>
      </c>
      <c r="C393" s="31">
        <v>73.3</v>
      </c>
      <c r="D393" s="40">
        <v>73.283333333333331</v>
      </c>
      <c r="E393" s="40">
        <v>72.766666666666666</v>
      </c>
      <c r="F393" s="40">
        <v>72.233333333333334</v>
      </c>
      <c r="G393" s="40">
        <v>71.716666666666669</v>
      </c>
      <c r="H393" s="40">
        <v>73.816666666666663</v>
      </c>
      <c r="I393" s="40">
        <v>74.333333333333314</v>
      </c>
      <c r="J393" s="40">
        <v>74.86666666666666</v>
      </c>
      <c r="K393" s="31">
        <v>73.8</v>
      </c>
      <c r="L393" s="31">
        <v>72.75</v>
      </c>
      <c r="M393" s="31">
        <v>12.39166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129.19999999999999</v>
      </c>
      <c r="D394" s="40">
        <v>128.46666666666667</v>
      </c>
      <c r="E394" s="40">
        <v>127.33333333333334</v>
      </c>
      <c r="F394" s="40">
        <v>125.46666666666667</v>
      </c>
      <c r="G394" s="40">
        <v>124.33333333333334</v>
      </c>
      <c r="H394" s="40">
        <v>130.33333333333334</v>
      </c>
      <c r="I394" s="40">
        <v>131.46666666666667</v>
      </c>
      <c r="J394" s="40">
        <v>133.33333333333334</v>
      </c>
      <c r="K394" s="31">
        <v>129.6</v>
      </c>
      <c r="L394" s="31">
        <v>126.6</v>
      </c>
      <c r="M394" s="31">
        <v>48.592149999999997</v>
      </c>
      <c r="N394" s="1"/>
      <c r="O394" s="1"/>
    </row>
    <row r="395" spans="1:15" ht="12.75" customHeight="1">
      <c r="A395" s="31">
        <v>385</v>
      </c>
      <c r="B395" s="31" t="s">
        <v>490</v>
      </c>
      <c r="C395" s="31">
        <v>145.55000000000001</v>
      </c>
      <c r="D395" s="40">
        <v>146.01666666666668</v>
      </c>
      <c r="E395" s="40">
        <v>144.53333333333336</v>
      </c>
      <c r="F395" s="40">
        <v>143.51666666666668</v>
      </c>
      <c r="G395" s="40">
        <v>142.03333333333336</v>
      </c>
      <c r="H395" s="40">
        <v>147.03333333333336</v>
      </c>
      <c r="I395" s="40">
        <v>148.51666666666665</v>
      </c>
      <c r="J395" s="40">
        <v>149.53333333333336</v>
      </c>
      <c r="K395" s="31">
        <v>147.5</v>
      </c>
      <c r="L395" s="31">
        <v>145</v>
      </c>
      <c r="M395" s="31">
        <v>11.636509999999999</v>
      </c>
      <c r="N395" s="1"/>
      <c r="O395" s="1"/>
    </row>
    <row r="396" spans="1:15" ht="12.75" customHeight="1">
      <c r="A396" s="31">
        <v>386</v>
      </c>
      <c r="B396" s="31" t="s">
        <v>491</v>
      </c>
      <c r="C396" s="31">
        <v>1249.6500000000001</v>
      </c>
      <c r="D396" s="40">
        <v>1253.3666666666668</v>
      </c>
      <c r="E396" s="40">
        <v>1241.2833333333335</v>
      </c>
      <c r="F396" s="40">
        <v>1232.9166666666667</v>
      </c>
      <c r="G396" s="40">
        <v>1220.8333333333335</v>
      </c>
      <c r="H396" s="40">
        <v>1261.7333333333336</v>
      </c>
      <c r="I396" s="40">
        <v>1273.8166666666666</v>
      </c>
      <c r="J396" s="40">
        <v>1282.1833333333336</v>
      </c>
      <c r="K396" s="31">
        <v>1265.45</v>
      </c>
      <c r="L396" s="31">
        <v>1245</v>
      </c>
      <c r="M396" s="31">
        <v>1.1661699999999999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2366.1</v>
      </c>
      <c r="D397" s="40">
        <v>2353.3333333333335</v>
      </c>
      <c r="E397" s="40">
        <v>2334.7666666666669</v>
      </c>
      <c r="F397" s="40">
        <v>2303.4333333333334</v>
      </c>
      <c r="G397" s="40">
        <v>2284.8666666666668</v>
      </c>
      <c r="H397" s="40">
        <v>2384.666666666667</v>
      </c>
      <c r="I397" s="40">
        <v>2403.2333333333336</v>
      </c>
      <c r="J397" s="40">
        <v>2434.5666666666671</v>
      </c>
      <c r="K397" s="31">
        <v>2371.9</v>
      </c>
      <c r="L397" s="31">
        <v>2322</v>
      </c>
      <c r="M397" s="31">
        <v>81.494150000000005</v>
      </c>
      <c r="N397" s="1"/>
      <c r="O397" s="1"/>
    </row>
    <row r="398" spans="1:15" ht="12.75" customHeight="1">
      <c r="A398" s="31">
        <v>388</v>
      </c>
      <c r="B398" s="31" t="s">
        <v>860</v>
      </c>
      <c r="C398" s="31">
        <v>363.15</v>
      </c>
      <c r="D398" s="40">
        <v>366.39999999999992</v>
      </c>
      <c r="E398" s="40">
        <v>357.89999999999986</v>
      </c>
      <c r="F398" s="40">
        <v>352.64999999999992</v>
      </c>
      <c r="G398" s="40">
        <v>344.14999999999986</v>
      </c>
      <c r="H398" s="40">
        <v>371.64999999999986</v>
      </c>
      <c r="I398" s="40">
        <v>380.15</v>
      </c>
      <c r="J398" s="40">
        <v>385.39999999999986</v>
      </c>
      <c r="K398" s="31">
        <v>374.9</v>
      </c>
      <c r="L398" s="31">
        <v>361.15</v>
      </c>
      <c r="M398" s="31">
        <v>0.70752000000000004</v>
      </c>
      <c r="N398" s="1"/>
      <c r="O398" s="1"/>
    </row>
    <row r="399" spans="1:15" ht="12.75" customHeight="1">
      <c r="A399" s="31">
        <v>389</v>
      </c>
      <c r="B399" s="31" t="s">
        <v>482</v>
      </c>
      <c r="C399" s="31">
        <v>262.55</v>
      </c>
      <c r="D399" s="40">
        <v>263.09999999999997</v>
      </c>
      <c r="E399" s="40">
        <v>261.44999999999993</v>
      </c>
      <c r="F399" s="40">
        <v>260.34999999999997</v>
      </c>
      <c r="G399" s="40">
        <v>258.69999999999993</v>
      </c>
      <c r="H399" s="40">
        <v>264.19999999999993</v>
      </c>
      <c r="I399" s="40">
        <v>265.84999999999991</v>
      </c>
      <c r="J399" s="40">
        <v>266.94999999999993</v>
      </c>
      <c r="K399" s="31">
        <v>264.75</v>
      </c>
      <c r="L399" s="31">
        <v>262</v>
      </c>
      <c r="M399" s="31">
        <v>0.45229000000000003</v>
      </c>
      <c r="N399" s="1"/>
      <c r="O399" s="1"/>
    </row>
    <row r="400" spans="1:15" ht="12.75" customHeight="1">
      <c r="A400" s="31">
        <v>390</v>
      </c>
      <c r="B400" s="31" t="s">
        <v>492</v>
      </c>
      <c r="C400" s="31">
        <v>1249.7</v>
      </c>
      <c r="D400" s="40">
        <v>1254.2666666666667</v>
      </c>
      <c r="E400" s="40">
        <v>1235.6333333333332</v>
      </c>
      <c r="F400" s="40">
        <v>1221.5666666666666</v>
      </c>
      <c r="G400" s="40">
        <v>1202.9333333333332</v>
      </c>
      <c r="H400" s="40">
        <v>1268.3333333333333</v>
      </c>
      <c r="I400" s="40">
        <v>1286.9666666666669</v>
      </c>
      <c r="J400" s="40">
        <v>1301.0333333333333</v>
      </c>
      <c r="K400" s="31">
        <v>1272.9000000000001</v>
      </c>
      <c r="L400" s="31">
        <v>1240.2</v>
      </c>
      <c r="M400" s="31">
        <v>0.39234999999999998</v>
      </c>
      <c r="N400" s="1"/>
      <c r="O400" s="1"/>
    </row>
    <row r="401" spans="1:15" ht="12.75" customHeight="1">
      <c r="A401" s="31">
        <v>391</v>
      </c>
      <c r="B401" s="31" t="s">
        <v>493</v>
      </c>
      <c r="C401" s="31">
        <v>1695.9</v>
      </c>
      <c r="D401" s="40">
        <v>1692.8833333333332</v>
      </c>
      <c r="E401" s="40">
        <v>1676.0166666666664</v>
      </c>
      <c r="F401" s="40">
        <v>1656.1333333333332</v>
      </c>
      <c r="G401" s="40">
        <v>1639.2666666666664</v>
      </c>
      <c r="H401" s="40">
        <v>1712.7666666666664</v>
      </c>
      <c r="I401" s="40">
        <v>1729.6333333333332</v>
      </c>
      <c r="J401" s="40">
        <v>1749.5166666666664</v>
      </c>
      <c r="K401" s="31">
        <v>1709.75</v>
      </c>
      <c r="L401" s="31">
        <v>1673</v>
      </c>
      <c r="M401" s="31">
        <v>1.26586</v>
      </c>
      <c r="N401" s="1"/>
      <c r="O401" s="1"/>
    </row>
    <row r="402" spans="1:15" ht="12.75" customHeight="1">
      <c r="A402" s="31">
        <v>392</v>
      </c>
      <c r="B402" s="31" t="s">
        <v>484</v>
      </c>
      <c r="C402" s="31">
        <v>34.049999999999997</v>
      </c>
      <c r="D402" s="40">
        <v>34</v>
      </c>
      <c r="E402" s="40">
        <v>33.75</v>
      </c>
      <c r="F402" s="40">
        <v>33.450000000000003</v>
      </c>
      <c r="G402" s="40">
        <v>33.200000000000003</v>
      </c>
      <c r="H402" s="40">
        <v>34.299999999999997</v>
      </c>
      <c r="I402" s="40">
        <v>34.549999999999997</v>
      </c>
      <c r="J402" s="40">
        <v>34.849999999999994</v>
      </c>
      <c r="K402" s="31">
        <v>34.25</v>
      </c>
      <c r="L402" s="31">
        <v>33.700000000000003</v>
      </c>
      <c r="M402" s="31">
        <v>18.85547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112.7</v>
      </c>
      <c r="D403" s="40">
        <v>112.43333333333334</v>
      </c>
      <c r="E403" s="40">
        <v>111.66666666666667</v>
      </c>
      <c r="F403" s="40">
        <v>110.63333333333334</v>
      </c>
      <c r="G403" s="40">
        <v>109.86666666666667</v>
      </c>
      <c r="H403" s="40">
        <v>113.46666666666667</v>
      </c>
      <c r="I403" s="40">
        <v>114.23333333333332</v>
      </c>
      <c r="J403" s="40">
        <v>115.26666666666667</v>
      </c>
      <c r="K403" s="31">
        <v>113.2</v>
      </c>
      <c r="L403" s="31">
        <v>111.4</v>
      </c>
      <c r="M403" s="31">
        <v>237.94821999999999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7701.8</v>
      </c>
      <c r="D404" s="40">
        <v>7661.2333333333336</v>
      </c>
      <c r="E404" s="40">
        <v>7598.666666666667</v>
      </c>
      <c r="F404" s="40">
        <v>7495.5333333333338</v>
      </c>
      <c r="G404" s="40">
        <v>7432.9666666666672</v>
      </c>
      <c r="H404" s="40">
        <v>7764.3666666666668</v>
      </c>
      <c r="I404" s="40">
        <v>7826.9333333333325</v>
      </c>
      <c r="J404" s="40">
        <v>7930.0666666666666</v>
      </c>
      <c r="K404" s="31">
        <v>7723.8</v>
      </c>
      <c r="L404" s="31">
        <v>7558.1</v>
      </c>
      <c r="M404" s="31">
        <v>0.12608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893.5</v>
      </c>
      <c r="D405" s="40">
        <v>892.93333333333339</v>
      </c>
      <c r="E405" s="40">
        <v>886.36666666666679</v>
      </c>
      <c r="F405" s="40">
        <v>879.23333333333335</v>
      </c>
      <c r="G405" s="40">
        <v>872.66666666666674</v>
      </c>
      <c r="H405" s="40">
        <v>900.06666666666683</v>
      </c>
      <c r="I405" s="40">
        <v>906.63333333333344</v>
      </c>
      <c r="J405" s="40">
        <v>913.76666666666688</v>
      </c>
      <c r="K405" s="31">
        <v>899.5</v>
      </c>
      <c r="L405" s="31">
        <v>885.8</v>
      </c>
      <c r="M405" s="31">
        <v>15.31026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1124.3</v>
      </c>
      <c r="D406" s="40">
        <v>1127.7166666666665</v>
      </c>
      <c r="E406" s="40">
        <v>1115.5333333333328</v>
      </c>
      <c r="F406" s="40">
        <v>1106.7666666666664</v>
      </c>
      <c r="G406" s="40">
        <v>1094.5833333333328</v>
      </c>
      <c r="H406" s="40">
        <v>1136.4833333333329</v>
      </c>
      <c r="I406" s="40">
        <v>1148.6666666666667</v>
      </c>
      <c r="J406" s="40">
        <v>1157.4333333333329</v>
      </c>
      <c r="K406" s="31">
        <v>1139.9000000000001</v>
      </c>
      <c r="L406" s="31">
        <v>1118.95</v>
      </c>
      <c r="M406" s="31">
        <v>8.4644700000000004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455.85</v>
      </c>
      <c r="D407" s="40">
        <v>454.05</v>
      </c>
      <c r="E407" s="40">
        <v>450.8</v>
      </c>
      <c r="F407" s="40">
        <v>445.75</v>
      </c>
      <c r="G407" s="40">
        <v>442.5</v>
      </c>
      <c r="H407" s="40">
        <v>459.1</v>
      </c>
      <c r="I407" s="40">
        <v>462.35</v>
      </c>
      <c r="J407" s="40">
        <v>467.40000000000003</v>
      </c>
      <c r="K407" s="31">
        <v>457.3</v>
      </c>
      <c r="L407" s="31">
        <v>449</v>
      </c>
      <c r="M407" s="31">
        <v>131.02553</v>
      </c>
      <c r="N407" s="1"/>
      <c r="O407" s="1"/>
    </row>
    <row r="408" spans="1:15" ht="12.75" customHeight="1">
      <c r="A408" s="31">
        <v>398</v>
      </c>
      <c r="B408" s="31" t="s">
        <v>497</v>
      </c>
      <c r="C408" s="31">
        <v>8426.15</v>
      </c>
      <c r="D408" s="40">
        <v>8374.8833333333332</v>
      </c>
      <c r="E408" s="40">
        <v>8257.7666666666664</v>
      </c>
      <c r="F408" s="40">
        <v>8089.3833333333332</v>
      </c>
      <c r="G408" s="40">
        <v>7972.2666666666664</v>
      </c>
      <c r="H408" s="40">
        <v>8543.2666666666664</v>
      </c>
      <c r="I408" s="40">
        <v>8660.3833333333314</v>
      </c>
      <c r="J408" s="40">
        <v>8828.7666666666664</v>
      </c>
      <c r="K408" s="31">
        <v>8492</v>
      </c>
      <c r="L408" s="31">
        <v>8206.5</v>
      </c>
      <c r="M408" s="31">
        <v>0.26247999999999999</v>
      </c>
      <c r="N408" s="1"/>
      <c r="O408" s="1"/>
    </row>
    <row r="409" spans="1:15" ht="12.75" customHeight="1">
      <c r="A409" s="31">
        <v>399</v>
      </c>
      <c r="B409" s="31" t="s">
        <v>498</v>
      </c>
      <c r="C409" s="31">
        <v>102.9</v>
      </c>
      <c r="D409" s="40">
        <v>102.81666666666666</v>
      </c>
      <c r="E409" s="40">
        <v>101.78333333333333</v>
      </c>
      <c r="F409" s="40">
        <v>100.66666666666667</v>
      </c>
      <c r="G409" s="40">
        <v>99.63333333333334</v>
      </c>
      <c r="H409" s="40">
        <v>103.93333333333332</v>
      </c>
      <c r="I409" s="40">
        <v>104.96666666666665</v>
      </c>
      <c r="J409" s="40">
        <v>106.08333333333331</v>
      </c>
      <c r="K409" s="31">
        <v>103.85</v>
      </c>
      <c r="L409" s="31">
        <v>101.7</v>
      </c>
      <c r="M409" s="31">
        <v>1.4358599999999999</v>
      </c>
      <c r="N409" s="1"/>
      <c r="O409" s="1"/>
    </row>
    <row r="410" spans="1:15" ht="12.75" customHeight="1">
      <c r="A410" s="31">
        <v>400</v>
      </c>
      <c r="B410" s="31" t="s">
        <v>503</v>
      </c>
      <c r="C410" s="31">
        <v>134.75</v>
      </c>
      <c r="D410" s="40">
        <v>134.41666666666666</v>
      </c>
      <c r="E410" s="40">
        <v>131.58333333333331</v>
      </c>
      <c r="F410" s="40">
        <v>128.41666666666666</v>
      </c>
      <c r="G410" s="40">
        <v>125.58333333333331</v>
      </c>
      <c r="H410" s="40">
        <v>137.58333333333331</v>
      </c>
      <c r="I410" s="40">
        <v>140.41666666666663</v>
      </c>
      <c r="J410" s="40">
        <v>143.58333333333331</v>
      </c>
      <c r="K410" s="31">
        <v>137.25</v>
      </c>
      <c r="L410" s="31">
        <v>131.25</v>
      </c>
      <c r="M410" s="31">
        <v>10.23053</v>
      </c>
      <c r="N410" s="1"/>
      <c r="O410" s="1"/>
    </row>
    <row r="411" spans="1:15" ht="12.75" customHeight="1">
      <c r="A411" s="31">
        <v>401</v>
      </c>
      <c r="B411" s="31" t="s">
        <v>499</v>
      </c>
      <c r="C411" s="31">
        <v>161.9</v>
      </c>
      <c r="D411" s="40">
        <v>162.30000000000001</v>
      </c>
      <c r="E411" s="40">
        <v>159.65000000000003</v>
      </c>
      <c r="F411" s="40">
        <v>157.40000000000003</v>
      </c>
      <c r="G411" s="40">
        <v>154.75000000000006</v>
      </c>
      <c r="H411" s="40">
        <v>164.55</v>
      </c>
      <c r="I411" s="40">
        <v>167.2</v>
      </c>
      <c r="J411" s="40">
        <v>169.45</v>
      </c>
      <c r="K411" s="31">
        <v>164.95</v>
      </c>
      <c r="L411" s="31">
        <v>160.05000000000001</v>
      </c>
      <c r="M411" s="31">
        <v>11.71696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3258.15</v>
      </c>
      <c r="D412" s="40">
        <v>3255.0333333333333</v>
      </c>
      <c r="E412" s="40">
        <v>3203.1166666666668</v>
      </c>
      <c r="F412" s="40">
        <v>3148.0833333333335</v>
      </c>
      <c r="G412" s="40">
        <v>3096.166666666667</v>
      </c>
      <c r="H412" s="40">
        <v>3310.0666666666666</v>
      </c>
      <c r="I412" s="40">
        <v>3361.9833333333336</v>
      </c>
      <c r="J412" s="40">
        <v>3417.0166666666664</v>
      </c>
      <c r="K412" s="31">
        <v>3306.95</v>
      </c>
      <c r="L412" s="31">
        <v>3200</v>
      </c>
      <c r="M412" s="31">
        <v>0.21567</v>
      </c>
      <c r="N412" s="1"/>
      <c r="O412" s="1"/>
    </row>
    <row r="413" spans="1:15" ht="12.75" customHeight="1">
      <c r="A413" s="31">
        <v>403</v>
      </c>
      <c r="B413" s="31" t="s">
        <v>500</v>
      </c>
      <c r="C413" s="31">
        <v>312.35000000000002</v>
      </c>
      <c r="D413" s="40">
        <v>312.48333333333335</v>
      </c>
      <c r="E413" s="40">
        <v>309.86666666666667</v>
      </c>
      <c r="F413" s="40">
        <v>307.38333333333333</v>
      </c>
      <c r="G413" s="40">
        <v>304.76666666666665</v>
      </c>
      <c r="H413" s="40">
        <v>314.9666666666667</v>
      </c>
      <c r="I413" s="40">
        <v>317.58333333333337</v>
      </c>
      <c r="J413" s="40">
        <v>320.06666666666672</v>
      </c>
      <c r="K413" s="31">
        <v>315.10000000000002</v>
      </c>
      <c r="L413" s="31">
        <v>310</v>
      </c>
      <c r="M413" s="31">
        <v>0.20452999999999999</v>
      </c>
      <c r="N413" s="1"/>
      <c r="O413" s="1"/>
    </row>
    <row r="414" spans="1:15" ht="12.75" customHeight="1">
      <c r="A414" s="31">
        <v>404</v>
      </c>
      <c r="B414" s="31" t="s">
        <v>502</v>
      </c>
      <c r="C414" s="31">
        <v>563.1</v>
      </c>
      <c r="D414" s="40">
        <v>564.58333333333337</v>
      </c>
      <c r="E414" s="40">
        <v>551.16666666666674</v>
      </c>
      <c r="F414" s="40">
        <v>539.23333333333335</v>
      </c>
      <c r="G414" s="40">
        <v>525.81666666666672</v>
      </c>
      <c r="H414" s="40">
        <v>576.51666666666677</v>
      </c>
      <c r="I414" s="40">
        <v>589.93333333333351</v>
      </c>
      <c r="J414" s="40">
        <v>601.86666666666679</v>
      </c>
      <c r="K414" s="31">
        <v>578</v>
      </c>
      <c r="L414" s="31">
        <v>552.65</v>
      </c>
      <c r="M414" s="31">
        <v>1.83369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26197.25</v>
      </c>
      <c r="D415" s="40">
        <v>26047.633333333331</v>
      </c>
      <c r="E415" s="40">
        <v>25826.666666666664</v>
      </c>
      <c r="F415" s="40">
        <v>25456.083333333332</v>
      </c>
      <c r="G415" s="40">
        <v>25235.116666666665</v>
      </c>
      <c r="H415" s="40">
        <v>26418.216666666664</v>
      </c>
      <c r="I415" s="40">
        <v>26639.183333333331</v>
      </c>
      <c r="J415" s="40">
        <v>27009.766666666663</v>
      </c>
      <c r="K415" s="31">
        <v>26268.6</v>
      </c>
      <c r="L415" s="31">
        <v>25677.05</v>
      </c>
      <c r="M415" s="31">
        <v>0.16341</v>
      </c>
      <c r="N415" s="1"/>
      <c r="O415" s="1"/>
    </row>
    <row r="416" spans="1:15" ht="12.75" customHeight="1">
      <c r="A416" s="31">
        <v>406</v>
      </c>
      <c r="B416" s="31" t="s">
        <v>504</v>
      </c>
      <c r="C416" s="31">
        <v>1691.7</v>
      </c>
      <c r="D416" s="40">
        <v>1699.6666666666667</v>
      </c>
      <c r="E416" s="40">
        <v>1670.3333333333335</v>
      </c>
      <c r="F416" s="40">
        <v>1648.9666666666667</v>
      </c>
      <c r="G416" s="40">
        <v>1619.6333333333334</v>
      </c>
      <c r="H416" s="40">
        <v>1721.0333333333335</v>
      </c>
      <c r="I416" s="40">
        <v>1750.366666666667</v>
      </c>
      <c r="J416" s="40">
        <v>1771.7333333333336</v>
      </c>
      <c r="K416" s="31">
        <v>1729</v>
      </c>
      <c r="L416" s="31">
        <v>1678.3</v>
      </c>
      <c r="M416" s="31">
        <v>0.63821000000000006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2368.1999999999998</v>
      </c>
      <c r="D417" s="40">
        <v>2369.9500000000003</v>
      </c>
      <c r="E417" s="40">
        <v>2350.9000000000005</v>
      </c>
      <c r="F417" s="40">
        <v>2333.6000000000004</v>
      </c>
      <c r="G417" s="40">
        <v>2314.5500000000006</v>
      </c>
      <c r="H417" s="40">
        <v>2387.2500000000005</v>
      </c>
      <c r="I417" s="40">
        <v>2406.3000000000006</v>
      </c>
      <c r="J417" s="40">
        <v>2423.6000000000004</v>
      </c>
      <c r="K417" s="31">
        <v>2389</v>
      </c>
      <c r="L417" s="31">
        <v>2352.65</v>
      </c>
      <c r="M417" s="31">
        <v>3.9844599999999999</v>
      </c>
      <c r="N417" s="1"/>
      <c r="O417" s="1"/>
    </row>
    <row r="418" spans="1:15" ht="12.75" customHeight="1">
      <c r="A418" s="31">
        <v>408</v>
      </c>
      <c r="B418" s="31" t="s">
        <v>494</v>
      </c>
      <c r="C418" s="31">
        <v>450.35</v>
      </c>
      <c r="D418" s="40">
        <v>450.2833333333333</v>
      </c>
      <c r="E418" s="40">
        <v>446.56666666666661</v>
      </c>
      <c r="F418" s="40">
        <v>442.7833333333333</v>
      </c>
      <c r="G418" s="40">
        <v>439.06666666666661</v>
      </c>
      <c r="H418" s="40">
        <v>454.06666666666661</v>
      </c>
      <c r="I418" s="40">
        <v>457.7833333333333</v>
      </c>
      <c r="J418" s="40">
        <v>461.56666666666661</v>
      </c>
      <c r="K418" s="31">
        <v>454</v>
      </c>
      <c r="L418" s="31">
        <v>446.5</v>
      </c>
      <c r="M418" s="31">
        <v>0.30984</v>
      </c>
      <c r="N418" s="1"/>
      <c r="O418" s="1"/>
    </row>
    <row r="419" spans="1:15" ht="12.75" customHeight="1">
      <c r="A419" s="31">
        <v>409</v>
      </c>
      <c r="B419" s="31" t="s">
        <v>495</v>
      </c>
      <c r="C419" s="31">
        <v>28.3</v>
      </c>
      <c r="D419" s="40">
        <v>28.183333333333337</v>
      </c>
      <c r="E419" s="40">
        <v>28.016666666666673</v>
      </c>
      <c r="F419" s="40">
        <v>27.733333333333334</v>
      </c>
      <c r="G419" s="40">
        <v>27.56666666666667</v>
      </c>
      <c r="H419" s="40">
        <v>28.466666666666676</v>
      </c>
      <c r="I419" s="40">
        <v>28.63333333333334</v>
      </c>
      <c r="J419" s="40">
        <v>28.916666666666679</v>
      </c>
      <c r="K419" s="31">
        <v>28.35</v>
      </c>
      <c r="L419" s="31">
        <v>27.9</v>
      </c>
      <c r="M419" s="31">
        <v>10.20457</v>
      </c>
      <c r="N419" s="1"/>
      <c r="O419" s="1"/>
    </row>
    <row r="420" spans="1:15" ht="12.75" customHeight="1">
      <c r="A420" s="31">
        <v>410</v>
      </c>
      <c r="B420" s="31" t="s">
        <v>496</v>
      </c>
      <c r="C420" s="31">
        <v>3715.4</v>
      </c>
      <c r="D420" s="40">
        <v>3735.1</v>
      </c>
      <c r="E420" s="40">
        <v>3661.2999999999997</v>
      </c>
      <c r="F420" s="40">
        <v>3607.2</v>
      </c>
      <c r="G420" s="40">
        <v>3533.3999999999996</v>
      </c>
      <c r="H420" s="40">
        <v>3789.2</v>
      </c>
      <c r="I420" s="40">
        <v>3863</v>
      </c>
      <c r="J420" s="40">
        <v>3917.1</v>
      </c>
      <c r="K420" s="31">
        <v>3808.9</v>
      </c>
      <c r="L420" s="31">
        <v>3681</v>
      </c>
      <c r="M420" s="31">
        <v>0.41959999999999997</v>
      </c>
      <c r="N420" s="1"/>
      <c r="O420" s="1"/>
    </row>
    <row r="421" spans="1:15" ht="12.75" customHeight="1">
      <c r="A421" s="31">
        <v>411</v>
      </c>
      <c r="B421" s="31" t="s">
        <v>505</v>
      </c>
      <c r="C421" s="31">
        <v>859.85</v>
      </c>
      <c r="D421" s="40">
        <v>853.35</v>
      </c>
      <c r="E421" s="40">
        <v>832.7</v>
      </c>
      <c r="F421" s="40">
        <v>805.55000000000007</v>
      </c>
      <c r="G421" s="40">
        <v>784.90000000000009</v>
      </c>
      <c r="H421" s="40">
        <v>880.5</v>
      </c>
      <c r="I421" s="40">
        <v>901.14999999999986</v>
      </c>
      <c r="J421" s="40">
        <v>928.3</v>
      </c>
      <c r="K421" s="31">
        <v>874</v>
      </c>
      <c r="L421" s="31">
        <v>826.2</v>
      </c>
      <c r="M421" s="31">
        <v>5.7981600000000002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1006.35</v>
      </c>
      <c r="D422" s="40">
        <v>1009.1</v>
      </c>
      <c r="E422" s="40">
        <v>983.25</v>
      </c>
      <c r="F422" s="40">
        <v>960.15</v>
      </c>
      <c r="G422" s="40">
        <v>934.3</v>
      </c>
      <c r="H422" s="40">
        <v>1032.2</v>
      </c>
      <c r="I422" s="40">
        <v>1058.0500000000002</v>
      </c>
      <c r="J422" s="40">
        <v>1081.1500000000001</v>
      </c>
      <c r="K422" s="31">
        <v>1034.95</v>
      </c>
      <c r="L422" s="31">
        <v>986</v>
      </c>
      <c r="M422" s="31">
        <v>0.76490000000000002</v>
      </c>
      <c r="N422" s="1"/>
      <c r="O422" s="1"/>
    </row>
    <row r="423" spans="1:15" ht="12.75" customHeight="1">
      <c r="A423" s="31">
        <v>413</v>
      </c>
      <c r="B423" s="31" t="s">
        <v>506</v>
      </c>
      <c r="C423" s="31">
        <v>2429.5500000000002</v>
      </c>
      <c r="D423" s="40">
        <v>2403.1833333333334</v>
      </c>
      <c r="E423" s="40">
        <v>2327.3666666666668</v>
      </c>
      <c r="F423" s="40">
        <v>2225.1833333333334</v>
      </c>
      <c r="G423" s="40">
        <v>2149.3666666666668</v>
      </c>
      <c r="H423" s="40">
        <v>2505.3666666666668</v>
      </c>
      <c r="I423" s="40">
        <v>2581.1833333333334</v>
      </c>
      <c r="J423" s="40">
        <v>2683.3666666666668</v>
      </c>
      <c r="K423" s="31">
        <v>2479</v>
      </c>
      <c r="L423" s="31">
        <v>2301</v>
      </c>
      <c r="M423" s="31">
        <v>1.2599899999999999</v>
      </c>
      <c r="N423" s="1"/>
      <c r="O423" s="1"/>
    </row>
    <row r="424" spans="1:15" ht="12.75" customHeight="1">
      <c r="A424" s="31">
        <v>414</v>
      </c>
      <c r="B424" s="31" t="s">
        <v>508</v>
      </c>
      <c r="C424" s="31">
        <v>813.15</v>
      </c>
      <c r="D424" s="40">
        <v>812.4</v>
      </c>
      <c r="E424" s="40">
        <v>803.75</v>
      </c>
      <c r="F424" s="40">
        <v>794.35</v>
      </c>
      <c r="G424" s="40">
        <v>785.7</v>
      </c>
      <c r="H424" s="40">
        <v>821.8</v>
      </c>
      <c r="I424" s="40">
        <v>830.44999999999982</v>
      </c>
      <c r="J424" s="40">
        <v>839.84999999999991</v>
      </c>
      <c r="K424" s="31">
        <v>821.05</v>
      </c>
      <c r="L424" s="31">
        <v>803</v>
      </c>
      <c r="M424" s="31">
        <v>1.4393199999999999</v>
      </c>
      <c r="N424" s="1"/>
      <c r="O424" s="1"/>
    </row>
    <row r="425" spans="1:15" ht="12.75" customHeight="1">
      <c r="A425" s="31">
        <v>415</v>
      </c>
      <c r="B425" s="31" t="s">
        <v>509</v>
      </c>
      <c r="C425" s="31">
        <v>432.9</v>
      </c>
      <c r="D425" s="40">
        <v>431.91666666666669</v>
      </c>
      <c r="E425" s="40">
        <v>426.88333333333338</v>
      </c>
      <c r="F425" s="40">
        <v>420.86666666666667</v>
      </c>
      <c r="G425" s="40">
        <v>415.83333333333337</v>
      </c>
      <c r="H425" s="40">
        <v>437.93333333333339</v>
      </c>
      <c r="I425" s="40">
        <v>442.9666666666667</v>
      </c>
      <c r="J425" s="40">
        <v>448.98333333333341</v>
      </c>
      <c r="K425" s="31">
        <v>436.95</v>
      </c>
      <c r="L425" s="31">
        <v>425.9</v>
      </c>
      <c r="M425" s="31">
        <v>0.87609000000000004</v>
      </c>
      <c r="N425" s="1"/>
      <c r="O425" s="1"/>
    </row>
    <row r="426" spans="1:15" ht="12.75" customHeight="1">
      <c r="A426" s="31">
        <v>416</v>
      </c>
      <c r="B426" s="31" t="s">
        <v>517</v>
      </c>
      <c r="C426" s="31">
        <v>254.3</v>
      </c>
      <c r="D426" s="40">
        <v>252.86666666666667</v>
      </c>
      <c r="E426" s="40">
        <v>248.73333333333335</v>
      </c>
      <c r="F426" s="40">
        <v>243.16666666666669</v>
      </c>
      <c r="G426" s="40">
        <v>239.03333333333336</v>
      </c>
      <c r="H426" s="40">
        <v>258.43333333333334</v>
      </c>
      <c r="I426" s="40">
        <v>262.56666666666666</v>
      </c>
      <c r="J426" s="40">
        <v>268.13333333333333</v>
      </c>
      <c r="K426" s="31">
        <v>257</v>
      </c>
      <c r="L426" s="31">
        <v>247.3</v>
      </c>
      <c r="M426" s="31">
        <v>4.0280699999999996</v>
      </c>
      <c r="N426" s="1"/>
      <c r="O426" s="1"/>
    </row>
    <row r="427" spans="1:15" ht="12.75" customHeight="1">
      <c r="A427" s="31">
        <v>417</v>
      </c>
      <c r="B427" s="31" t="s">
        <v>510</v>
      </c>
      <c r="C427" s="31">
        <v>67.5</v>
      </c>
      <c r="D427" s="40">
        <v>66.816666666666663</v>
      </c>
      <c r="E427" s="40">
        <v>65.783333333333331</v>
      </c>
      <c r="F427" s="40">
        <v>64.066666666666663</v>
      </c>
      <c r="G427" s="40">
        <v>63.033333333333331</v>
      </c>
      <c r="H427" s="40">
        <v>68.533333333333331</v>
      </c>
      <c r="I427" s="40">
        <v>69.566666666666663</v>
      </c>
      <c r="J427" s="40">
        <v>71.283333333333331</v>
      </c>
      <c r="K427" s="31">
        <v>67.849999999999994</v>
      </c>
      <c r="L427" s="31">
        <v>65.099999999999994</v>
      </c>
      <c r="M427" s="31">
        <v>50.921419999999998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2306</v>
      </c>
      <c r="D428" s="40">
        <v>2263.3333333333335</v>
      </c>
      <c r="E428" s="40">
        <v>2212.666666666667</v>
      </c>
      <c r="F428" s="40">
        <v>2119.3333333333335</v>
      </c>
      <c r="G428" s="40">
        <v>2068.666666666667</v>
      </c>
      <c r="H428" s="40">
        <v>2356.666666666667</v>
      </c>
      <c r="I428" s="40">
        <v>2407.3333333333339</v>
      </c>
      <c r="J428" s="40">
        <v>2500.666666666667</v>
      </c>
      <c r="K428" s="31">
        <v>2314</v>
      </c>
      <c r="L428" s="31">
        <v>2170</v>
      </c>
      <c r="M428" s="31">
        <v>24.609010000000001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1172.45</v>
      </c>
      <c r="D429" s="40">
        <v>1173.8833333333332</v>
      </c>
      <c r="E429" s="40">
        <v>1155.7666666666664</v>
      </c>
      <c r="F429" s="40">
        <v>1139.0833333333333</v>
      </c>
      <c r="G429" s="40">
        <v>1120.9666666666665</v>
      </c>
      <c r="H429" s="40">
        <v>1190.5666666666664</v>
      </c>
      <c r="I429" s="40">
        <v>1208.6833333333332</v>
      </c>
      <c r="J429" s="40">
        <v>1225.3666666666663</v>
      </c>
      <c r="K429" s="31">
        <v>1192</v>
      </c>
      <c r="L429" s="31">
        <v>1157.2</v>
      </c>
      <c r="M429" s="31">
        <v>8.1845300000000005</v>
      </c>
      <c r="N429" s="1"/>
      <c r="O429" s="1"/>
    </row>
    <row r="430" spans="1:15" ht="12.75" customHeight="1">
      <c r="A430" s="31">
        <v>420</v>
      </c>
      <c r="B430" s="31" t="s">
        <v>514</v>
      </c>
      <c r="C430" s="31">
        <v>431.8</v>
      </c>
      <c r="D430" s="40">
        <v>429.56666666666666</v>
      </c>
      <c r="E430" s="40">
        <v>423.23333333333335</v>
      </c>
      <c r="F430" s="40">
        <v>414.66666666666669</v>
      </c>
      <c r="G430" s="40">
        <v>408.33333333333337</v>
      </c>
      <c r="H430" s="40">
        <v>438.13333333333333</v>
      </c>
      <c r="I430" s="40">
        <v>444.4666666666667</v>
      </c>
      <c r="J430" s="40">
        <v>453.0333333333333</v>
      </c>
      <c r="K430" s="31">
        <v>435.9</v>
      </c>
      <c r="L430" s="31">
        <v>421</v>
      </c>
      <c r="M430" s="31">
        <v>11.77103</v>
      </c>
      <c r="N430" s="1"/>
      <c r="O430" s="1"/>
    </row>
    <row r="431" spans="1:15" ht="12.75" customHeight="1">
      <c r="A431" s="31">
        <v>421</v>
      </c>
      <c r="B431" s="31" t="s">
        <v>511</v>
      </c>
      <c r="C431" s="31">
        <v>95.1</v>
      </c>
      <c r="D431" s="40">
        <v>94.966666666666654</v>
      </c>
      <c r="E431" s="40">
        <v>94.433333333333309</v>
      </c>
      <c r="F431" s="40">
        <v>93.766666666666652</v>
      </c>
      <c r="G431" s="40">
        <v>93.233333333333306</v>
      </c>
      <c r="H431" s="40">
        <v>95.633333333333312</v>
      </c>
      <c r="I431" s="40">
        <v>96.166666666666643</v>
      </c>
      <c r="J431" s="40">
        <v>96.833333333333314</v>
      </c>
      <c r="K431" s="31">
        <v>95.5</v>
      </c>
      <c r="L431" s="31">
        <v>94.3</v>
      </c>
      <c r="M431" s="31">
        <v>0.59562999999999999</v>
      </c>
      <c r="N431" s="1"/>
      <c r="O431" s="1"/>
    </row>
    <row r="432" spans="1:15" ht="12.75" customHeight="1">
      <c r="A432" s="31">
        <v>422</v>
      </c>
      <c r="B432" s="31" t="s">
        <v>513</v>
      </c>
      <c r="C432" s="31">
        <v>286.10000000000002</v>
      </c>
      <c r="D432" s="40">
        <v>288.3</v>
      </c>
      <c r="E432" s="40">
        <v>282.60000000000002</v>
      </c>
      <c r="F432" s="40">
        <v>279.10000000000002</v>
      </c>
      <c r="G432" s="40">
        <v>273.40000000000003</v>
      </c>
      <c r="H432" s="40">
        <v>291.8</v>
      </c>
      <c r="I432" s="40">
        <v>297.49999999999994</v>
      </c>
      <c r="J432" s="40">
        <v>301</v>
      </c>
      <c r="K432" s="31">
        <v>294</v>
      </c>
      <c r="L432" s="31">
        <v>284.8</v>
      </c>
      <c r="M432" s="31">
        <v>2.7862300000000002</v>
      </c>
      <c r="N432" s="1"/>
      <c r="O432" s="1"/>
    </row>
    <row r="433" spans="1:15" ht="12.75" customHeight="1">
      <c r="A433" s="31">
        <v>423</v>
      </c>
      <c r="B433" s="31" t="s">
        <v>515</v>
      </c>
      <c r="C433" s="31">
        <v>525.25</v>
      </c>
      <c r="D433" s="40">
        <v>525.94999999999993</v>
      </c>
      <c r="E433" s="40">
        <v>514.29999999999984</v>
      </c>
      <c r="F433" s="40">
        <v>503.34999999999991</v>
      </c>
      <c r="G433" s="40">
        <v>491.69999999999982</v>
      </c>
      <c r="H433" s="40">
        <v>536.89999999999986</v>
      </c>
      <c r="I433" s="40">
        <v>548.54999999999995</v>
      </c>
      <c r="J433" s="40">
        <v>559.49999999999989</v>
      </c>
      <c r="K433" s="31">
        <v>537.6</v>
      </c>
      <c r="L433" s="31">
        <v>515</v>
      </c>
      <c r="M433" s="31">
        <v>0.64812999999999998</v>
      </c>
      <c r="N433" s="1"/>
      <c r="O433" s="1"/>
    </row>
    <row r="434" spans="1:15" ht="12.75" customHeight="1">
      <c r="A434" s="31">
        <v>424</v>
      </c>
      <c r="B434" s="31" t="s">
        <v>516</v>
      </c>
      <c r="C434" s="31">
        <v>360.6</v>
      </c>
      <c r="D434" s="40">
        <v>359.3</v>
      </c>
      <c r="E434" s="40">
        <v>353.6</v>
      </c>
      <c r="F434" s="40">
        <v>346.6</v>
      </c>
      <c r="G434" s="40">
        <v>340.90000000000003</v>
      </c>
      <c r="H434" s="40">
        <v>366.3</v>
      </c>
      <c r="I434" s="40">
        <v>371.99999999999994</v>
      </c>
      <c r="J434" s="40">
        <v>379</v>
      </c>
      <c r="K434" s="31">
        <v>365</v>
      </c>
      <c r="L434" s="31">
        <v>352.3</v>
      </c>
      <c r="M434" s="31">
        <v>2.8315899999999998</v>
      </c>
      <c r="N434" s="1"/>
      <c r="O434" s="1"/>
    </row>
    <row r="435" spans="1:15" ht="12.75" customHeight="1">
      <c r="A435" s="31">
        <v>425</v>
      </c>
      <c r="B435" s="31" t="s">
        <v>518</v>
      </c>
      <c r="C435" s="31">
        <v>2267.6</v>
      </c>
      <c r="D435" s="40">
        <v>2272.7999999999997</v>
      </c>
      <c r="E435" s="40">
        <v>2245.8999999999996</v>
      </c>
      <c r="F435" s="40">
        <v>2224.1999999999998</v>
      </c>
      <c r="G435" s="40">
        <v>2197.2999999999997</v>
      </c>
      <c r="H435" s="40">
        <v>2294.4999999999995</v>
      </c>
      <c r="I435" s="40">
        <v>2321.4</v>
      </c>
      <c r="J435" s="40">
        <v>2343.0999999999995</v>
      </c>
      <c r="K435" s="31">
        <v>2299.6999999999998</v>
      </c>
      <c r="L435" s="31">
        <v>2251.1</v>
      </c>
      <c r="M435" s="31">
        <v>0.13797999999999999</v>
      </c>
      <c r="N435" s="1"/>
      <c r="O435" s="1"/>
    </row>
    <row r="436" spans="1:15" ht="12.75" customHeight="1">
      <c r="A436" s="31">
        <v>426</v>
      </c>
      <c r="B436" s="31" t="s">
        <v>519</v>
      </c>
      <c r="C436" s="31">
        <v>887.4</v>
      </c>
      <c r="D436" s="40">
        <v>879.66666666666663</v>
      </c>
      <c r="E436" s="40">
        <v>868.48333333333323</v>
      </c>
      <c r="F436" s="40">
        <v>849.56666666666661</v>
      </c>
      <c r="G436" s="40">
        <v>838.38333333333321</v>
      </c>
      <c r="H436" s="40">
        <v>898.58333333333326</v>
      </c>
      <c r="I436" s="40">
        <v>909.76666666666665</v>
      </c>
      <c r="J436" s="40">
        <v>928.68333333333328</v>
      </c>
      <c r="K436" s="31">
        <v>890.85</v>
      </c>
      <c r="L436" s="31">
        <v>860.75</v>
      </c>
      <c r="M436" s="31">
        <v>0.70135999999999998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797.5</v>
      </c>
      <c r="D437" s="40">
        <v>792</v>
      </c>
      <c r="E437" s="40">
        <v>783</v>
      </c>
      <c r="F437" s="40">
        <v>768.5</v>
      </c>
      <c r="G437" s="40">
        <v>759.5</v>
      </c>
      <c r="H437" s="40">
        <v>806.5</v>
      </c>
      <c r="I437" s="40">
        <v>815.5</v>
      </c>
      <c r="J437" s="40">
        <v>830</v>
      </c>
      <c r="K437" s="31">
        <v>801</v>
      </c>
      <c r="L437" s="31">
        <v>777.5</v>
      </c>
      <c r="M437" s="31">
        <v>58.712350000000001</v>
      </c>
      <c r="N437" s="1"/>
      <c r="O437" s="1"/>
    </row>
    <row r="438" spans="1:15" ht="12.75" customHeight="1">
      <c r="A438" s="31">
        <v>428</v>
      </c>
      <c r="B438" s="31" t="s">
        <v>520</v>
      </c>
      <c r="C438" s="31">
        <v>439.95</v>
      </c>
      <c r="D438" s="40">
        <v>437.26666666666671</v>
      </c>
      <c r="E438" s="40">
        <v>427.53333333333342</v>
      </c>
      <c r="F438" s="40">
        <v>415.11666666666673</v>
      </c>
      <c r="G438" s="40">
        <v>405.38333333333344</v>
      </c>
      <c r="H438" s="40">
        <v>449.68333333333339</v>
      </c>
      <c r="I438" s="40">
        <v>459.41666666666663</v>
      </c>
      <c r="J438" s="40">
        <v>471.83333333333337</v>
      </c>
      <c r="K438" s="31">
        <v>447</v>
      </c>
      <c r="L438" s="31">
        <v>424.85</v>
      </c>
      <c r="M438" s="31">
        <v>4.6598600000000001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502.45</v>
      </c>
      <c r="D439" s="40">
        <v>501.93333333333339</v>
      </c>
      <c r="E439" s="40">
        <v>494.86666666666679</v>
      </c>
      <c r="F439" s="40">
        <v>487.28333333333342</v>
      </c>
      <c r="G439" s="40">
        <v>480.21666666666681</v>
      </c>
      <c r="H439" s="40">
        <v>509.51666666666677</v>
      </c>
      <c r="I439" s="40">
        <v>516.58333333333337</v>
      </c>
      <c r="J439" s="40">
        <v>524.16666666666674</v>
      </c>
      <c r="K439" s="31">
        <v>509</v>
      </c>
      <c r="L439" s="31">
        <v>494.35</v>
      </c>
      <c r="M439" s="31">
        <v>8.5595599999999994</v>
      </c>
      <c r="N439" s="1"/>
      <c r="O439" s="1"/>
    </row>
    <row r="440" spans="1:15" ht="12.75" customHeight="1">
      <c r="A440" s="31">
        <v>430</v>
      </c>
      <c r="B440" s="31" t="s">
        <v>523</v>
      </c>
      <c r="C440" s="31">
        <v>696</v>
      </c>
      <c r="D440" s="40">
        <v>700.30000000000007</v>
      </c>
      <c r="E440" s="40">
        <v>680.70000000000016</v>
      </c>
      <c r="F440" s="40">
        <v>665.40000000000009</v>
      </c>
      <c r="G440" s="40">
        <v>645.80000000000018</v>
      </c>
      <c r="H440" s="40">
        <v>715.60000000000014</v>
      </c>
      <c r="I440" s="40">
        <v>735.2</v>
      </c>
      <c r="J440" s="40">
        <v>750.50000000000011</v>
      </c>
      <c r="K440" s="31">
        <v>719.9</v>
      </c>
      <c r="L440" s="31">
        <v>685</v>
      </c>
      <c r="M440" s="31">
        <v>0.30904999999999999</v>
      </c>
      <c r="N440" s="1"/>
      <c r="O440" s="1"/>
    </row>
    <row r="441" spans="1:15" ht="12.75" customHeight="1">
      <c r="A441" s="31">
        <v>431</v>
      </c>
      <c r="B441" s="31" t="s">
        <v>521</v>
      </c>
      <c r="C441" s="31">
        <v>410.85</v>
      </c>
      <c r="D441" s="40">
        <v>412.16666666666669</v>
      </c>
      <c r="E441" s="40">
        <v>404.88333333333338</v>
      </c>
      <c r="F441" s="40">
        <v>398.91666666666669</v>
      </c>
      <c r="G441" s="40">
        <v>391.63333333333338</v>
      </c>
      <c r="H441" s="40">
        <v>418.13333333333338</v>
      </c>
      <c r="I441" s="40">
        <v>425.41666666666669</v>
      </c>
      <c r="J441" s="40">
        <v>431.38333333333338</v>
      </c>
      <c r="K441" s="31">
        <v>419.45</v>
      </c>
      <c r="L441" s="31">
        <v>406.2</v>
      </c>
      <c r="M441" s="31">
        <v>1.0272300000000001</v>
      </c>
      <c r="N441" s="1"/>
      <c r="O441" s="1"/>
    </row>
    <row r="442" spans="1:15" ht="12.75" customHeight="1">
      <c r="A442" s="31">
        <v>432</v>
      </c>
      <c r="B442" s="31" t="s">
        <v>522</v>
      </c>
      <c r="C442" s="31">
        <v>2228.15</v>
      </c>
      <c r="D442" s="40">
        <v>2228.6666666666665</v>
      </c>
      <c r="E442" s="40">
        <v>2201.9833333333331</v>
      </c>
      <c r="F442" s="40">
        <v>2175.8166666666666</v>
      </c>
      <c r="G442" s="40">
        <v>2149.1333333333332</v>
      </c>
      <c r="H442" s="40">
        <v>2254.833333333333</v>
      </c>
      <c r="I442" s="40">
        <v>2281.5166666666664</v>
      </c>
      <c r="J442" s="40">
        <v>2307.6833333333329</v>
      </c>
      <c r="K442" s="31">
        <v>2255.35</v>
      </c>
      <c r="L442" s="31">
        <v>2202.5</v>
      </c>
      <c r="M442" s="31">
        <v>0.40632000000000001</v>
      </c>
      <c r="N442" s="1"/>
      <c r="O442" s="1"/>
    </row>
    <row r="443" spans="1:15" ht="12.75" customHeight="1">
      <c r="A443" s="31">
        <v>433</v>
      </c>
      <c r="B443" s="31" t="s">
        <v>524</v>
      </c>
      <c r="C443" s="31">
        <v>486.7</v>
      </c>
      <c r="D443" s="40">
        <v>486.48333333333329</v>
      </c>
      <c r="E443" s="40">
        <v>480.06666666666661</v>
      </c>
      <c r="F443" s="40">
        <v>473.43333333333334</v>
      </c>
      <c r="G443" s="40">
        <v>467.01666666666665</v>
      </c>
      <c r="H443" s="40">
        <v>493.11666666666656</v>
      </c>
      <c r="I443" s="40">
        <v>499.53333333333319</v>
      </c>
      <c r="J443" s="40">
        <v>506.16666666666652</v>
      </c>
      <c r="K443" s="31">
        <v>492.9</v>
      </c>
      <c r="L443" s="31">
        <v>479.85</v>
      </c>
      <c r="M443" s="31">
        <v>1.2777499999999999</v>
      </c>
      <c r="N443" s="1"/>
      <c r="O443" s="1"/>
    </row>
    <row r="444" spans="1:15" ht="12.75" customHeight="1">
      <c r="A444" s="31">
        <v>434</v>
      </c>
      <c r="B444" s="31" t="s">
        <v>525</v>
      </c>
      <c r="C444" s="31">
        <v>7.8</v>
      </c>
      <c r="D444" s="40">
        <v>7.8</v>
      </c>
      <c r="E444" s="40">
        <v>7.8</v>
      </c>
      <c r="F444" s="40">
        <v>7.8</v>
      </c>
      <c r="G444" s="40">
        <v>7.8</v>
      </c>
      <c r="H444" s="40">
        <v>7.8</v>
      </c>
      <c r="I444" s="40">
        <v>7.8</v>
      </c>
      <c r="J444" s="40">
        <v>7.8</v>
      </c>
      <c r="K444" s="31">
        <v>7.8</v>
      </c>
      <c r="L444" s="31">
        <v>7.8</v>
      </c>
      <c r="M444" s="31">
        <v>77.621499999999997</v>
      </c>
      <c r="N444" s="1"/>
      <c r="O444" s="1"/>
    </row>
    <row r="445" spans="1:15" ht="12.75" customHeight="1">
      <c r="A445" s="31">
        <v>435</v>
      </c>
      <c r="B445" s="31" t="s">
        <v>512</v>
      </c>
      <c r="C445" s="31">
        <v>379.95</v>
      </c>
      <c r="D445" s="40">
        <v>380.40000000000003</v>
      </c>
      <c r="E445" s="40">
        <v>377.35000000000008</v>
      </c>
      <c r="F445" s="40">
        <v>374.75000000000006</v>
      </c>
      <c r="G445" s="40">
        <v>371.7000000000001</v>
      </c>
      <c r="H445" s="40">
        <v>383.00000000000006</v>
      </c>
      <c r="I445" s="40">
        <v>386.05</v>
      </c>
      <c r="J445" s="40">
        <v>388.65000000000003</v>
      </c>
      <c r="K445" s="31">
        <v>383.45</v>
      </c>
      <c r="L445" s="31">
        <v>377.8</v>
      </c>
      <c r="M445" s="31">
        <v>2.1308799999999999</v>
      </c>
      <c r="N445" s="1"/>
      <c r="O445" s="1"/>
    </row>
    <row r="446" spans="1:15" ht="12.75" customHeight="1">
      <c r="A446" s="31">
        <v>436</v>
      </c>
      <c r="B446" s="31" t="s">
        <v>526</v>
      </c>
      <c r="C446" s="31">
        <v>985.55</v>
      </c>
      <c r="D446" s="40">
        <v>990.91666666666663</v>
      </c>
      <c r="E446" s="40">
        <v>976.0333333333333</v>
      </c>
      <c r="F446" s="40">
        <v>966.51666666666665</v>
      </c>
      <c r="G446" s="40">
        <v>951.63333333333333</v>
      </c>
      <c r="H446" s="40">
        <v>1000.4333333333333</v>
      </c>
      <c r="I446" s="40">
        <v>1015.3166666666667</v>
      </c>
      <c r="J446" s="40">
        <v>1024.8333333333333</v>
      </c>
      <c r="K446" s="31">
        <v>1005.8</v>
      </c>
      <c r="L446" s="31">
        <v>981.4</v>
      </c>
      <c r="M446" s="31">
        <v>0.22522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595.29999999999995</v>
      </c>
      <c r="D447" s="40">
        <v>591.41666666666663</v>
      </c>
      <c r="E447" s="40">
        <v>584.0333333333333</v>
      </c>
      <c r="F447" s="40">
        <v>572.76666666666665</v>
      </c>
      <c r="G447" s="40">
        <v>565.38333333333333</v>
      </c>
      <c r="H447" s="40">
        <v>602.68333333333328</v>
      </c>
      <c r="I447" s="40">
        <v>610.06666666666672</v>
      </c>
      <c r="J447" s="40">
        <v>621.33333333333326</v>
      </c>
      <c r="K447" s="31">
        <v>598.79999999999995</v>
      </c>
      <c r="L447" s="31">
        <v>580.15</v>
      </c>
      <c r="M447" s="31">
        <v>2.64195</v>
      </c>
      <c r="N447" s="1"/>
      <c r="O447" s="1"/>
    </row>
    <row r="448" spans="1:15" ht="12.75" customHeight="1">
      <c r="A448" s="31">
        <v>438</v>
      </c>
      <c r="B448" s="31" t="s">
        <v>531</v>
      </c>
      <c r="C448" s="31">
        <v>1919.9</v>
      </c>
      <c r="D448" s="40">
        <v>1890.9666666666665</v>
      </c>
      <c r="E448" s="40">
        <v>1862.0333333333328</v>
      </c>
      <c r="F448" s="40">
        <v>1804.1666666666663</v>
      </c>
      <c r="G448" s="40">
        <v>1775.2333333333327</v>
      </c>
      <c r="H448" s="40">
        <v>1948.833333333333</v>
      </c>
      <c r="I448" s="40">
        <v>1977.7666666666669</v>
      </c>
      <c r="J448" s="40">
        <v>2035.6333333333332</v>
      </c>
      <c r="K448" s="31">
        <v>1919.9</v>
      </c>
      <c r="L448" s="31">
        <v>1833.1</v>
      </c>
      <c r="M448" s="31">
        <v>4.2990500000000003</v>
      </c>
      <c r="N448" s="1"/>
      <c r="O448" s="1"/>
    </row>
    <row r="449" spans="1:15" ht="12.75" customHeight="1">
      <c r="A449" s="31">
        <v>439</v>
      </c>
      <c r="B449" s="31" t="s">
        <v>532</v>
      </c>
      <c r="C449" s="31">
        <v>13644.95</v>
      </c>
      <c r="D449" s="40">
        <v>13804.9</v>
      </c>
      <c r="E449" s="40">
        <v>13418.55</v>
      </c>
      <c r="F449" s="40">
        <v>13192.15</v>
      </c>
      <c r="G449" s="40">
        <v>12805.8</v>
      </c>
      <c r="H449" s="40">
        <v>14031.3</v>
      </c>
      <c r="I449" s="40">
        <v>14417.650000000001</v>
      </c>
      <c r="J449" s="40">
        <v>14644.05</v>
      </c>
      <c r="K449" s="31">
        <v>14191.25</v>
      </c>
      <c r="L449" s="31">
        <v>13578.5</v>
      </c>
      <c r="M449" s="31">
        <v>4.7149999999999997E-2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882.45</v>
      </c>
      <c r="D450" s="40">
        <v>875.25</v>
      </c>
      <c r="E450" s="40">
        <v>865.85</v>
      </c>
      <c r="F450" s="40">
        <v>849.25</v>
      </c>
      <c r="G450" s="40">
        <v>839.85</v>
      </c>
      <c r="H450" s="40">
        <v>891.85</v>
      </c>
      <c r="I450" s="40">
        <v>901.25000000000011</v>
      </c>
      <c r="J450" s="40">
        <v>917.85</v>
      </c>
      <c r="K450" s="31">
        <v>884.65</v>
      </c>
      <c r="L450" s="31">
        <v>858.65</v>
      </c>
      <c r="M450" s="31">
        <v>9.5803399999999996</v>
      </c>
      <c r="N450" s="1"/>
      <c r="O450" s="1"/>
    </row>
    <row r="451" spans="1:15" ht="12.75" customHeight="1">
      <c r="A451" s="31">
        <v>441</v>
      </c>
      <c r="B451" s="31" t="s">
        <v>533</v>
      </c>
      <c r="C451" s="31">
        <v>205</v>
      </c>
      <c r="D451" s="40">
        <v>204.71666666666667</v>
      </c>
      <c r="E451" s="40">
        <v>201.63333333333333</v>
      </c>
      <c r="F451" s="40">
        <v>198.26666666666665</v>
      </c>
      <c r="G451" s="40">
        <v>195.18333333333331</v>
      </c>
      <c r="H451" s="40">
        <v>208.08333333333334</v>
      </c>
      <c r="I451" s="40">
        <v>211.16666666666666</v>
      </c>
      <c r="J451" s="40">
        <v>214.53333333333336</v>
      </c>
      <c r="K451" s="31">
        <v>207.8</v>
      </c>
      <c r="L451" s="31">
        <v>201.35</v>
      </c>
      <c r="M451" s="31">
        <v>12.23216</v>
      </c>
      <c r="N451" s="1"/>
      <c r="O451" s="1"/>
    </row>
    <row r="452" spans="1:15" ht="12.75" customHeight="1">
      <c r="A452" s="31">
        <v>442</v>
      </c>
      <c r="B452" s="31" t="s">
        <v>534</v>
      </c>
      <c r="C452" s="31">
        <v>1394.7</v>
      </c>
      <c r="D452" s="40">
        <v>1378.45</v>
      </c>
      <c r="E452" s="40">
        <v>1358.25</v>
      </c>
      <c r="F452" s="40">
        <v>1321.8</v>
      </c>
      <c r="G452" s="40">
        <v>1301.5999999999999</v>
      </c>
      <c r="H452" s="40">
        <v>1414.9</v>
      </c>
      <c r="I452" s="40">
        <v>1435.1000000000004</v>
      </c>
      <c r="J452" s="40">
        <v>1471.5500000000002</v>
      </c>
      <c r="K452" s="31">
        <v>1398.65</v>
      </c>
      <c r="L452" s="31">
        <v>1342</v>
      </c>
      <c r="M452" s="31">
        <v>4.8822000000000001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714.95</v>
      </c>
      <c r="D453" s="40">
        <v>712.1</v>
      </c>
      <c r="E453" s="40">
        <v>706.65000000000009</v>
      </c>
      <c r="F453" s="40">
        <v>698.35</v>
      </c>
      <c r="G453" s="40">
        <v>692.90000000000009</v>
      </c>
      <c r="H453" s="40">
        <v>720.40000000000009</v>
      </c>
      <c r="I453" s="40">
        <v>725.85000000000014</v>
      </c>
      <c r="J453" s="40">
        <v>734.15000000000009</v>
      </c>
      <c r="K453" s="31">
        <v>717.55</v>
      </c>
      <c r="L453" s="31">
        <v>703.8</v>
      </c>
      <c r="M453" s="31">
        <v>10.35751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5476.65</v>
      </c>
      <c r="D454" s="40">
        <v>5493.55</v>
      </c>
      <c r="E454" s="40">
        <v>5437.1</v>
      </c>
      <c r="F454" s="40">
        <v>5397.55</v>
      </c>
      <c r="G454" s="40">
        <v>5341.1</v>
      </c>
      <c r="H454" s="40">
        <v>5533.1</v>
      </c>
      <c r="I454" s="40">
        <v>5589.5499999999993</v>
      </c>
      <c r="J454" s="40">
        <v>5629.1</v>
      </c>
      <c r="K454" s="31">
        <v>5550</v>
      </c>
      <c r="L454" s="31">
        <v>5454</v>
      </c>
      <c r="M454" s="31">
        <v>1.12229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470.5</v>
      </c>
      <c r="D455" s="40">
        <v>466.93333333333334</v>
      </c>
      <c r="E455" s="40">
        <v>461.7166666666667</v>
      </c>
      <c r="F455" s="40">
        <v>452.93333333333334</v>
      </c>
      <c r="G455" s="40">
        <v>447.7166666666667</v>
      </c>
      <c r="H455" s="40">
        <v>475.7166666666667</v>
      </c>
      <c r="I455" s="40">
        <v>480.93333333333328</v>
      </c>
      <c r="J455" s="40">
        <v>489.7166666666667</v>
      </c>
      <c r="K455" s="31">
        <v>472.15</v>
      </c>
      <c r="L455" s="31">
        <v>458.15</v>
      </c>
      <c r="M455" s="31">
        <v>227.3075</v>
      </c>
      <c r="N455" s="1"/>
      <c r="O455" s="1"/>
    </row>
    <row r="456" spans="1:15" ht="12.75" customHeight="1">
      <c r="A456" s="31">
        <v>446</v>
      </c>
      <c r="B456" s="31" t="s">
        <v>535</v>
      </c>
      <c r="C456" s="31">
        <v>229.65</v>
      </c>
      <c r="D456" s="40">
        <v>230.41666666666666</v>
      </c>
      <c r="E456" s="40">
        <v>227.23333333333332</v>
      </c>
      <c r="F456" s="40">
        <v>224.81666666666666</v>
      </c>
      <c r="G456" s="40">
        <v>221.63333333333333</v>
      </c>
      <c r="H456" s="40">
        <v>232.83333333333331</v>
      </c>
      <c r="I456" s="40">
        <v>236.01666666666665</v>
      </c>
      <c r="J456" s="40">
        <v>238.43333333333331</v>
      </c>
      <c r="K456" s="31">
        <v>233.6</v>
      </c>
      <c r="L456" s="31">
        <v>228</v>
      </c>
      <c r="M456" s="31">
        <v>27.525749999999999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218</v>
      </c>
      <c r="D457" s="40">
        <v>216.66666666666666</v>
      </c>
      <c r="E457" s="40">
        <v>214.63333333333333</v>
      </c>
      <c r="F457" s="40">
        <v>211.26666666666668</v>
      </c>
      <c r="G457" s="40">
        <v>209.23333333333335</v>
      </c>
      <c r="H457" s="40">
        <v>220.0333333333333</v>
      </c>
      <c r="I457" s="40">
        <v>222.06666666666666</v>
      </c>
      <c r="J457" s="40">
        <v>225.43333333333328</v>
      </c>
      <c r="K457" s="31">
        <v>218.7</v>
      </c>
      <c r="L457" s="31">
        <v>213.3</v>
      </c>
      <c r="M457" s="31">
        <v>216.55596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1128.8499999999999</v>
      </c>
      <c r="D458" s="40">
        <v>1123.2833333333333</v>
      </c>
      <c r="E458" s="40">
        <v>1115.5666666666666</v>
      </c>
      <c r="F458" s="40">
        <v>1102.2833333333333</v>
      </c>
      <c r="G458" s="40">
        <v>1094.5666666666666</v>
      </c>
      <c r="H458" s="40">
        <v>1136.5666666666666</v>
      </c>
      <c r="I458" s="40">
        <v>1144.2833333333333</v>
      </c>
      <c r="J458" s="40">
        <v>1157.5666666666666</v>
      </c>
      <c r="K458" s="31">
        <v>1131</v>
      </c>
      <c r="L458" s="31">
        <v>1110</v>
      </c>
      <c r="M458" s="31">
        <v>43.669170000000001</v>
      </c>
      <c r="N458" s="1"/>
      <c r="O458" s="1"/>
    </row>
    <row r="459" spans="1:15" ht="12.75" customHeight="1">
      <c r="A459" s="31">
        <v>449</v>
      </c>
      <c r="B459" s="31" t="s">
        <v>861</v>
      </c>
      <c r="C459" s="31">
        <v>715.3</v>
      </c>
      <c r="D459" s="40">
        <v>715.30000000000007</v>
      </c>
      <c r="E459" s="40">
        <v>711.10000000000014</v>
      </c>
      <c r="F459" s="40">
        <v>706.90000000000009</v>
      </c>
      <c r="G459" s="40">
        <v>702.70000000000016</v>
      </c>
      <c r="H459" s="40">
        <v>719.50000000000011</v>
      </c>
      <c r="I459" s="40">
        <v>723.70000000000016</v>
      </c>
      <c r="J459" s="40">
        <v>727.90000000000009</v>
      </c>
      <c r="K459" s="31">
        <v>719.5</v>
      </c>
      <c r="L459" s="31">
        <v>711.1</v>
      </c>
      <c r="M459" s="31">
        <v>0.16982</v>
      </c>
      <c r="N459" s="1"/>
      <c r="O459" s="1"/>
    </row>
    <row r="460" spans="1:15" ht="12.75" customHeight="1">
      <c r="A460" s="31">
        <v>450</v>
      </c>
      <c r="B460" s="31" t="s">
        <v>527</v>
      </c>
      <c r="C460" s="31">
        <v>2520.25</v>
      </c>
      <c r="D460" s="40">
        <v>2427.0833333333335</v>
      </c>
      <c r="E460" s="40">
        <v>2294.166666666667</v>
      </c>
      <c r="F460" s="40">
        <v>2068.0833333333335</v>
      </c>
      <c r="G460" s="40">
        <v>1935.166666666667</v>
      </c>
      <c r="H460" s="40">
        <v>2653.166666666667</v>
      </c>
      <c r="I460" s="40">
        <v>2786.0833333333339</v>
      </c>
      <c r="J460" s="40">
        <v>3012.166666666667</v>
      </c>
      <c r="K460" s="31">
        <v>2560</v>
      </c>
      <c r="L460" s="31">
        <v>2201</v>
      </c>
      <c r="M460" s="31">
        <v>4.4738899999999999</v>
      </c>
      <c r="N460" s="1"/>
      <c r="O460" s="1"/>
    </row>
    <row r="461" spans="1:15" ht="12.75" customHeight="1">
      <c r="A461" s="31">
        <v>451</v>
      </c>
      <c r="B461" s="31" t="s">
        <v>528</v>
      </c>
      <c r="C461" s="31">
        <v>801.05</v>
      </c>
      <c r="D461" s="40">
        <v>807.01666666666677</v>
      </c>
      <c r="E461" s="40">
        <v>790.03333333333353</v>
      </c>
      <c r="F461" s="40">
        <v>779.01666666666677</v>
      </c>
      <c r="G461" s="40">
        <v>762.03333333333353</v>
      </c>
      <c r="H461" s="40">
        <v>818.03333333333353</v>
      </c>
      <c r="I461" s="40">
        <v>835.01666666666688</v>
      </c>
      <c r="J461" s="40">
        <v>846.03333333333353</v>
      </c>
      <c r="K461" s="31">
        <v>824</v>
      </c>
      <c r="L461" s="31">
        <v>796</v>
      </c>
      <c r="M461" s="31">
        <v>0.25152999999999998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3630.75</v>
      </c>
      <c r="D462" s="40">
        <v>3624.6</v>
      </c>
      <c r="E462" s="40">
        <v>3612.3999999999996</v>
      </c>
      <c r="F462" s="40">
        <v>3594.0499999999997</v>
      </c>
      <c r="G462" s="40">
        <v>3581.8499999999995</v>
      </c>
      <c r="H462" s="40">
        <v>3642.95</v>
      </c>
      <c r="I462" s="40">
        <v>3655.1499999999996</v>
      </c>
      <c r="J462" s="40">
        <v>3673.5</v>
      </c>
      <c r="K462" s="31">
        <v>3636.8</v>
      </c>
      <c r="L462" s="31">
        <v>3606.25</v>
      </c>
      <c r="M462" s="31">
        <v>12.24328</v>
      </c>
      <c r="N462" s="1"/>
      <c r="O462" s="1"/>
    </row>
    <row r="463" spans="1:15" ht="12.75" customHeight="1">
      <c r="A463" s="31">
        <v>453</v>
      </c>
      <c r="B463" s="31" t="s">
        <v>536</v>
      </c>
      <c r="C463" s="31">
        <v>3833.45</v>
      </c>
      <c r="D463" s="40">
        <v>3847.0333333333328</v>
      </c>
      <c r="E463" s="40">
        <v>3773.2166666666658</v>
      </c>
      <c r="F463" s="40">
        <v>3712.9833333333331</v>
      </c>
      <c r="G463" s="40">
        <v>3639.1666666666661</v>
      </c>
      <c r="H463" s="40">
        <v>3907.2666666666655</v>
      </c>
      <c r="I463" s="40">
        <v>3981.083333333333</v>
      </c>
      <c r="J463" s="40">
        <v>4041.3166666666652</v>
      </c>
      <c r="K463" s="31">
        <v>3920.85</v>
      </c>
      <c r="L463" s="31">
        <v>3786.8</v>
      </c>
      <c r="M463" s="31">
        <v>7.6219999999999996E-2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1659.75</v>
      </c>
      <c r="D464" s="40">
        <v>1651.0666666666666</v>
      </c>
      <c r="E464" s="40">
        <v>1640.4333333333332</v>
      </c>
      <c r="F464" s="40">
        <v>1621.1166666666666</v>
      </c>
      <c r="G464" s="40">
        <v>1610.4833333333331</v>
      </c>
      <c r="H464" s="40">
        <v>1670.3833333333332</v>
      </c>
      <c r="I464" s="40">
        <v>1681.0166666666664</v>
      </c>
      <c r="J464" s="40">
        <v>1700.3333333333333</v>
      </c>
      <c r="K464" s="31">
        <v>1661.7</v>
      </c>
      <c r="L464" s="31">
        <v>1631.75</v>
      </c>
      <c r="M464" s="31">
        <v>16.5611</v>
      </c>
      <c r="N464" s="1"/>
      <c r="O464" s="1"/>
    </row>
    <row r="465" spans="1:15" ht="12.75" customHeight="1">
      <c r="A465" s="31">
        <v>455</v>
      </c>
      <c r="B465" s="31" t="s">
        <v>538</v>
      </c>
      <c r="C465" s="31">
        <v>1675.3</v>
      </c>
      <c r="D465" s="40">
        <v>1680.9166666666667</v>
      </c>
      <c r="E465" s="40">
        <v>1654.3833333333334</v>
      </c>
      <c r="F465" s="40">
        <v>1633.4666666666667</v>
      </c>
      <c r="G465" s="40">
        <v>1606.9333333333334</v>
      </c>
      <c r="H465" s="40">
        <v>1701.8333333333335</v>
      </c>
      <c r="I465" s="40">
        <v>1728.3666666666668</v>
      </c>
      <c r="J465" s="40">
        <v>1749.2833333333335</v>
      </c>
      <c r="K465" s="31">
        <v>1707.45</v>
      </c>
      <c r="L465" s="31">
        <v>1660</v>
      </c>
      <c r="M465" s="31">
        <v>0.59804000000000002</v>
      </c>
      <c r="N465" s="1"/>
      <c r="O465" s="1"/>
    </row>
    <row r="466" spans="1:15" ht="12.75" customHeight="1">
      <c r="A466" s="31">
        <v>456</v>
      </c>
      <c r="B466" s="31" t="s">
        <v>539</v>
      </c>
      <c r="C466" s="31">
        <v>990.9</v>
      </c>
      <c r="D466" s="40">
        <v>983.63333333333333</v>
      </c>
      <c r="E466" s="40">
        <v>967.26666666666665</v>
      </c>
      <c r="F466" s="40">
        <v>943.63333333333333</v>
      </c>
      <c r="G466" s="40">
        <v>927.26666666666665</v>
      </c>
      <c r="H466" s="40">
        <v>1007.2666666666667</v>
      </c>
      <c r="I466" s="40">
        <v>1023.6333333333332</v>
      </c>
      <c r="J466" s="40">
        <v>1047.2666666666667</v>
      </c>
      <c r="K466" s="31">
        <v>1000</v>
      </c>
      <c r="L466" s="31">
        <v>960</v>
      </c>
      <c r="M466" s="31">
        <v>0.80464999999999998</v>
      </c>
      <c r="N466" s="1"/>
      <c r="O466" s="1"/>
    </row>
    <row r="467" spans="1:15" ht="12.75" customHeight="1">
      <c r="A467" s="31">
        <v>457</v>
      </c>
      <c r="B467" s="31" t="s">
        <v>543</v>
      </c>
      <c r="C467" s="31">
        <v>1656.55</v>
      </c>
      <c r="D467" s="40">
        <v>1639.4499999999998</v>
      </c>
      <c r="E467" s="40">
        <v>1617.2999999999997</v>
      </c>
      <c r="F467" s="40">
        <v>1578.05</v>
      </c>
      <c r="G467" s="40">
        <v>1555.8999999999999</v>
      </c>
      <c r="H467" s="40">
        <v>1678.6999999999996</v>
      </c>
      <c r="I467" s="40">
        <v>1700.8499999999997</v>
      </c>
      <c r="J467" s="40">
        <v>1740.0999999999995</v>
      </c>
      <c r="K467" s="31">
        <v>1661.6</v>
      </c>
      <c r="L467" s="31">
        <v>1600.2</v>
      </c>
      <c r="M467" s="31">
        <v>1.2370399999999999</v>
      </c>
      <c r="N467" s="1"/>
      <c r="O467" s="1"/>
    </row>
    <row r="468" spans="1:15" ht="12.75" customHeight="1">
      <c r="A468" s="31">
        <v>458</v>
      </c>
      <c r="B468" s="31" t="s">
        <v>540</v>
      </c>
      <c r="C468" s="31">
        <v>1929.55</v>
      </c>
      <c r="D468" s="40">
        <v>1924.5666666666668</v>
      </c>
      <c r="E468" s="40">
        <v>1895.1333333333337</v>
      </c>
      <c r="F468" s="40">
        <v>1860.7166666666669</v>
      </c>
      <c r="G468" s="40">
        <v>1831.2833333333338</v>
      </c>
      <c r="H468" s="40">
        <v>1958.9833333333336</v>
      </c>
      <c r="I468" s="40">
        <v>1988.4166666666665</v>
      </c>
      <c r="J468" s="40">
        <v>2022.8333333333335</v>
      </c>
      <c r="K468" s="31">
        <v>1954</v>
      </c>
      <c r="L468" s="31">
        <v>1890.15</v>
      </c>
      <c r="M468" s="31">
        <v>0.50146000000000002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2299.75</v>
      </c>
      <c r="D469" s="40">
        <v>2296.7333333333336</v>
      </c>
      <c r="E469" s="40">
        <v>2285.3666666666672</v>
      </c>
      <c r="F469" s="40">
        <v>2270.9833333333336</v>
      </c>
      <c r="G469" s="40">
        <v>2259.6166666666672</v>
      </c>
      <c r="H469" s="40">
        <v>2311.1166666666672</v>
      </c>
      <c r="I469" s="40">
        <v>2322.483333333334</v>
      </c>
      <c r="J469" s="40">
        <v>2336.8666666666672</v>
      </c>
      <c r="K469" s="31">
        <v>2308.1</v>
      </c>
      <c r="L469" s="31">
        <v>2282.35</v>
      </c>
      <c r="M469" s="31">
        <v>6.4303400000000002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3081.8</v>
      </c>
      <c r="D470" s="40">
        <v>3077.0499999999997</v>
      </c>
      <c r="E470" s="40">
        <v>3058.3999999999996</v>
      </c>
      <c r="F470" s="40">
        <v>3035</v>
      </c>
      <c r="G470" s="40">
        <v>3016.35</v>
      </c>
      <c r="H470" s="40">
        <v>3100.4499999999994</v>
      </c>
      <c r="I470" s="40">
        <v>3119.1</v>
      </c>
      <c r="J470" s="40">
        <v>3142.4999999999991</v>
      </c>
      <c r="K470" s="31">
        <v>3095.7</v>
      </c>
      <c r="L470" s="31">
        <v>3053.65</v>
      </c>
      <c r="M470" s="31">
        <v>2.5042200000000001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535.1</v>
      </c>
      <c r="D471" s="40">
        <v>536.68333333333339</v>
      </c>
      <c r="E471" s="40">
        <v>530.91666666666674</v>
      </c>
      <c r="F471" s="40">
        <v>526.73333333333335</v>
      </c>
      <c r="G471" s="40">
        <v>520.9666666666667</v>
      </c>
      <c r="H471" s="40">
        <v>540.86666666666679</v>
      </c>
      <c r="I471" s="40">
        <v>546.63333333333344</v>
      </c>
      <c r="J471" s="40">
        <v>550.81666666666683</v>
      </c>
      <c r="K471" s="31">
        <v>542.45000000000005</v>
      </c>
      <c r="L471" s="31">
        <v>532.5</v>
      </c>
      <c r="M471" s="31">
        <v>5.2766099999999998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1044.8499999999999</v>
      </c>
      <c r="D472" s="40">
        <v>1041.6166666666668</v>
      </c>
      <c r="E472" s="40">
        <v>1018.7833333333335</v>
      </c>
      <c r="F472" s="40">
        <v>992.7166666666667</v>
      </c>
      <c r="G472" s="40">
        <v>969.88333333333344</v>
      </c>
      <c r="H472" s="40">
        <v>1067.6833333333336</v>
      </c>
      <c r="I472" s="40">
        <v>1090.5166666666667</v>
      </c>
      <c r="J472" s="40">
        <v>1116.5833333333337</v>
      </c>
      <c r="K472" s="31">
        <v>1064.45</v>
      </c>
      <c r="L472" s="31">
        <v>1015.55</v>
      </c>
      <c r="M472" s="31">
        <v>8.4339499999999994</v>
      </c>
      <c r="N472" s="1"/>
      <c r="O472" s="1"/>
    </row>
    <row r="473" spans="1:15" ht="12.75" customHeight="1">
      <c r="A473" s="31">
        <v>463</v>
      </c>
      <c r="B473" s="31" t="s">
        <v>541</v>
      </c>
      <c r="C473" s="31">
        <v>53.25</v>
      </c>
      <c r="D473" s="40">
        <v>52.699999999999996</v>
      </c>
      <c r="E473" s="40">
        <v>52.149999999999991</v>
      </c>
      <c r="F473" s="40">
        <v>51.05</v>
      </c>
      <c r="G473" s="40">
        <v>50.499999999999993</v>
      </c>
      <c r="H473" s="40">
        <v>53.79999999999999</v>
      </c>
      <c r="I473" s="40">
        <v>54.349999999999987</v>
      </c>
      <c r="J473" s="40">
        <v>55.449999999999989</v>
      </c>
      <c r="K473" s="31">
        <v>53.25</v>
      </c>
      <c r="L473" s="31">
        <v>51.6</v>
      </c>
      <c r="M473" s="31">
        <v>180.58690000000001</v>
      </c>
      <c r="N473" s="1"/>
      <c r="O473" s="1"/>
    </row>
    <row r="474" spans="1:15" ht="12.75" customHeight="1">
      <c r="A474" s="31">
        <v>464</v>
      </c>
      <c r="B474" s="31" t="s">
        <v>542</v>
      </c>
      <c r="C474" s="31">
        <v>179.55</v>
      </c>
      <c r="D474" s="40">
        <v>179.98333333333335</v>
      </c>
      <c r="E474" s="40">
        <v>177.76666666666671</v>
      </c>
      <c r="F474" s="40">
        <v>175.98333333333335</v>
      </c>
      <c r="G474" s="40">
        <v>173.76666666666671</v>
      </c>
      <c r="H474" s="40">
        <v>181.76666666666671</v>
      </c>
      <c r="I474" s="40">
        <v>183.98333333333335</v>
      </c>
      <c r="J474" s="40">
        <v>185.76666666666671</v>
      </c>
      <c r="K474" s="31">
        <v>182.2</v>
      </c>
      <c r="L474" s="31">
        <v>178.2</v>
      </c>
      <c r="M474" s="31">
        <v>1.78372</v>
      </c>
      <c r="N474" s="1"/>
      <c r="O474" s="1"/>
    </row>
    <row r="475" spans="1:15" ht="12.75" customHeight="1">
      <c r="A475" s="31">
        <v>465</v>
      </c>
      <c r="B475" s="31" t="s">
        <v>529</v>
      </c>
      <c r="C475" s="31">
        <v>985.45</v>
      </c>
      <c r="D475" s="40">
        <v>988.46666666666658</v>
      </c>
      <c r="E475" s="40">
        <v>978.03333333333319</v>
      </c>
      <c r="F475" s="40">
        <v>970.61666666666656</v>
      </c>
      <c r="G475" s="40">
        <v>960.18333333333317</v>
      </c>
      <c r="H475" s="40">
        <v>995.88333333333321</v>
      </c>
      <c r="I475" s="40">
        <v>1006.3166666666666</v>
      </c>
      <c r="J475" s="40">
        <v>1013.7333333333332</v>
      </c>
      <c r="K475" s="31">
        <v>998.9</v>
      </c>
      <c r="L475" s="31">
        <v>981.05</v>
      </c>
      <c r="M475" s="31">
        <v>0.70377000000000001</v>
      </c>
      <c r="N475" s="1"/>
      <c r="O475" s="1"/>
    </row>
    <row r="476" spans="1:15" ht="12.75" customHeight="1">
      <c r="A476" s="31">
        <v>466</v>
      </c>
      <c r="B476" s="31" t="s">
        <v>862</v>
      </c>
      <c r="C476" s="31">
        <v>162.19999999999999</v>
      </c>
      <c r="D476" s="40">
        <v>162.19999999999999</v>
      </c>
      <c r="E476" s="40">
        <v>162.19999999999999</v>
      </c>
      <c r="F476" s="40">
        <v>162.19999999999999</v>
      </c>
      <c r="G476" s="40">
        <v>162.19999999999999</v>
      </c>
      <c r="H476" s="40">
        <v>162.19999999999999</v>
      </c>
      <c r="I476" s="40">
        <v>162.19999999999999</v>
      </c>
      <c r="J476" s="40">
        <v>162.19999999999999</v>
      </c>
      <c r="K476" s="31">
        <v>162.19999999999999</v>
      </c>
      <c r="L476" s="31">
        <v>162.19999999999999</v>
      </c>
      <c r="M476" s="31">
        <v>13.804880000000001</v>
      </c>
      <c r="N476" s="1"/>
      <c r="O476" s="1"/>
    </row>
    <row r="477" spans="1:15" ht="12.75" customHeight="1">
      <c r="A477" s="31">
        <v>467</v>
      </c>
      <c r="B477" s="31" t="s">
        <v>530</v>
      </c>
      <c r="C477" s="31">
        <v>45.3</v>
      </c>
      <c r="D477" s="40">
        <v>45.316666666666663</v>
      </c>
      <c r="E477" s="40">
        <v>44.383333333333326</v>
      </c>
      <c r="F477" s="40">
        <v>43.466666666666661</v>
      </c>
      <c r="G477" s="40">
        <v>42.533333333333324</v>
      </c>
      <c r="H477" s="40">
        <v>46.233333333333327</v>
      </c>
      <c r="I477" s="40">
        <v>47.166666666666664</v>
      </c>
      <c r="J477" s="40">
        <v>48.083333333333329</v>
      </c>
      <c r="K477" s="31">
        <v>46.25</v>
      </c>
      <c r="L477" s="31">
        <v>44.4</v>
      </c>
      <c r="M477" s="31">
        <v>67.52328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617.25</v>
      </c>
      <c r="D478" s="40">
        <v>618.5</v>
      </c>
      <c r="E478" s="40">
        <v>612.29999999999995</v>
      </c>
      <c r="F478" s="40">
        <v>607.34999999999991</v>
      </c>
      <c r="G478" s="40">
        <v>601.14999999999986</v>
      </c>
      <c r="H478" s="40">
        <v>623.45000000000005</v>
      </c>
      <c r="I478" s="40">
        <v>629.65000000000009</v>
      </c>
      <c r="J478" s="40">
        <v>634.60000000000014</v>
      </c>
      <c r="K478" s="31">
        <v>624.70000000000005</v>
      </c>
      <c r="L478" s="31">
        <v>613.54999999999995</v>
      </c>
      <c r="M478" s="31">
        <v>11.6014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1584.85</v>
      </c>
      <c r="D479" s="40">
        <v>1576.8333333333333</v>
      </c>
      <c r="E479" s="40">
        <v>1563.6666666666665</v>
      </c>
      <c r="F479" s="40">
        <v>1542.4833333333333</v>
      </c>
      <c r="G479" s="40">
        <v>1529.3166666666666</v>
      </c>
      <c r="H479" s="40">
        <v>1598.0166666666664</v>
      </c>
      <c r="I479" s="40">
        <v>1611.1833333333329</v>
      </c>
      <c r="J479" s="40">
        <v>1632.3666666666663</v>
      </c>
      <c r="K479" s="31">
        <v>1590</v>
      </c>
      <c r="L479" s="31">
        <v>1555.65</v>
      </c>
      <c r="M479" s="31">
        <v>0.94933999999999996</v>
      </c>
      <c r="N479" s="1"/>
      <c r="O479" s="1"/>
    </row>
    <row r="480" spans="1:15" ht="12.75" customHeight="1">
      <c r="A480" s="31">
        <v>470</v>
      </c>
      <c r="B480" s="31" t="s">
        <v>544</v>
      </c>
      <c r="C480" s="31">
        <v>12.9</v>
      </c>
      <c r="D480" s="40">
        <v>12.883333333333335</v>
      </c>
      <c r="E480" s="40">
        <v>12.81666666666667</v>
      </c>
      <c r="F480" s="40">
        <v>12.733333333333336</v>
      </c>
      <c r="G480" s="40">
        <v>12.666666666666671</v>
      </c>
      <c r="H480" s="40">
        <v>12.966666666666669</v>
      </c>
      <c r="I480" s="40">
        <v>13.033333333333335</v>
      </c>
      <c r="J480" s="40">
        <v>13.116666666666667</v>
      </c>
      <c r="K480" s="31">
        <v>12.95</v>
      </c>
      <c r="L480" s="31">
        <v>12.8</v>
      </c>
      <c r="M480" s="31">
        <v>19.335920000000002</v>
      </c>
      <c r="N480" s="1"/>
      <c r="O480" s="1"/>
    </row>
    <row r="481" spans="1:15" ht="12.75" customHeight="1">
      <c r="A481" s="31">
        <v>471</v>
      </c>
      <c r="B481" s="31" t="s">
        <v>545</v>
      </c>
      <c r="C481" s="31">
        <v>506.5</v>
      </c>
      <c r="D481" s="40">
        <v>507.83333333333331</v>
      </c>
      <c r="E481" s="40">
        <v>501.66666666666663</v>
      </c>
      <c r="F481" s="40">
        <v>496.83333333333331</v>
      </c>
      <c r="G481" s="40">
        <v>490.66666666666663</v>
      </c>
      <c r="H481" s="40">
        <v>512.66666666666663</v>
      </c>
      <c r="I481" s="40">
        <v>518.83333333333326</v>
      </c>
      <c r="J481" s="40">
        <v>523.66666666666663</v>
      </c>
      <c r="K481" s="31">
        <v>514</v>
      </c>
      <c r="L481" s="31">
        <v>503</v>
      </c>
      <c r="M481" s="31">
        <v>0.55266000000000004</v>
      </c>
      <c r="N481" s="1"/>
      <c r="O481" s="1"/>
    </row>
    <row r="482" spans="1:15" ht="12.75" customHeight="1">
      <c r="A482" s="31">
        <v>472</v>
      </c>
      <c r="B482" s="31" t="s">
        <v>547</v>
      </c>
      <c r="C482" s="31">
        <v>128.30000000000001</v>
      </c>
      <c r="D482" s="40">
        <v>128.58333333333334</v>
      </c>
      <c r="E482" s="40">
        <v>126.61666666666667</v>
      </c>
      <c r="F482" s="40">
        <v>124.93333333333334</v>
      </c>
      <c r="G482" s="40">
        <v>122.96666666666667</v>
      </c>
      <c r="H482" s="40">
        <v>130.26666666666668</v>
      </c>
      <c r="I482" s="40">
        <v>132.23333333333332</v>
      </c>
      <c r="J482" s="40">
        <v>133.91666666666669</v>
      </c>
      <c r="K482" s="31">
        <v>130.55000000000001</v>
      </c>
      <c r="L482" s="31">
        <v>126.9</v>
      </c>
      <c r="M482" s="31">
        <v>7.2989899999999999</v>
      </c>
      <c r="N482" s="1"/>
      <c r="O482" s="1"/>
    </row>
    <row r="483" spans="1:15" ht="12.75" customHeight="1">
      <c r="A483" s="31">
        <v>473</v>
      </c>
      <c r="B483" s="31" t="s">
        <v>548</v>
      </c>
      <c r="C483" s="31">
        <v>18.45</v>
      </c>
      <c r="D483" s="40">
        <v>18.499999999999996</v>
      </c>
      <c r="E483" s="40">
        <v>18.349999999999994</v>
      </c>
      <c r="F483" s="40">
        <v>18.249999999999996</v>
      </c>
      <c r="G483" s="40">
        <v>18.099999999999994</v>
      </c>
      <c r="H483" s="40">
        <v>18.599999999999994</v>
      </c>
      <c r="I483" s="40">
        <v>18.749999999999993</v>
      </c>
      <c r="J483" s="40">
        <v>18.849999999999994</v>
      </c>
      <c r="K483" s="31">
        <v>18.649999999999999</v>
      </c>
      <c r="L483" s="31">
        <v>18.399999999999999</v>
      </c>
      <c r="M483" s="31">
        <v>10.069850000000001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7377.25</v>
      </c>
      <c r="D484" s="40">
        <v>7371.5666666666666</v>
      </c>
      <c r="E484" s="40">
        <v>7318.1333333333332</v>
      </c>
      <c r="F484" s="40">
        <v>7259.0166666666664</v>
      </c>
      <c r="G484" s="40">
        <v>7205.583333333333</v>
      </c>
      <c r="H484" s="40">
        <v>7430.6833333333334</v>
      </c>
      <c r="I484" s="40">
        <v>7484.1166666666659</v>
      </c>
      <c r="J484" s="40">
        <v>7543.2333333333336</v>
      </c>
      <c r="K484" s="31">
        <v>7425</v>
      </c>
      <c r="L484" s="31">
        <v>7312.45</v>
      </c>
      <c r="M484" s="31">
        <v>1.58971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43.4</v>
      </c>
      <c r="D485" s="40">
        <v>43.283333333333331</v>
      </c>
      <c r="E485" s="40">
        <v>42.916666666666664</v>
      </c>
      <c r="F485" s="40">
        <v>42.43333333333333</v>
      </c>
      <c r="G485" s="40">
        <v>42.066666666666663</v>
      </c>
      <c r="H485" s="40">
        <v>43.766666666666666</v>
      </c>
      <c r="I485" s="40">
        <v>44.13333333333334</v>
      </c>
      <c r="J485" s="40">
        <v>44.616666666666667</v>
      </c>
      <c r="K485" s="31">
        <v>43.65</v>
      </c>
      <c r="L485" s="31">
        <v>42.8</v>
      </c>
      <c r="M485" s="31">
        <v>112.71532000000001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754.3</v>
      </c>
      <c r="D486" s="40">
        <v>748.76666666666677</v>
      </c>
      <c r="E486" s="40">
        <v>740.53333333333353</v>
      </c>
      <c r="F486" s="40">
        <v>726.76666666666677</v>
      </c>
      <c r="G486" s="40">
        <v>718.53333333333353</v>
      </c>
      <c r="H486" s="40">
        <v>762.53333333333353</v>
      </c>
      <c r="I486" s="40">
        <v>770.76666666666688</v>
      </c>
      <c r="J486" s="40">
        <v>784.53333333333353</v>
      </c>
      <c r="K486" s="31">
        <v>757</v>
      </c>
      <c r="L486" s="31">
        <v>735</v>
      </c>
      <c r="M486" s="31">
        <v>36.239159999999998</v>
      </c>
      <c r="N486" s="1"/>
      <c r="O486" s="1"/>
    </row>
    <row r="487" spans="1:15" ht="12.75" customHeight="1">
      <c r="A487" s="31">
        <v>477</v>
      </c>
      <c r="B487" s="31" t="s">
        <v>546</v>
      </c>
      <c r="C487" s="31">
        <v>1004.75</v>
      </c>
      <c r="D487" s="40">
        <v>997.05000000000007</v>
      </c>
      <c r="E487" s="40">
        <v>982.10000000000014</v>
      </c>
      <c r="F487" s="40">
        <v>959.45</v>
      </c>
      <c r="G487" s="40">
        <v>944.50000000000011</v>
      </c>
      <c r="H487" s="40">
        <v>1019.7000000000002</v>
      </c>
      <c r="I487" s="40">
        <v>1034.6500000000001</v>
      </c>
      <c r="J487" s="40">
        <v>1057.3000000000002</v>
      </c>
      <c r="K487" s="31">
        <v>1012</v>
      </c>
      <c r="L487" s="31">
        <v>974.4</v>
      </c>
      <c r="M487" s="31">
        <v>1.9474400000000001</v>
      </c>
      <c r="N487" s="1"/>
      <c r="O487" s="1"/>
    </row>
    <row r="488" spans="1:15" ht="12.75" customHeight="1">
      <c r="A488" s="31">
        <v>478</v>
      </c>
      <c r="B488" s="31" t="s">
        <v>551</v>
      </c>
      <c r="C488" s="31">
        <v>568.04999999999995</v>
      </c>
      <c r="D488" s="40">
        <v>565.38333333333333</v>
      </c>
      <c r="E488" s="40">
        <v>556.91666666666663</v>
      </c>
      <c r="F488" s="40">
        <v>545.7833333333333</v>
      </c>
      <c r="G488" s="40">
        <v>537.31666666666661</v>
      </c>
      <c r="H488" s="40">
        <v>576.51666666666665</v>
      </c>
      <c r="I488" s="40">
        <v>584.98333333333335</v>
      </c>
      <c r="J488" s="40">
        <v>596.11666666666667</v>
      </c>
      <c r="K488" s="31">
        <v>573.85</v>
      </c>
      <c r="L488" s="31">
        <v>554.25</v>
      </c>
      <c r="M488" s="31">
        <v>0.66454000000000002</v>
      </c>
      <c r="N488" s="1"/>
      <c r="O488" s="1"/>
    </row>
    <row r="489" spans="1:15" ht="12.75" customHeight="1">
      <c r="A489" s="31">
        <v>479</v>
      </c>
      <c r="B489" s="31" t="s">
        <v>552</v>
      </c>
      <c r="C489" s="31">
        <v>35.799999999999997</v>
      </c>
      <c r="D489" s="40">
        <v>35.800000000000004</v>
      </c>
      <c r="E489" s="40">
        <v>35.500000000000007</v>
      </c>
      <c r="F489" s="40">
        <v>35.200000000000003</v>
      </c>
      <c r="G489" s="40">
        <v>34.900000000000006</v>
      </c>
      <c r="H489" s="40">
        <v>36.100000000000009</v>
      </c>
      <c r="I489" s="40">
        <v>36.400000000000006</v>
      </c>
      <c r="J489" s="40">
        <v>36.70000000000001</v>
      </c>
      <c r="K489" s="31">
        <v>36.1</v>
      </c>
      <c r="L489" s="31">
        <v>35.5</v>
      </c>
      <c r="M489" s="31">
        <v>41.587910000000001</v>
      </c>
      <c r="N489" s="1"/>
      <c r="O489" s="1"/>
    </row>
    <row r="490" spans="1:15" ht="12.75" customHeight="1">
      <c r="A490" s="31">
        <v>480</v>
      </c>
      <c r="B490" s="31" t="s">
        <v>553</v>
      </c>
      <c r="C490" s="31">
        <v>988.25</v>
      </c>
      <c r="D490" s="40">
        <v>991.15</v>
      </c>
      <c r="E490" s="40">
        <v>975.9</v>
      </c>
      <c r="F490" s="40">
        <v>963.55</v>
      </c>
      <c r="G490" s="40">
        <v>948.3</v>
      </c>
      <c r="H490" s="40">
        <v>1003.5</v>
      </c>
      <c r="I490" s="40">
        <v>1018.75</v>
      </c>
      <c r="J490" s="40">
        <v>1031.0999999999999</v>
      </c>
      <c r="K490" s="31">
        <v>1006.4</v>
      </c>
      <c r="L490" s="31">
        <v>978.8</v>
      </c>
      <c r="M490" s="31">
        <v>0.24959000000000001</v>
      </c>
      <c r="N490" s="1"/>
      <c r="O490" s="1"/>
    </row>
    <row r="491" spans="1:15" ht="12.75" customHeight="1">
      <c r="A491" s="31">
        <v>481</v>
      </c>
      <c r="B491" s="31" t="s">
        <v>555</v>
      </c>
      <c r="C491" s="31">
        <v>319.35000000000002</v>
      </c>
      <c r="D491" s="40">
        <v>318.7833333333333</v>
      </c>
      <c r="E491" s="40">
        <v>314.61666666666662</v>
      </c>
      <c r="F491" s="40">
        <v>309.88333333333333</v>
      </c>
      <c r="G491" s="40">
        <v>305.71666666666664</v>
      </c>
      <c r="H491" s="40">
        <v>323.51666666666659</v>
      </c>
      <c r="I491" s="40">
        <v>327.68333333333334</v>
      </c>
      <c r="J491" s="40">
        <v>332.41666666666657</v>
      </c>
      <c r="K491" s="31">
        <v>322.95</v>
      </c>
      <c r="L491" s="31">
        <v>314.05</v>
      </c>
      <c r="M491" s="31">
        <v>1.5832299999999999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848.4</v>
      </c>
      <c r="D492" s="40">
        <v>849.11666666666667</v>
      </c>
      <c r="E492" s="40">
        <v>833.2833333333333</v>
      </c>
      <c r="F492" s="40">
        <v>818.16666666666663</v>
      </c>
      <c r="G492" s="40">
        <v>802.33333333333326</v>
      </c>
      <c r="H492" s="40">
        <v>864.23333333333335</v>
      </c>
      <c r="I492" s="40">
        <v>880.06666666666661</v>
      </c>
      <c r="J492" s="40">
        <v>895.18333333333339</v>
      </c>
      <c r="K492" s="31">
        <v>864.95</v>
      </c>
      <c r="L492" s="31">
        <v>834</v>
      </c>
      <c r="M492" s="31">
        <v>1.91723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342</v>
      </c>
      <c r="D493" s="40">
        <v>341.31666666666666</v>
      </c>
      <c r="E493" s="40">
        <v>339.13333333333333</v>
      </c>
      <c r="F493" s="40">
        <v>336.26666666666665</v>
      </c>
      <c r="G493" s="40">
        <v>334.08333333333331</v>
      </c>
      <c r="H493" s="40">
        <v>344.18333333333334</v>
      </c>
      <c r="I493" s="40">
        <v>346.36666666666662</v>
      </c>
      <c r="J493" s="40">
        <v>349.23333333333335</v>
      </c>
      <c r="K493" s="31">
        <v>343.5</v>
      </c>
      <c r="L493" s="31">
        <v>338.45</v>
      </c>
      <c r="M493" s="31">
        <v>48.176200000000001</v>
      </c>
      <c r="N493" s="1"/>
      <c r="O493" s="1"/>
    </row>
    <row r="494" spans="1:15" ht="12.75" customHeight="1">
      <c r="A494" s="31">
        <v>484</v>
      </c>
      <c r="B494" s="31" t="s">
        <v>556</v>
      </c>
      <c r="C494" s="31">
        <v>2453.1999999999998</v>
      </c>
      <c r="D494" s="40">
        <v>2467.4</v>
      </c>
      <c r="E494" s="40">
        <v>2426.8000000000002</v>
      </c>
      <c r="F494" s="40">
        <v>2400.4</v>
      </c>
      <c r="G494" s="40">
        <v>2359.8000000000002</v>
      </c>
      <c r="H494" s="40">
        <v>2493.8000000000002</v>
      </c>
      <c r="I494" s="40">
        <v>2534.3999999999996</v>
      </c>
      <c r="J494" s="40">
        <v>2560.8000000000002</v>
      </c>
      <c r="K494" s="31">
        <v>2508</v>
      </c>
      <c r="L494" s="31">
        <v>2441</v>
      </c>
      <c r="M494" s="31">
        <v>0.30897999999999998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225.25</v>
      </c>
      <c r="D495" s="40">
        <v>225</v>
      </c>
      <c r="E495" s="40">
        <v>222.55</v>
      </c>
      <c r="F495" s="40">
        <v>219.85000000000002</v>
      </c>
      <c r="G495" s="40">
        <v>217.40000000000003</v>
      </c>
      <c r="H495" s="40">
        <v>227.7</v>
      </c>
      <c r="I495" s="40">
        <v>230.14999999999998</v>
      </c>
      <c r="J495" s="40">
        <v>232.84999999999997</v>
      </c>
      <c r="K495" s="31">
        <v>227.45</v>
      </c>
      <c r="L495" s="31">
        <v>222.3</v>
      </c>
      <c r="M495" s="31">
        <v>3.2302300000000002</v>
      </c>
      <c r="N495" s="1"/>
      <c r="O495" s="1"/>
    </row>
    <row r="496" spans="1:15" ht="12.75" customHeight="1">
      <c r="A496" s="31">
        <v>486</v>
      </c>
      <c r="B496" s="31" t="s">
        <v>557</v>
      </c>
      <c r="C496" s="31">
        <v>1910.8</v>
      </c>
      <c r="D496" s="40">
        <v>1907.3999999999999</v>
      </c>
      <c r="E496" s="40">
        <v>1893.8499999999997</v>
      </c>
      <c r="F496" s="40">
        <v>1876.8999999999999</v>
      </c>
      <c r="G496" s="40">
        <v>1863.3499999999997</v>
      </c>
      <c r="H496" s="40">
        <v>1924.3499999999997</v>
      </c>
      <c r="I496" s="40">
        <v>1937.8999999999999</v>
      </c>
      <c r="J496" s="40">
        <v>1954.8499999999997</v>
      </c>
      <c r="K496" s="31">
        <v>1920.95</v>
      </c>
      <c r="L496" s="31">
        <v>1890.45</v>
      </c>
      <c r="M496" s="31">
        <v>0.21067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551.79999999999995</v>
      </c>
      <c r="D497" s="40">
        <v>554.16666666666663</v>
      </c>
      <c r="E497" s="40">
        <v>538.98333333333323</v>
      </c>
      <c r="F497" s="40">
        <v>526.16666666666663</v>
      </c>
      <c r="G497" s="40">
        <v>510.98333333333323</v>
      </c>
      <c r="H497" s="40">
        <v>566.98333333333323</v>
      </c>
      <c r="I497" s="40">
        <v>582.16666666666663</v>
      </c>
      <c r="J497" s="40">
        <v>594.98333333333323</v>
      </c>
      <c r="K497" s="31">
        <v>569.35</v>
      </c>
      <c r="L497" s="31">
        <v>541.35</v>
      </c>
      <c r="M497" s="31">
        <v>2.7346300000000001</v>
      </c>
      <c r="N497" s="1"/>
      <c r="O497" s="1"/>
    </row>
    <row r="498" spans="1:15" ht="12.75" customHeight="1">
      <c r="A498" s="31">
        <v>488</v>
      </c>
      <c r="B498" s="31" t="s">
        <v>549</v>
      </c>
      <c r="C498" s="31">
        <v>3578.35</v>
      </c>
      <c r="D498" s="40">
        <v>3555.3333333333335</v>
      </c>
      <c r="E498" s="40">
        <v>3491.4666666666672</v>
      </c>
      <c r="F498" s="40">
        <v>3404.5833333333335</v>
      </c>
      <c r="G498" s="40">
        <v>3340.7166666666672</v>
      </c>
      <c r="H498" s="40">
        <v>3642.2166666666672</v>
      </c>
      <c r="I498" s="40">
        <v>3706.083333333333</v>
      </c>
      <c r="J498" s="40">
        <v>3792.9666666666672</v>
      </c>
      <c r="K498" s="31">
        <v>3619.2</v>
      </c>
      <c r="L498" s="31">
        <v>3468.45</v>
      </c>
      <c r="M498" s="31">
        <v>0.11806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1189.45</v>
      </c>
      <c r="D499" s="40">
        <v>1187.45</v>
      </c>
      <c r="E499" s="40">
        <v>1178.5500000000002</v>
      </c>
      <c r="F499" s="40">
        <v>1167.6500000000001</v>
      </c>
      <c r="G499" s="40">
        <v>1158.7500000000002</v>
      </c>
      <c r="H499" s="40">
        <v>1198.3500000000001</v>
      </c>
      <c r="I499" s="40">
        <v>1207.2500000000002</v>
      </c>
      <c r="J499" s="40">
        <v>1218.1500000000001</v>
      </c>
      <c r="K499" s="31">
        <v>1196.3499999999999</v>
      </c>
      <c r="L499" s="31">
        <v>1176.55</v>
      </c>
      <c r="M499" s="31">
        <v>3.2882099999999999</v>
      </c>
      <c r="N499" s="1"/>
      <c r="O499" s="1"/>
    </row>
    <row r="500" spans="1:15" ht="12.75" customHeight="1">
      <c r="A500" s="31">
        <v>490</v>
      </c>
      <c r="B500" s="31" t="s">
        <v>554</v>
      </c>
      <c r="C500" s="31">
        <v>2240.6999999999998</v>
      </c>
      <c r="D500" s="40">
        <v>2244.0166666666664</v>
      </c>
      <c r="E500" s="40">
        <v>2209.083333333333</v>
      </c>
      <c r="F500" s="40">
        <v>2177.4666666666667</v>
      </c>
      <c r="G500" s="40">
        <v>2142.5333333333333</v>
      </c>
      <c r="H500" s="40">
        <v>2275.6333333333328</v>
      </c>
      <c r="I500" s="40">
        <v>2310.5666666666662</v>
      </c>
      <c r="J500" s="40">
        <v>2342.1833333333325</v>
      </c>
      <c r="K500" s="31">
        <v>2278.9499999999998</v>
      </c>
      <c r="L500" s="31">
        <v>2212.4</v>
      </c>
      <c r="M500" s="31">
        <v>1.16201</v>
      </c>
      <c r="N500" s="1"/>
      <c r="O500" s="1"/>
    </row>
    <row r="501" spans="1:15" ht="12.75" customHeight="1">
      <c r="A501" s="31">
        <v>491</v>
      </c>
      <c r="B501" s="31" t="s">
        <v>558</v>
      </c>
      <c r="C501" s="31">
        <v>8039.65</v>
      </c>
      <c r="D501" s="40">
        <v>7976.6333333333341</v>
      </c>
      <c r="E501" s="40">
        <v>7874.2666666666682</v>
      </c>
      <c r="F501" s="40">
        <v>7708.8833333333341</v>
      </c>
      <c r="G501" s="40">
        <v>7606.5166666666682</v>
      </c>
      <c r="H501" s="40">
        <v>8142.0166666666682</v>
      </c>
      <c r="I501" s="40">
        <v>8244.383333333335</v>
      </c>
      <c r="J501" s="40">
        <v>8409.7666666666682</v>
      </c>
      <c r="K501" s="31">
        <v>8079</v>
      </c>
      <c r="L501" s="31">
        <v>7811.25</v>
      </c>
      <c r="M501" s="31">
        <v>2.0899999999999998E-2</v>
      </c>
      <c r="N501" s="1"/>
      <c r="O501" s="1"/>
    </row>
    <row r="502" spans="1:15" ht="12.75" customHeight="1">
      <c r="A502" s="31">
        <v>492</v>
      </c>
      <c r="B502" s="31" t="s">
        <v>559</v>
      </c>
      <c r="C502" s="31">
        <v>168.2</v>
      </c>
      <c r="D502" s="40">
        <v>166.54999999999998</v>
      </c>
      <c r="E502" s="40">
        <v>163.39999999999998</v>
      </c>
      <c r="F502" s="40">
        <v>158.6</v>
      </c>
      <c r="G502" s="40">
        <v>155.44999999999999</v>
      </c>
      <c r="H502" s="40">
        <v>171.34999999999997</v>
      </c>
      <c r="I502" s="40">
        <v>174.5</v>
      </c>
      <c r="J502" s="40">
        <v>179.29999999999995</v>
      </c>
      <c r="K502" s="31">
        <v>169.7</v>
      </c>
      <c r="L502" s="31">
        <v>161.75</v>
      </c>
      <c r="M502" s="31">
        <v>17.714230000000001</v>
      </c>
      <c r="N502" s="1"/>
      <c r="O502" s="1"/>
    </row>
    <row r="503" spans="1:15" ht="12.75" customHeight="1">
      <c r="A503" s="31">
        <v>493</v>
      </c>
      <c r="B503" s="31" t="s">
        <v>560</v>
      </c>
      <c r="C503" s="31">
        <v>140.05000000000001</v>
      </c>
      <c r="D503" s="40">
        <v>139.45000000000002</v>
      </c>
      <c r="E503" s="40">
        <v>138.50000000000003</v>
      </c>
      <c r="F503" s="40">
        <v>136.95000000000002</v>
      </c>
      <c r="G503" s="40">
        <v>136.00000000000003</v>
      </c>
      <c r="H503" s="40">
        <v>141.00000000000003</v>
      </c>
      <c r="I503" s="40">
        <v>141.95000000000002</v>
      </c>
      <c r="J503" s="40">
        <v>143.50000000000003</v>
      </c>
      <c r="K503" s="31">
        <v>140.4</v>
      </c>
      <c r="L503" s="31">
        <v>137.9</v>
      </c>
      <c r="M503" s="31">
        <v>6.6387799999999997</v>
      </c>
      <c r="N503" s="1"/>
      <c r="O503" s="1"/>
    </row>
    <row r="504" spans="1:15" ht="12.75" customHeight="1">
      <c r="A504" s="31">
        <v>494</v>
      </c>
      <c r="B504" s="31" t="s">
        <v>561</v>
      </c>
      <c r="C504" s="31">
        <v>564.1</v>
      </c>
      <c r="D504" s="40">
        <v>568.73333333333335</v>
      </c>
      <c r="E504" s="40">
        <v>557.91666666666674</v>
      </c>
      <c r="F504" s="40">
        <v>551.73333333333335</v>
      </c>
      <c r="G504" s="40">
        <v>540.91666666666674</v>
      </c>
      <c r="H504" s="40">
        <v>574.91666666666674</v>
      </c>
      <c r="I504" s="40">
        <v>585.73333333333335</v>
      </c>
      <c r="J504" s="40">
        <v>591.91666666666674</v>
      </c>
      <c r="K504" s="31">
        <v>579.54999999999995</v>
      </c>
      <c r="L504" s="31">
        <v>562.54999999999995</v>
      </c>
      <c r="M504" s="31">
        <v>0.35932999999999998</v>
      </c>
      <c r="N504" s="1"/>
      <c r="O504" s="1"/>
    </row>
    <row r="505" spans="1:15" ht="12.75" customHeight="1">
      <c r="A505" s="31">
        <v>495</v>
      </c>
      <c r="B505" s="309" t="s">
        <v>282</v>
      </c>
      <c r="C505" s="309">
        <v>1762.55</v>
      </c>
      <c r="D505" s="310">
        <v>1777.5333333333335</v>
      </c>
      <c r="E505" s="310">
        <v>1740.0666666666671</v>
      </c>
      <c r="F505" s="310">
        <v>1717.5833333333335</v>
      </c>
      <c r="G505" s="310">
        <v>1680.116666666667</v>
      </c>
      <c r="H505" s="310">
        <v>1800.0166666666671</v>
      </c>
      <c r="I505" s="310">
        <v>1837.4833333333338</v>
      </c>
      <c r="J505" s="310">
        <v>1859.9666666666672</v>
      </c>
      <c r="K505" s="309">
        <v>1815</v>
      </c>
      <c r="L505" s="309">
        <v>1755.05</v>
      </c>
      <c r="M505" s="309">
        <v>3.1722700000000001</v>
      </c>
      <c r="N505" s="1"/>
      <c r="O505" s="1"/>
    </row>
    <row r="506" spans="1:15" ht="12.75" customHeight="1">
      <c r="A506" s="31">
        <v>496</v>
      </c>
      <c r="B506" s="311" t="s">
        <v>214</v>
      </c>
      <c r="C506" s="297">
        <v>685.65</v>
      </c>
      <c r="D506" s="312">
        <v>687.58333333333337</v>
      </c>
      <c r="E506" s="312">
        <v>679.26666666666677</v>
      </c>
      <c r="F506" s="312">
        <v>672.88333333333344</v>
      </c>
      <c r="G506" s="312">
        <v>664.56666666666683</v>
      </c>
      <c r="H506" s="312">
        <v>693.9666666666667</v>
      </c>
      <c r="I506" s="312">
        <v>702.2833333333333</v>
      </c>
      <c r="J506" s="312">
        <v>708.66666666666663</v>
      </c>
      <c r="K506" s="297">
        <v>695.9</v>
      </c>
      <c r="L506" s="297">
        <v>681.2</v>
      </c>
      <c r="M506" s="297">
        <v>61.638770000000001</v>
      </c>
      <c r="N506" s="1"/>
      <c r="O506" s="1"/>
    </row>
    <row r="507" spans="1:15" ht="12.75" customHeight="1">
      <c r="A507" s="31">
        <v>497</v>
      </c>
      <c r="B507" s="311" t="s">
        <v>562</v>
      </c>
      <c r="C507" s="297">
        <v>390.05</v>
      </c>
      <c r="D507" s="312">
        <v>391.65000000000003</v>
      </c>
      <c r="E507" s="312">
        <v>386.60000000000008</v>
      </c>
      <c r="F507" s="312">
        <v>383.15000000000003</v>
      </c>
      <c r="G507" s="312">
        <v>378.10000000000008</v>
      </c>
      <c r="H507" s="312">
        <v>395.10000000000008</v>
      </c>
      <c r="I507" s="312">
        <v>400.15000000000003</v>
      </c>
      <c r="J507" s="312">
        <v>403.60000000000008</v>
      </c>
      <c r="K507" s="297">
        <v>396.7</v>
      </c>
      <c r="L507" s="297">
        <v>388.2</v>
      </c>
      <c r="M507" s="297">
        <v>6.81534</v>
      </c>
      <c r="N507" s="1"/>
      <c r="O507" s="1"/>
    </row>
    <row r="508" spans="1:15" ht="12.75" customHeight="1">
      <c r="A508" s="31">
        <v>498</v>
      </c>
      <c r="B508" s="311" t="s">
        <v>283</v>
      </c>
      <c r="C508" s="297">
        <v>13.65</v>
      </c>
      <c r="D508" s="312">
        <v>13.5</v>
      </c>
      <c r="E508" s="312">
        <v>13.3</v>
      </c>
      <c r="F508" s="312">
        <v>12.950000000000001</v>
      </c>
      <c r="G508" s="312">
        <v>12.750000000000002</v>
      </c>
      <c r="H508" s="312">
        <v>13.85</v>
      </c>
      <c r="I508" s="312">
        <v>14.049999999999999</v>
      </c>
      <c r="J508" s="312">
        <v>14.399999999999999</v>
      </c>
      <c r="K508" s="297">
        <v>13.7</v>
      </c>
      <c r="L508" s="297">
        <v>13.15</v>
      </c>
      <c r="M508" s="297">
        <v>1317.22111</v>
      </c>
      <c r="N508" s="1"/>
      <c r="O508" s="1"/>
    </row>
    <row r="509" spans="1:15" ht="12.75" customHeight="1">
      <c r="A509" s="31">
        <v>499</v>
      </c>
      <c r="B509" s="296" t="s">
        <v>215</v>
      </c>
      <c r="C509" s="297">
        <v>348.75</v>
      </c>
      <c r="D509" s="312">
        <v>347.0333333333333</v>
      </c>
      <c r="E509" s="312">
        <v>334.41666666666663</v>
      </c>
      <c r="F509" s="312">
        <v>320.08333333333331</v>
      </c>
      <c r="G509" s="312">
        <v>307.46666666666664</v>
      </c>
      <c r="H509" s="312">
        <v>361.36666666666662</v>
      </c>
      <c r="I509" s="312">
        <v>373.98333333333329</v>
      </c>
      <c r="J509" s="312">
        <v>388.31666666666661</v>
      </c>
      <c r="K509" s="297">
        <v>359.65</v>
      </c>
      <c r="L509" s="297">
        <v>332.7</v>
      </c>
      <c r="M509" s="297">
        <v>706.17043000000001</v>
      </c>
      <c r="N509" s="1"/>
      <c r="O509" s="1"/>
    </row>
    <row r="510" spans="1:15" ht="12.75" customHeight="1">
      <c r="A510" s="31">
        <v>500</v>
      </c>
      <c r="B510" s="297" t="s">
        <v>563</v>
      </c>
      <c r="C510" s="312">
        <v>462.8</v>
      </c>
      <c r="D510" s="312">
        <v>465.18333333333334</v>
      </c>
      <c r="E510" s="312">
        <v>455.66666666666669</v>
      </c>
      <c r="F510" s="312">
        <v>448.53333333333336</v>
      </c>
      <c r="G510" s="312">
        <v>439.01666666666671</v>
      </c>
      <c r="H510" s="312">
        <v>472.31666666666666</v>
      </c>
      <c r="I510" s="312">
        <v>481.83333333333331</v>
      </c>
      <c r="J510" s="297">
        <v>488.96666666666664</v>
      </c>
      <c r="K510" s="297">
        <v>474.7</v>
      </c>
      <c r="L510" s="297">
        <v>458.05</v>
      </c>
      <c r="M510" s="296">
        <v>7.8746499999999999</v>
      </c>
      <c r="N510" s="1"/>
      <c r="O510" s="1"/>
    </row>
    <row r="511" spans="1:15" ht="12.75" customHeight="1">
      <c r="A511" s="31">
        <v>501</v>
      </c>
      <c r="B511" s="297" t="s">
        <v>564</v>
      </c>
      <c r="C511" s="312">
        <v>1872.6</v>
      </c>
      <c r="D511" s="312">
        <v>1874.3833333333332</v>
      </c>
      <c r="E511" s="312">
        <v>1858.2666666666664</v>
      </c>
      <c r="F511" s="312">
        <v>1843.9333333333332</v>
      </c>
      <c r="G511" s="312">
        <v>1827.8166666666664</v>
      </c>
      <c r="H511" s="312">
        <v>1888.7166666666665</v>
      </c>
      <c r="I511" s="312">
        <v>1904.8333333333333</v>
      </c>
      <c r="J511" s="297">
        <v>1919.1666666666665</v>
      </c>
      <c r="K511" s="297">
        <v>1890.5</v>
      </c>
      <c r="L511" s="297">
        <v>1860.05</v>
      </c>
      <c r="M511" s="296">
        <v>7.4990000000000001E-2</v>
      </c>
      <c r="N511" s="1"/>
      <c r="O511" s="1"/>
    </row>
    <row r="512" spans="1:15" ht="12.75" customHeight="1">
      <c r="A512" s="352"/>
      <c r="B512" s="352"/>
      <c r="C512" s="353"/>
      <c r="D512" s="353"/>
      <c r="E512" s="353"/>
      <c r="F512" s="353"/>
      <c r="G512" s="353"/>
      <c r="H512" s="353"/>
      <c r="I512" s="353"/>
      <c r="J512" s="352"/>
      <c r="K512" s="352"/>
      <c r="L512" s="352"/>
      <c r="M512" s="354"/>
      <c r="N512" s="1"/>
      <c r="O512" s="1"/>
    </row>
    <row r="513" spans="1:15" ht="12.75" customHeight="1">
      <c r="A513" s="352"/>
      <c r="B513" s="352"/>
      <c r="C513" s="353"/>
      <c r="D513" s="353"/>
      <c r="E513" s="353"/>
      <c r="F513" s="353"/>
      <c r="G513" s="353"/>
      <c r="H513" s="353"/>
      <c r="I513" s="353"/>
      <c r="J513" s="352"/>
      <c r="K513" s="352"/>
      <c r="L513" s="352"/>
      <c r="M513" s="354"/>
      <c r="N513" s="1"/>
      <c r="O513" s="1"/>
    </row>
    <row r="514" spans="1:15" ht="12.75" customHeight="1">
      <c r="A514" s="352"/>
      <c r="B514" s="352"/>
      <c r="C514" s="353"/>
      <c r="D514" s="353"/>
      <c r="E514" s="353"/>
      <c r="F514" s="353"/>
      <c r="G514" s="353"/>
      <c r="H514" s="353"/>
      <c r="I514" s="353"/>
      <c r="J514" s="352"/>
      <c r="K514" s="352"/>
      <c r="L514" s="352"/>
      <c r="M514" s="354"/>
      <c r="N514" s="1"/>
      <c r="O514" s="1"/>
    </row>
    <row r="515" spans="1:15" ht="12.75" customHeight="1">
      <c r="A515" s="352"/>
      <c r="B515" s="352"/>
      <c r="C515" s="353"/>
      <c r="D515" s="353"/>
      <c r="E515" s="353"/>
      <c r="F515" s="353"/>
      <c r="G515" s="353"/>
      <c r="H515" s="353"/>
      <c r="I515" s="353"/>
      <c r="J515" s="352"/>
      <c r="K515" s="352"/>
      <c r="L515" s="352"/>
      <c r="M515" s="354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18"/>
      <c r="B5" s="519"/>
      <c r="C5" s="518"/>
      <c r="D5" s="519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20" t="s">
        <v>567</v>
      </c>
      <c r="C7" s="519"/>
      <c r="D7" s="7">
        <f>Main!B10</f>
        <v>44553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44552</v>
      </c>
      <c r="B10" s="32">
        <v>543377</v>
      </c>
      <c r="C10" s="31" t="s">
        <v>1010</v>
      </c>
      <c r="D10" s="31" t="s">
        <v>1011</v>
      </c>
      <c r="E10" s="31" t="s">
        <v>576</v>
      </c>
      <c r="F10" s="90">
        <v>10000</v>
      </c>
      <c r="G10" s="32">
        <v>8.75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44552</v>
      </c>
      <c r="B11" s="32">
        <v>543377</v>
      </c>
      <c r="C11" s="31" t="s">
        <v>1010</v>
      </c>
      <c r="D11" s="31" t="s">
        <v>1011</v>
      </c>
      <c r="E11" s="31" t="s">
        <v>577</v>
      </c>
      <c r="F11" s="90">
        <v>30000</v>
      </c>
      <c r="G11" s="32">
        <v>8.83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44552</v>
      </c>
      <c r="B12" s="32">
        <v>543377</v>
      </c>
      <c r="C12" s="31" t="s">
        <v>1010</v>
      </c>
      <c r="D12" s="31" t="s">
        <v>1053</v>
      </c>
      <c r="E12" s="31" t="s">
        <v>576</v>
      </c>
      <c r="F12" s="90">
        <v>30000</v>
      </c>
      <c r="G12" s="32">
        <v>8.83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44552</v>
      </c>
      <c r="B13" s="32">
        <v>539265</v>
      </c>
      <c r="C13" s="31" t="s">
        <v>1054</v>
      </c>
      <c r="D13" s="31" t="s">
        <v>1055</v>
      </c>
      <c r="E13" s="31" t="s">
        <v>576</v>
      </c>
      <c r="F13" s="90">
        <v>1680000</v>
      </c>
      <c r="G13" s="32">
        <v>13.9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44552</v>
      </c>
      <c r="B14" s="32">
        <v>539265</v>
      </c>
      <c r="C14" s="31" t="s">
        <v>1054</v>
      </c>
      <c r="D14" s="31" t="s">
        <v>1056</v>
      </c>
      <c r="E14" s="31" t="s">
        <v>577</v>
      </c>
      <c r="F14" s="90">
        <v>1680000</v>
      </c>
      <c r="G14" s="32">
        <v>13.9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44552</v>
      </c>
      <c r="B15" s="32">
        <v>519532</v>
      </c>
      <c r="C15" s="31" t="s">
        <v>1012</v>
      </c>
      <c r="D15" s="31" t="s">
        <v>1013</v>
      </c>
      <c r="E15" s="31" t="s">
        <v>576</v>
      </c>
      <c r="F15" s="90">
        <v>1604</v>
      </c>
      <c r="G15" s="32">
        <v>23.25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44552</v>
      </c>
      <c r="B16" s="32">
        <v>519532</v>
      </c>
      <c r="C16" s="31" t="s">
        <v>1012</v>
      </c>
      <c r="D16" s="31" t="s">
        <v>1013</v>
      </c>
      <c r="E16" s="31" t="s">
        <v>577</v>
      </c>
      <c r="F16" s="90">
        <v>101604</v>
      </c>
      <c r="G16" s="32">
        <v>23.45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44552</v>
      </c>
      <c r="B17" s="32">
        <v>539288</v>
      </c>
      <c r="C17" s="31" t="s">
        <v>1057</v>
      </c>
      <c r="D17" s="31" t="s">
        <v>1058</v>
      </c>
      <c r="E17" s="31" t="s">
        <v>577</v>
      </c>
      <c r="F17" s="90">
        <v>22879</v>
      </c>
      <c r="G17" s="32">
        <v>53.72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44552</v>
      </c>
      <c r="B18" s="32">
        <v>539288</v>
      </c>
      <c r="C18" s="31" t="s">
        <v>1057</v>
      </c>
      <c r="D18" s="31" t="s">
        <v>1059</v>
      </c>
      <c r="E18" s="31" t="s">
        <v>577</v>
      </c>
      <c r="F18" s="90">
        <v>28138</v>
      </c>
      <c r="G18" s="32">
        <v>53.9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44552</v>
      </c>
      <c r="B19" s="32">
        <v>512379</v>
      </c>
      <c r="C19" s="31" t="s">
        <v>1014</v>
      </c>
      <c r="D19" s="31" t="s">
        <v>1015</v>
      </c>
      <c r="E19" s="31" t="s">
        <v>576</v>
      </c>
      <c r="F19" s="90">
        <v>356323</v>
      </c>
      <c r="G19" s="32">
        <v>8.33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44552</v>
      </c>
      <c r="B20" s="32">
        <v>512379</v>
      </c>
      <c r="C20" s="31" t="s">
        <v>1014</v>
      </c>
      <c r="D20" s="31" t="s">
        <v>1015</v>
      </c>
      <c r="E20" s="31" t="s">
        <v>577</v>
      </c>
      <c r="F20" s="90">
        <v>1539940</v>
      </c>
      <c r="G20" s="32">
        <v>8.35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44552</v>
      </c>
      <c r="B21" s="32">
        <v>531909</v>
      </c>
      <c r="C21" s="31" t="s">
        <v>1060</v>
      </c>
      <c r="D21" s="31" t="s">
        <v>1061</v>
      </c>
      <c r="E21" s="31" t="s">
        <v>577</v>
      </c>
      <c r="F21" s="90">
        <v>854000</v>
      </c>
      <c r="G21" s="32">
        <v>9.66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44552</v>
      </c>
      <c r="B22" s="32">
        <v>531909</v>
      </c>
      <c r="C22" s="31" t="s">
        <v>1060</v>
      </c>
      <c r="D22" s="31" t="s">
        <v>1062</v>
      </c>
      <c r="E22" s="31" t="s">
        <v>576</v>
      </c>
      <c r="F22" s="90">
        <v>434059</v>
      </c>
      <c r="G22" s="32">
        <v>9.69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44552</v>
      </c>
      <c r="B23" s="32">
        <v>539559</v>
      </c>
      <c r="C23" s="31" t="s">
        <v>1016</v>
      </c>
      <c r="D23" s="31" t="s">
        <v>1000</v>
      </c>
      <c r="E23" s="31" t="s">
        <v>577</v>
      </c>
      <c r="F23" s="90">
        <v>40000</v>
      </c>
      <c r="G23" s="32">
        <v>14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44552</v>
      </c>
      <c r="B24" s="32">
        <v>539559</v>
      </c>
      <c r="C24" s="31" t="s">
        <v>1016</v>
      </c>
      <c r="D24" s="31" t="s">
        <v>1063</v>
      </c>
      <c r="E24" s="31" t="s">
        <v>576</v>
      </c>
      <c r="F24" s="90">
        <v>22500</v>
      </c>
      <c r="G24" s="32">
        <v>14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44552</v>
      </c>
      <c r="B25" s="32">
        <v>524752</v>
      </c>
      <c r="C25" s="31" t="s">
        <v>1064</v>
      </c>
      <c r="D25" s="31" t="s">
        <v>864</v>
      </c>
      <c r="E25" s="31" t="s">
        <v>576</v>
      </c>
      <c r="F25" s="90">
        <v>60000</v>
      </c>
      <c r="G25" s="32">
        <v>99.4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44552</v>
      </c>
      <c r="B26" s="32">
        <v>539197</v>
      </c>
      <c r="C26" s="31" t="s">
        <v>1065</v>
      </c>
      <c r="D26" s="31" t="s">
        <v>1066</v>
      </c>
      <c r="E26" s="31" t="s">
        <v>577</v>
      </c>
      <c r="F26" s="90">
        <v>804456</v>
      </c>
      <c r="G26" s="32">
        <v>0.86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44552</v>
      </c>
      <c r="B27" s="32">
        <v>542724</v>
      </c>
      <c r="C27" s="31" t="s">
        <v>1067</v>
      </c>
      <c r="D27" s="31" t="s">
        <v>1018</v>
      </c>
      <c r="E27" s="31" t="s">
        <v>576</v>
      </c>
      <c r="F27" s="90">
        <v>361604</v>
      </c>
      <c r="G27" s="32">
        <v>11.09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44552</v>
      </c>
      <c r="B28" s="32">
        <v>542724</v>
      </c>
      <c r="C28" s="31" t="s">
        <v>1067</v>
      </c>
      <c r="D28" s="31" t="s">
        <v>1018</v>
      </c>
      <c r="E28" s="31" t="s">
        <v>577</v>
      </c>
      <c r="F28" s="90">
        <v>341604</v>
      </c>
      <c r="G28" s="32">
        <v>11.44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44552</v>
      </c>
      <c r="B29" s="32">
        <v>511074</v>
      </c>
      <c r="C29" s="31" t="s">
        <v>1068</v>
      </c>
      <c r="D29" s="31" t="s">
        <v>1069</v>
      </c>
      <c r="E29" s="31" t="s">
        <v>577</v>
      </c>
      <c r="F29" s="90">
        <v>12200</v>
      </c>
      <c r="G29" s="32">
        <v>323.05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44552</v>
      </c>
      <c r="B30" s="32">
        <v>511074</v>
      </c>
      <c r="C30" s="31" t="s">
        <v>1068</v>
      </c>
      <c r="D30" s="31" t="s">
        <v>1070</v>
      </c>
      <c r="E30" s="31" t="s">
        <v>576</v>
      </c>
      <c r="F30" s="90">
        <v>12200</v>
      </c>
      <c r="G30" s="32">
        <v>323.05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44552</v>
      </c>
      <c r="B31" s="32">
        <v>505711</v>
      </c>
      <c r="C31" s="31" t="s">
        <v>1071</v>
      </c>
      <c r="D31" s="31" t="s">
        <v>997</v>
      </c>
      <c r="E31" s="31" t="s">
        <v>576</v>
      </c>
      <c r="F31" s="90">
        <v>73498</v>
      </c>
      <c r="G31" s="32">
        <v>2.84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44552</v>
      </c>
      <c r="B32" s="32">
        <v>505711</v>
      </c>
      <c r="C32" s="31" t="s">
        <v>1071</v>
      </c>
      <c r="D32" s="31" t="s">
        <v>1072</v>
      </c>
      <c r="E32" s="31" t="s">
        <v>577</v>
      </c>
      <c r="F32" s="90">
        <v>39993</v>
      </c>
      <c r="G32" s="32">
        <v>2.84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44552</v>
      </c>
      <c r="B33" s="32">
        <v>513536</v>
      </c>
      <c r="C33" s="31" t="s">
        <v>1073</v>
      </c>
      <c r="D33" s="31" t="s">
        <v>1074</v>
      </c>
      <c r="E33" s="31" t="s">
        <v>576</v>
      </c>
      <c r="F33" s="90">
        <v>750995</v>
      </c>
      <c r="G33" s="32">
        <v>11.5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44552</v>
      </c>
      <c r="B34" s="32">
        <v>513536</v>
      </c>
      <c r="C34" s="31" t="s">
        <v>1073</v>
      </c>
      <c r="D34" s="31" t="s">
        <v>1075</v>
      </c>
      <c r="E34" s="31" t="s">
        <v>577</v>
      </c>
      <c r="F34" s="90">
        <v>3801570</v>
      </c>
      <c r="G34" s="32">
        <v>11.5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44552</v>
      </c>
      <c r="B35" s="32">
        <v>513536</v>
      </c>
      <c r="C35" s="31" t="s">
        <v>1073</v>
      </c>
      <c r="D35" s="31" t="s">
        <v>1076</v>
      </c>
      <c r="E35" s="31" t="s">
        <v>577</v>
      </c>
      <c r="F35" s="90">
        <v>622000</v>
      </c>
      <c r="G35" s="32">
        <v>11.5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44552</v>
      </c>
      <c r="B36" s="32">
        <v>513536</v>
      </c>
      <c r="C36" s="31" t="s">
        <v>1073</v>
      </c>
      <c r="D36" s="31" t="s">
        <v>1077</v>
      </c>
      <c r="E36" s="31" t="s">
        <v>577</v>
      </c>
      <c r="F36" s="90">
        <v>641000</v>
      </c>
      <c r="G36" s="32">
        <v>11.5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44552</v>
      </c>
      <c r="B37" s="32">
        <v>513536</v>
      </c>
      <c r="C37" s="31" t="s">
        <v>1073</v>
      </c>
      <c r="D37" s="31" t="s">
        <v>1078</v>
      </c>
      <c r="E37" s="31" t="s">
        <v>576</v>
      </c>
      <c r="F37" s="90">
        <v>2680000</v>
      </c>
      <c r="G37" s="32">
        <v>11.5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44552</v>
      </c>
      <c r="B38" s="32">
        <v>523277</v>
      </c>
      <c r="C38" s="31" t="s">
        <v>1017</v>
      </c>
      <c r="D38" s="31" t="s">
        <v>1018</v>
      </c>
      <c r="E38" s="31" t="s">
        <v>576</v>
      </c>
      <c r="F38" s="90">
        <v>2014132</v>
      </c>
      <c r="G38" s="32">
        <v>0.71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44552</v>
      </c>
      <c r="B39" s="32">
        <v>523277</v>
      </c>
      <c r="C39" s="31" t="s">
        <v>1017</v>
      </c>
      <c r="D39" s="31" t="s">
        <v>1018</v>
      </c>
      <c r="E39" s="31" t="s">
        <v>577</v>
      </c>
      <c r="F39" s="90">
        <v>4856840</v>
      </c>
      <c r="G39" s="32">
        <v>0.72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44552</v>
      </c>
      <c r="B40" s="32">
        <v>523277</v>
      </c>
      <c r="C40" s="31" t="s">
        <v>1017</v>
      </c>
      <c r="D40" s="31" t="s">
        <v>1079</v>
      </c>
      <c r="E40" s="31" t="s">
        <v>577</v>
      </c>
      <c r="F40" s="90">
        <v>6000000</v>
      </c>
      <c r="G40" s="32">
        <v>0.72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44552</v>
      </c>
      <c r="B41" s="32">
        <v>540377</v>
      </c>
      <c r="C41" s="31" t="s">
        <v>944</v>
      </c>
      <c r="D41" s="31" t="s">
        <v>996</v>
      </c>
      <c r="E41" s="31" t="s">
        <v>576</v>
      </c>
      <c r="F41" s="90">
        <v>24000</v>
      </c>
      <c r="G41" s="32">
        <v>22.63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44552</v>
      </c>
      <c r="B42" s="32">
        <v>540377</v>
      </c>
      <c r="C42" s="31" t="s">
        <v>944</v>
      </c>
      <c r="D42" s="31" t="s">
        <v>1080</v>
      </c>
      <c r="E42" s="31" t="s">
        <v>576</v>
      </c>
      <c r="F42" s="90">
        <v>24000</v>
      </c>
      <c r="G42" s="32">
        <v>22.6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44552</v>
      </c>
      <c r="B43" s="32">
        <v>540377</v>
      </c>
      <c r="C43" s="31" t="s">
        <v>944</v>
      </c>
      <c r="D43" s="31" t="s">
        <v>1081</v>
      </c>
      <c r="E43" s="31" t="s">
        <v>576</v>
      </c>
      <c r="F43" s="90">
        <v>24000</v>
      </c>
      <c r="G43" s="32">
        <v>22.6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44552</v>
      </c>
      <c r="B44" s="32">
        <v>540377</v>
      </c>
      <c r="C44" s="31" t="s">
        <v>944</v>
      </c>
      <c r="D44" s="31" t="s">
        <v>1082</v>
      </c>
      <c r="E44" s="31" t="s">
        <v>576</v>
      </c>
      <c r="F44" s="90">
        <v>36000</v>
      </c>
      <c r="G44" s="32">
        <v>22.15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44552</v>
      </c>
      <c r="B45" s="32">
        <v>540377</v>
      </c>
      <c r="C45" s="31" t="s">
        <v>944</v>
      </c>
      <c r="D45" s="31" t="s">
        <v>1083</v>
      </c>
      <c r="E45" s="31" t="s">
        <v>577</v>
      </c>
      <c r="F45" s="90">
        <v>42000</v>
      </c>
      <c r="G45" s="32">
        <v>21.83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44552</v>
      </c>
      <c r="B46" s="32">
        <v>540377</v>
      </c>
      <c r="C46" s="31" t="s">
        <v>944</v>
      </c>
      <c r="D46" s="31" t="s">
        <v>1084</v>
      </c>
      <c r="E46" s="31" t="s">
        <v>576</v>
      </c>
      <c r="F46" s="90">
        <v>54000</v>
      </c>
      <c r="G46" s="32">
        <v>21.9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44552</v>
      </c>
      <c r="B47" s="32">
        <v>540377</v>
      </c>
      <c r="C47" s="31" t="s">
        <v>944</v>
      </c>
      <c r="D47" s="31" t="s">
        <v>1020</v>
      </c>
      <c r="E47" s="31" t="s">
        <v>577</v>
      </c>
      <c r="F47" s="90">
        <v>24000</v>
      </c>
      <c r="G47" s="32">
        <v>22.15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44552</v>
      </c>
      <c r="B48" s="32">
        <v>540377</v>
      </c>
      <c r="C48" s="31" t="s">
        <v>944</v>
      </c>
      <c r="D48" s="31" t="s">
        <v>971</v>
      </c>
      <c r="E48" s="31" t="s">
        <v>577</v>
      </c>
      <c r="F48" s="90">
        <v>198000</v>
      </c>
      <c r="G48" s="32">
        <v>22.59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44552</v>
      </c>
      <c r="B49" s="32">
        <v>540377</v>
      </c>
      <c r="C49" s="31" t="s">
        <v>944</v>
      </c>
      <c r="D49" s="31" t="s">
        <v>1019</v>
      </c>
      <c r="E49" s="31" t="s">
        <v>576</v>
      </c>
      <c r="F49" s="90">
        <v>24000</v>
      </c>
      <c r="G49" s="32">
        <v>22.7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44552</v>
      </c>
      <c r="B50" s="32">
        <v>509051</v>
      </c>
      <c r="C50" s="31" t="s">
        <v>1085</v>
      </c>
      <c r="D50" s="31" t="s">
        <v>1086</v>
      </c>
      <c r="E50" s="31" t="s">
        <v>577</v>
      </c>
      <c r="F50" s="90">
        <v>6000000</v>
      </c>
      <c r="G50" s="32">
        <v>6.01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44552</v>
      </c>
      <c r="B51" s="32">
        <v>534732</v>
      </c>
      <c r="C51" s="31" t="s">
        <v>1021</v>
      </c>
      <c r="D51" s="31" t="s">
        <v>1018</v>
      </c>
      <c r="E51" s="31" t="s">
        <v>576</v>
      </c>
      <c r="F51" s="90">
        <v>419895</v>
      </c>
      <c r="G51" s="32">
        <v>4.45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44552</v>
      </c>
      <c r="B52" s="32">
        <v>534732</v>
      </c>
      <c r="C52" s="31" t="s">
        <v>1021</v>
      </c>
      <c r="D52" s="31" t="s">
        <v>1018</v>
      </c>
      <c r="E52" s="31" t="s">
        <v>577</v>
      </c>
      <c r="F52" s="90">
        <v>387604</v>
      </c>
      <c r="G52" s="32">
        <v>4.6100000000000003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44552</v>
      </c>
      <c r="B53" s="32">
        <v>534732</v>
      </c>
      <c r="C53" s="31" t="s">
        <v>1021</v>
      </c>
      <c r="D53" s="31" t="s">
        <v>1022</v>
      </c>
      <c r="E53" s="31" t="s">
        <v>577</v>
      </c>
      <c r="F53" s="90">
        <v>4399588</v>
      </c>
      <c r="G53" s="32">
        <v>4.3600000000000003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44552</v>
      </c>
      <c r="B54" s="32">
        <v>534732</v>
      </c>
      <c r="C54" s="31" t="s">
        <v>1021</v>
      </c>
      <c r="D54" s="31" t="s">
        <v>988</v>
      </c>
      <c r="E54" s="31" t="s">
        <v>576</v>
      </c>
      <c r="F54" s="90">
        <v>500000</v>
      </c>
      <c r="G54" s="32">
        <v>4.33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44552</v>
      </c>
      <c r="B55" s="32">
        <v>534732</v>
      </c>
      <c r="C55" s="31" t="s">
        <v>1021</v>
      </c>
      <c r="D55" s="31" t="s">
        <v>1087</v>
      </c>
      <c r="E55" s="31" t="s">
        <v>576</v>
      </c>
      <c r="F55" s="90">
        <v>840000</v>
      </c>
      <c r="G55" s="32">
        <v>4.3099999999999996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44552</v>
      </c>
      <c r="B56" s="32">
        <v>534732</v>
      </c>
      <c r="C56" s="31" t="s">
        <v>1021</v>
      </c>
      <c r="D56" s="31" t="s">
        <v>1088</v>
      </c>
      <c r="E56" s="31" t="s">
        <v>576</v>
      </c>
      <c r="F56" s="90">
        <v>927892</v>
      </c>
      <c r="G56" s="32">
        <v>4.3099999999999996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44552</v>
      </c>
      <c r="B57" s="32">
        <v>534732</v>
      </c>
      <c r="C57" s="31" t="s">
        <v>1021</v>
      </c>
      <c r="D57" s="31" t="s">
        <v>864</v>
      </c>
      <c r="E57" s="31" t="s">
        <v>576</v>
      </c>
      <c r="F57" s="90">
        <v>355316</v>
      </c>
      <c r="G57" s="32">
        <v>4.4000000000000004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44552</v>
      </c>
      <c r="B58" s="32">
        <v>534732</v>
      </c>
      <c r="C58" s="31" t="s">
        <v>1021</v>
      </c>
      <c r="D58" s="31" t="s">
        <v>864</v>
      </c>
      <c r="E58" s="31" t="s">
        <v>577</v>
      </c>
      <c r="F58" s="90">
        <v>20316</v>
      </c>
      <c r="G58" s="32">
        <v>4.5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44552</v>
      </c>
      <c r="B59" s="32">
        <v>534732</v>
      </c>
      <c r="C59" s="31" t="s">
        <v>1021</v>
      </c>
      <c r="D59" s="31" t="s">
        <v>1089</v>
      </c>
      <c r="E59" s="31" t="s">
        <v>576</v>
      </c>
      <c r="F59" s="90">
        <v>300000</v>
      </c>
      <c r="G59" s="32">
        <v>4.58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44552</v>
      </c>
      <c r="B60" s="32">
        <v>534732</v>
      </c>
      <c r="C60" s="31" t="s">
        <v>1021</v>
      </c>
      <c r="D60" s="31" t="s">
        <v>1090</v>
      </c>
      <c r="E60" s="31" t="s">
        <v>576</v>
      </c>
      <c r="F60" s="90">
        <v>431604</v>
      </c>
      <c r="G60" s="32">
        <v>4.37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44552</v>
      </c>
      <c r="B61" s="32">
        <v>534732</v>
      </c>
      <c r="C61" s="31" t="s">
        <v>1021</v>
      </c>
      <c r="D61" s="31" t="s">
        <v>1090</v>
      </c>
      <c r="E61" s="31" t="s">
        <v>577</v>
      </c>
      <c r="F61" s="90">
        <v>431604</v>
      </c>
      <c r="G61" s="32">
        <v>4.4000000000000004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44552</v>
      </c>
      <c r="B62" s="32">
        <v>534732</v>
      </c>
      <c r="C62" s="20" t="s">
        <v>1021</v>
      </c>
      <c r="D62" s="20" t="s">
        <v>1091</v>
      </c>
      <c r="E62" s="31" t="s">
        <v>576</v>
      </c>
      <c r="F62" s="90">
        <v>500000</v>
      </c>
      <c r="G62" s="32">
        <v>4.33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44552</v>
      </c>
      <c r="B63" s="32">
        <v>534732</v>
      </c>
      <c r="C63" s="31" t="s">
        <v>1021</v>
      </c>
      <c r="D63" s="31" t="s">
        <v>1091</v>
      </c>
      <c r="E63" s="31" t="s">
        <v>577</v>
      </c>
      <c r="F63" s="90">
        <v>500000</v>
      </c>
      <c r="G63" s="32">
        <v>4.71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44552</v>
      </c>
      <c r="B64" s="32">
        <v>534732</v>
      </c>
      <c r="C64" s="31" t="s">
        <v>1021</v>
      </c>
      <c r="D64" s="31" t="s">
        <v>1092</v>
      </c>
      <c r="E64" s="31" t="s">
        <v>576</v>
      </c>
      <c r="F64" s="90">
        <v>300000</v>
      </c>
      <c r="G64" s="32">
        <v>4.75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44552</v>
      </c>
      <c r="B65" s="32">
        <v>534732</v>
      </c>
      <c r="C65" s="31" t="s">
        <v>1021</v>
      </c>
      <c r="D65" s="31" t="s">
        <v>1093</v>
      </c>
      <c r="E65" s="31" t="s">
        <v>576</v>
      </c>
      <c r="F65" s="90">
        <v>183610</v>
      </c>
      <c r="G65" s="32">
        <v>4.45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44552</v>
      </c>
      <c r="B66" s="32">
        <v>534732</v>
      </c>
      <c r="C66" s="31" t="s">
        <v>1021</v>
      </c>
      <c r="D66" s="31" t="s">
        <v>1093</v>
      </c>
      <c r="E66" s="31" t="s">
        <v>577</v>
      </c>
      <c r="F66" s="90">
        <v>145110</v>
      </c>
      <c r="G66" s="32">
        <v>4.59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44552</v>
      </c>
      <c r="B67" s="32">
        <v>505212</v>
      </c>
      <c r="C67" s="31" t="s">
        <v>1023</v>
      </c>
      <c r="D67" s="31" t="s">
        <v>1024</v>
      </c>
      <c r="E67" s="31" t="s">
        <v>576</v>
      </c>
      <c r="F67" s="90">
        <v>24382</v>
      </c>
      <c r="G67" s="32">
        <v>101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44552</v>
      </c>
      <c r="B68" s="32">
        <v>505212</v>
      </c>
      <c r="C68" s="31" t="s">
        <v>1023</v>
      </c>
      <c r="D68" s="31" t="s">
        <v>1025</v>
      </c>
      <c r="E68" s="31" t="s">
        <v>577</v>
      </c>
      <c r="F68" s="90">
        <v>28350</v>
      </c>
      <c r="G68" s="32">
        <v>102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44552</v>
      </c>
      <c r="B69" s="32">
        <v>514448</v>
      </c>
      <c r="C69" s="31" t="s">
        <v>1094</v>
      </c>
      <c r="D69" s="31" t="s">
        <v>1095</v>
      </c>
      <c r="E69" s="31" t="s">
        <v>577</v>
      </c>
      <c r="F69" s="90">
        <v>26869</v>
      </c>
      <c r="G69" s="32">
        <v>1150.05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44552</v>
      </c>
      <c r="B70" s="32">
        <v>514448</v>
      </c>
      <c r="C70" s="31" t="s">
        <v>1094</v>
      </c>
      <c r="D70" s="31" t="s">
        <v>1096</v>
      </c>
      <c r="E70" s="31" t="s">
        <v>576</v>
      </c>
      <c r="F70" s="90">
        <v>50000</v>
      </c>
      <c r="G70" s="32">
        <v>1172.5899999999999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44552</v>
      </c>
      <c r="B71" s="32">
        <v>514448</v>
      </c>
      <c r="C71" s="31" t="s">
        <v>1094</v>
      </c>
      <c r="D71" s="31" t="s">
        <v>1097</v>
      </c>
      <c r="E71" s="31" t="s">
        <v>577</v>
      </c>
      <c r="F71" s="90">
        <v>23634</v>
      </c>
      <c r="G71" s="32">
        <v>1200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44552</v>
      </c>
      <c r="B72" s="32">
        <v>540385</v>
      </c>
      <c r="C72" s="31" t="s">
        <v>1098</v>
      </c>
      <c r="D72" s="31" t="s">
        <v>1099</v>
      </c>
      <c r="E72" s="31" t="s">
        <v>577</v>
      </c>
      <c r="F72" s="90">
        <v>40000</v>
      </c>
      <c r="G72" s="32">
        <v>17.48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44552</v>
      </c>
      <c r="B73" s="32">
        <v>540385</v>
      </c>
      <c r="C73" s="31" t="s">
        <v>1098</v>
      </c>
      <c r="D73" s="31" t="s">
        <v>1100</v>
      </c>
      <c r="E73" s="31" t="s">
        <v>576</v>
      </c>
      <c r="F73" s="90">
        <v>21104</v>
      </c>
      <c r="G73" s="32">
        <v>17.5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44552</v>
      </c>
      <c r="B74" s="32">
        <v>539910</v>
      </c>
      <c r="C74" s="31" t="s">
        <v>1026</v>
      </c>
      <c r="D74" s="31" t="s">
        <v>1101</v>
      </c>
      <c r="E74" s="31" t="s">
        <v>576</v>
      </c>
      <c r="F74" s="90">
        <v>1566</v>
      </c>
      <c r="G74" s="32">
        <v>2.52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44552</v>
      </c>
      <c r="B75" s="32">
        <v>539910</v>
      </c>
      <c r="C75" s="31" t="s">
        <v>1026</v>
      </c>
      <c r="D75" s="31" t="s">
        <v>1101</v>
      </c>
      <c r="E75" s="31" t="s">
        <v>577</v>
      </c>
      <c r="F75" s="90">
        <v>90000</v>
      </c>
      <c r="G75" s="32">
        <v>2.29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44552</v>
      </c>
      <c r="B76" s="32">
        <v>505302</v>
      </c>
      <c r="C76" s="31" t="s">
        <v>1102</v>
      </c>
      <c r="D76" s="31" t="s">
        <v>1103</v>
      </c>
      <c r="E76" s="31" t="s">
        <v>576</v>
      </c>
      <c r="F76" s="90">
        <v>9992</v>
      </c>
      <c r="G76" s="32">
        <v>675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44552</v>
      </c>
      <c r="B77" s="32">
        <v>505302</v>
      </c>
      <c r="C77" s="31" t="s">
        <v>1102</v>
      </c>
      <c r="D77" s="31" t="s">
        <v>1104</v>
      </c>
      <c r="E77" s="31" t="s">
        <v>577</v>
      </c>
      <c r="F77" s="90">
        <v>10000</v>
      </c>
      <c r="G77" s="32">
        <v>675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44552</v>
      </c>
      <c r="B78" s="32">
        <v>505523</v>
      </c>
      <c r="C78" s="31" t="s">
        <v>1105</v>
      </c>
      <c r="D78" s="31" t="s">
        <v>864</v>
      </c>
      <c r="E78" s="31" t="s">
        <v>576</v>
      </c>
      <c r="F78" s="90">
        <v>769818</v>
      </c>
      <c r="G78" s="32">
        <v>0.97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44552</v>
      </c>
      <c r="B79" s="32">
        <v>531503</v>
      </c>
      <c r="C79" s="31" t="s">
        <v>1106</v>
      </c>
      <c r="D79" s="31" t="s">
        <v>1107</v>
      </c>
      <c r="E79" s="31" t="s">
        <v>577</v>
      </c>
      <c r="F79" s="90">
        <v>50360</v>
      </c>
      <c r="G79" s="32">
        <v>76.3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44552</v>
      </c>
      <c r="B80" s="32">
        <v>526622</v>
      </c>
      <c r="C80" s="31" t="s">
        <v>987</v>
      </c>
      <c r="D80" s="31" t="s">
        <v>1108</v>
      </c>
      <c r="E80" s="31" t="s">
        <v>576</v>
      </c>
      <c r="F80" s="90">
        <v>3782734</v>
      </c>
      <c r="G80" s="32">
        <v>1.01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44552</v>
      </c>
      <c r="B81" s="32">
        <v>526622</v>
      </c>
      <c r="C81" s="31" t="s">
        <v>987</v>
      </c>
      <c r="D81" s="31" t="s">
        <v>988</v>
      </c>
      <c r="E81" s="31" t="s">
        <v>577</v>
      </c>
      <c r="F81" s="90">
        <v>1918913</v>
      </c>
      <c r="G81" s="32">
        <v>1.01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44552</v>
      </c>
      <c r="B82" s="32">
        <v>513721</v>
      </c>
      <c r="C82" s="31" t="s">
        <v>1109</v>
      </c>
      <c r="D82" s="31" t="s">
        <v>1110</v>
      </c>
      <c r="E82" s="31" t="s">
        <v>576</v>
      </c>
      <c r="F82" s="90">
        <v>22500</v>
      </c>
      <c r="G82" s="32">
        <v>16.05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44552</v>
      </c>
      <c r="B83" s="32">
        <v>513721</v>
      </c>
      <c r="C83" s="31" t="s">
        <v>1109</v>
      </c>
      <c r="D83" s="31" t="s">
        <v>1111</v>
      </c>
      <c r="E83" s="31" t="s">
        <v>577</v>
      </c>
      <c r="F83" s="90">
        <v>50000</v>
      </c>
      <c r="G83" s="32">
        <v>16.059999999999999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44552</v>
      </c>
      <c r="B84" s="32">
        <v>543364</v>
      </c>
      <c r="C84" s="31" t="s">
        <v>1112</v>
      </c>
      <c r="D84" s="31" t="s">
        <v>1113</v>
      </c>
      <c r="E84" s="31" t="s">
        <v>576</v>
      </c>
      <c r="F84" s="90">
        <v>177600</v>
      </c>
      <c r="G84" s="32">
        <v>61.58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44552</v>
      </c>
      <c r="B85" s="32">
        <v>543364</v>
      </c>
      <c r="C85" s="31" t="s">
        <v>1112</v>
      </c>
      <c r="D85" s="31" t="s">
        <v>1114</v>
      </c>
      <c r="E85" s="31" t="s">
        <v>576</v>
      </c>
      <c r="F85" s="90">
        <v>6400</v>
      </c>
      <c r="G85" s="32">
        <v>60.49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44552</v>
      </c>
      <c r="B86" s="32">
        <v>543364</v>
      </c>
      <c r="C86" s="31" t="s">
        <v>1112</v>
      </c>
      <c r="D86" s="31" t="s">
        <v>1114</v>
      </c>
      <c r="E86" s="31" t="s">
        <v>577</v>
      </c>
      <c r="F86" s="90">
        <v>180800</v>
      </c>
      <c r="G86" s="32">
        <v>61.53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44552</v>
      </c>
      <c r="B87" s="32">
        <v>531834</v>
      </c>
      <c r="C87" s="31" t="s">
        <v>1115</v>
      </c>
      <c r="D87" s="31" t="s">
        <v>1116</v>
      </c>
      <c r="E87" s="31" t="s">
        <v>576</v>
      </c>
      <c r="F87" s="90">
        <v>144282</v>
      </c>
      <c r="G87" s="32">
        <v>6.97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44552</v>
      </c>
      <c r="B88" s="32">
        <v>531834</v>
      </c>
      <c r="C88" s="31" t="s">
        <v>1115</v>
      </c>
      <c r="D88" s="31" t="s">
        <v>1117</v>
      </c>
      <c r="E88" s="31" t="s">
        <v>577</v>
      </c>
      <c r="F88" s="90">
        <v>142982</v>
      </c>
      <c r="G88" s="32">
        <v>6.97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44552</v>
      </c>
      <c r="B89" s="32">
        <v>543207</v>
      </c>
      <c r="C89" s="31" t="s">
        <v>1118</v>
      </c>
      <c r="D89" s="31" t="s">
        <v>1119</v>
      </c>
      <c r="E89" s="31" t="s">
        <v>576</v>
      </c>
      <c r="F89" s="90">
        <v>31429</v>
      </c>
      <c r="G89" s="32">
        <v>11.57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44552</v>
      </c>
      <c r="B90" s="32">
        <v>543207</v>
      </c>
      <c r="C90" s="31" t="s">
        <v>1118</v>
      </c>
      <c r="D90" s="31" t="s">
        <v>1119</v>
      </c>
      <c r="E90" s="31" t="s">
        <v>577</v>
      </c>
      <c r="F90" s="90">
        <v>62874</v>
      </c>
      <c r="G90" s="32">
        <v>11.66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44552</v>
      </c>
      <c r="B91" s="32">
        <v>530557</v>
      </c>
      <c r="C91" s="31" t="s">
        <v>1027</v>
      </c>
      <c r="D91" s="31" t="s">
        <v>1018</v>
      </c>
      <c r="E91" s="31" t="s">
        <v>576</v>
      </c>
      <c r="F91" s="90">
        <v>300000</v>
      </c>
      <c r="G91" s="32">
        <v>1.58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44552</v>
      </c>
      <c r="B92" s="32">
        <v>530557</v>
      </c>
      <c r="C92" s="31" t="s">
        <v>1027</v>
      </c>
      <c r="D92" s="31" t="s">
        <v>1018</v>
      </c>
      <c r="E92" s="31" t="s">
        <v>577</v>
      </c>
      <c r="F92" s="90">
        <v>4800000</v>
      </c>
      <c r="G92" s="32">
        <v>1.59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44552</v>
      </c>
      <c r="B93" s="32">
        <v>530557</v>
      </c>
      <c r="C93" s="31" t="s">
        <v>1027</v>
      </c>
      <c r="D93" s="31" t="s">
        <v>1120</v>
      </c>
      <c r="E93" s="31" t="s">
        <v>577</v>
      </c>
      <c r="F93" s="90">
        <v>4184000</v>
      </c>
      <c r="G93" s="32">
        <v>1.59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44552</v>
      </c>
      <c r="B94" s="32">
        <v>538537</v>
      </c>
      <c r="C94" s="31" t="s">
        <v>1028</v>
      </c>
      <c r="D94" s="31" t="s">
        <v>1121</v>
      </c>
      <c r="E94" s="31" t="s">
        <v>576</v>
      </c>
      <c r="F94" s="90">
        <v>120991</v>
      </c>
      <c r="G94" s="32">
        <v>1.1399999999999999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44552</v>
      </c>
      <c r="B95" s="32">
        <v>538537</v>
      </c>
      <c r="C95" s="31" t="s">
        <v>1028</v>
      </c>
      <c r="D95" s="31" t="s">
        <v>1122</v>
      </c>
      <c r="E95" s="31" t="s">
        <v>577</v>
      </c>
      <c r="F95" s="90">
        <v>100000</v>
      </c>
      <c r="G95" s="32">
        <v>1.1200000000000001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44552</v>
      </c>
      <c r="B96" s="32">
        <v>538537</v>
      </c>
      <c r="C96" s="31" t="s">
        <v>1028</v>
      </c>
      <c r="D96" s="31" t="s">
        <v>1029</v>
      </c>
      <c r="E96" s="31" t="s">
        <v>577</v>
      </c>
      <c r="F96" s="90">
        <v>102277</v>
      </c>
      <c r="G96" s="32">
        <v>1.21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44552</v>
      </c>
      <c r="B97" s="32">
        <v>543400</v>
      </c>
      <c r="C97" s="31" t="s">
        <v>1030</v>
      </c>
      <c r="D97" s="31" t="s">
        <v>1123</v>
      </c>
      <c r="E97" s="31" t="s">
        <v>577</v>
      </c>
      <c r="F97" s="90">
        <v>86000</v>
      </c>
      <c r="G97" s="32">
        <v>37.369999999999997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44552</v>
      </c>
      <c r="B98" s="32">
        <v>543400</v>
      </c>
      <c r="C98" s="31" t="s">
        <v>1030</v>
      </c>
      <c r="D98" s="31" t="s">
        <v>1124</v>
      </c>
      <c r="E98" s="31" t="s">
        <v>576</v>
      </c>
      <c r="F98" s="90">
        <v>32000</v>
      </c>
      <c r="G98" s="32">
        <v>37.65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44552</v>
      </c>
      <c r="B99" s="32">
        <v>543400</v>
      </c>
      <c r="C99" s="31" t="s">
        <v>1030</v>
      </c>
      <c r="D99" s="31" t="s">
        <v>1125</v>
      </c>
      <c r="E99" s="31" t="s">
        <v>577</v>
      </c>
      <c r="F99" s="90">
        <v>100000</v>
      </c>
      <c r="G99" s="32">
        <v>37.5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44552</v>
      </c>
      <c r="B100" s="32">
        <v>543400</v>
      </c>
      <c r="C100" s="31" t="s">
        <v>1030</v>
      </c>
      <c r="D100" s="31" t="s">
        <v>1032</v>
      </c>
      <c r="E100" s="31" t="s">
        <v>576</v>
      </c>
      <c r="F100" s="90">
        <v>92000</v>
      </c>
      <c r="G100" s="32">
        <v>37.520000000000003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44552</v>
      </c>
      <c r="B101" s="32">
        <v>543400</v>
      </c>
      <c r="C101" s="31" t="s">
        <v>1030</v>
      </c>
      <c r="D101" s="31" t="s">
        <v>1032</v>
      </c>
      <c r="E101" s="31" t="s">
        <v>577</v>
      </c>
      <c r="F101" s="90">
        <v>92000</v>
      </c>
      <c r="G101" s="32">
        <v>39.229999999999997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44552</v>
      </c>
      <c r="B102" s="32">
        <v>543400</v>
      </c>
      <c r="C102" s="31" t="s">
        <v>1030</v>
      </c>
      <c r="D102" s="31" t="s">
        <v>1031</v>
      </c>
      <c r="E102" s="31" t="s">
        <v>577</v>
      </c>
      <c r="F102" s="90">
        <v>32000</v>
      </c>
      <c r="G102" s="32">
        <v>37.5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44552</v>
      </c>
      <c r="B103" s="32">
        <v>539598</v>
      </c>
      <c r="C103" s="31" t="s">
        <v>1126</v>
      </c>
      <c r="D103" s="31" t="s">
        <v>1127</v>
      </c>
      <c r="E103" s="31" t="s">
        <v>577</v>
      </c>
      <c r="F103" s="90">
        <v>97310</v>
      </c>
      <c r="G103" s="32">
        <v>34.799999999999997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44552</v>
      </c>
      <c r="B104" s="32">
        <v>539291</v>
      </c>
      <c r="C104" s="31" t="s">
        <v>972</v>
      </c>
      <c r="D104" s="31" t="s">
        <v>864</v>
      </c>
      <c r="E104" s="31" t="s">
        <v>576</v>
      </c>
      <c r="F104" s="90">
        <v>31953</v>
      </c>
      <c r="G104" s="32">
        <v>18.09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44552</v>
      </c>
      <c r="B105" s="32">
        <v>511557</v>
      </c>
      <c r="C105" s="31" t="s">
        <v>1128</v>
      </c>
      <c r="D105" s="31" t="s">
        <v>1061</v>
      </c>
      <c r="E105" s="31" t="s">
        <v>577</v>
      </c>
      <c r="F105" s="90">
        <v>100120</v>
      </c>
      <c r="G105" s="32">
        <v>35.65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44552</v>
      </c>
      <c r="B106" s="32">
        <v>511557</v>
      </c>
      <c r="C106" s="31" t="s">
        <v>1128</v>
      </c>
      <c r="D106" s="31" t="s">
        <v>1129</v>
      </c>
      <c r="E106" s="31" t="s">
        <v>576</v>
      </c>
      <c r="F106" s="90">
        <v>50000</v>
      </c>
      <c r="G106" s="32">
        <v>35.299999999999997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44552</v>
      </c>
      <c r="B107" s="32">
        <v>511557</v>
      </c>
      <c r="C107" s="31" t="s">
        <v>1128</v>
      </c>
      <c r="D107" s="31" t="s">
        <v>1130</v>
      </c>
      <c r="E107" s="31" t="s">
        <v>576</v>
      </c>
      <c r="F107" s="90">
        <v>50000</v>
      </c>
      <c r="G107" s="32">
        <v>36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44552</v>
      </c>
      <c r="B108" s="32">
        <v>530461</v>
      </c>
      <c r="C108" s="31" t="s">
        <v>1131</v>
      </c>
      <c r="D108" s="31" t="s">
        <v>1132</v>
      </c>
      <c r="E108" s="31" t="s">
        <v>577</v>
      </c>
      <c r="F108" s="90">
        <v>170200</v>
      </c>
      <c r="G108" s="32">
        <v>22.72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44552</v>
      </c>
      <c r="B109" s="32">
        <v>532972</v>
      </c>
      <c r="C109" s="31" t="s">
        <v>1133</v>
      </c>
      <c r="D109" s="31" t="s">
        <v>1134</v>
      </c>
      <c r="E109" s="31" t="s">
        <v>577</v>
      </c>
      <c r="F109" s="90">
        <v>252321</v>
      </c>
      <c r="G109" s="32">
        <v>10.11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44552</v>
      </c>
      <c r="B110" s="32">
        <v>538875</v>
      </c>
      <c r="C110" s="31" t="s">
        <v>998</v>
      </c>
      <c r="D110" s="31" t="s">
        <v>999</v>
      </c>
      <c r="E110" s="31" t="s">
        <v>577</v>
      </c>
      <c r="F110" s="90">
        <v>100000</v>
      </c>
      <c r="G110" s="32">
        <v>15.01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44552</v>
      </c>
      <c r="B111" s="32">
        <v>512499</v>
      </c>
      <c r="C111" s="31" t="s">
        <v>1135</v>
      </c>
      <c r="D111" s="31" t="s">
        <v>864</v>
      </c>
      <c r="E111" s="31" t="s">
        <v>576</v>
      </c>
      <c r="F111" s="90">
        <v>5000011</v>
      </c>
      <c r="G111" s="32">
        <v>0.49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44552</v>
      </c>
      <c r="B112" s="32">
        <v>512499</v>
      </c>
      <c r="C112" s="31" t="s">
        <v>1135</v>
      </c>
      <c r="D112" s="31" t="s">
        <v>864</v>
      </c>
      <c r="E112" s="31" t="s">
        <v>577</v>
      </c>
      <c r="F112" s="90">
        <v>7119072</v>
      </c>
      <c r="G112" s="32">
        <v>0.49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44552</v>
      </c>
      <c r="B113" s="32">
        <v>512499</v>
      </c>
      <c r="C113" s="31" t="s">
        <v>1135</v>
      </c>
      <c r="D113" s="31" t="s">
        <v>1018</v>
      </c>
      <c r="E113" s="31" t="s">
        <v>576</v>
      </c>
      <c r="F113" s="90">
        <v>8077863</v>
      </c>
      <c r="G113" s="32">
        <v>0.49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44552</v>
      </c>
      <c r="B114" s="32">
        <v>512499</v>
      </c>
      <c r="C114" s="31" t="s">
        <v>1135</v>
      </c>
      <c r="D114" s="31" t="s">
        <v>1018</v>
      </c>
      <c r="E114" s="31" t="s">
        <v>577</v>
      </c>
      <c r="F114" s="90">
        <v>8072158</v>
      </c>
      <c r="G114" s="32">
        <v>0.49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44552</v>
      </c>
      <c r="B115" s="32">
        <v>505515</v>
      </c>
      <c r="C115" s="31" t="s">
        <v>1136</v>
      </c>
      <c r="D115" s="31" t="s">
        <v>1137</v>
      </c>
      <c r="E115" s="31" t="s">
        <v>576</v>
      </c>
      <c r="F115" s="90">
        <v>53000</v>
      </c>
      <c r="G115" s="32">
        <v>12.25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44552</v>
      </c>
      <c r="B116" s="32">
        <v>505515</v>
      </c>
      <c r="C116" s="31" t="s">
        <v>1136</v>
      </c>
      <c r="D116" s="31" t="s">
        <v>1137</v>
      </c>
      <c r="E116" s="31" t="s">
        <v>577</v>
      </c>
      <c r="F116" s="90">
        <v>3000</v>
      </c>
      <c r="G116" s="32">
        <v>12.25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44552</v>
      </c>
      <c r="B117" s="32">
        <v>505515</v>
      </c>
      <c r="C117" s="31" t="s">
        <v>1136</v>
      </c>
      <c r="D117" s="31" t="s">
        <v>1138</v>
      </c>
      <c r="E117" s="31" t="s">
        <v>577</v>
      </c>
      <c r="F117" s="90">
        <v>55355</v>
      </c>
      <c r="G117" s="32">
        <v>12.25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44552</v>
      </c>
      <c r="B118" s="32">
        <v>505515</v>
      </c>
      <c r="C118" s="31" t="s">
        <v>1136</v>
      </c>
      <c r="D118" s="31" t="s">
        <v>1139</v>
      </c>
      <c r="E118" s="31" t="s">
        <v>577</v>
      </c>
      <c r="F118" s="90">
        <v>125665</v>
      </c>
      <c r="G118" s="32">
        <v>12.33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44552</v>
      </c>
      <c r="B119" s="32">
        <v>533019</v>
      </c>
      <c r="C119" s="31" t="s">
        <v>959</v>
      </c>
      <c r="D119" s="31" t="s">
        <v>973</v>
      </c>
      <c r="E119" s="31" t="s">
        <v>577</v>
      </c>
      <c r="F119" s="90">
        <v>50000</v>
      </c>
      <c r="G119" s="32">
        <v>97.8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44552</v>
      </c>
      <c r="B120" s="32">
        <v>539584</v>
      </c>
      <c r="C120" s="31" t="s">
        <v>1140</v>
      </c>
      <c r="D120" s="31" t="s">
        <v>1091</v>
      </c>
      <c r="E120" s="31" t="s">
        <v>576</v>
      </c>
      <c r="F120" s="90">
        <v>1550000</v>
      </c>
      <c r="G120" s="32">
        <v>1.23</v>
      </c>
      <c r="H120" s="32" t="s">
        <v>312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44552</v>
      </c>
      <c r="B121" s="32">
        <v>539217</v>
      </c>
      <c r="C121" s="31" t="s">
        <v>1141</v>
      </c>
      <c r="D121" s="31" t="s">
        <v>1142</v>
      </c>
      <c r="E121" s="31" t="s">
        <v>577</v>
      </c>
      <c r="F121" s="90">
        <v>476512</v>
      </c>
      <c r="G121" s="32">
        <v>1.86</v>
      </c>
      <c r="H121" s="32" t="s">
        <v>312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44552</v>
      </c>
      <c r="B122" s="32">
        <v>532070</v>
      </c>
      <c r="C122" s="31" t="s">
        <v>1143</v>
      </c>
      <c r="D122" s="31" t="s">
        <v>1144</v>
      </c>
      <c r="E122" s="31" t="s">
        <v>577</v>
      </c>
      <c r="F122" s="90">
        <v>30000</v>
      </c>
      <c r="G122" s="32">
        <v>22.48</v>
      </c>
      <c r="H122" s="32" t="s">
        <v>312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44552</v>
      </c>
      <c r="B123" s="32">
        <v>504961</v>
      </c>
      <c r="C123" s="31" t="s">
        <v>1145</v>
      </c>
      <c r="D123" s="31" t="s">
        <v>864</v>
      </c>
      <c r="E123" s="31" t="s">
        <v>576</v>
      </c>
      <c r="F123" s="90">
        <v>77923</v>
      </c>
      <c r="G123" s="32">
        <v>128.16</v>
      </c>
      <c r="H123" s="32" t="s">
        <v>312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44552</v>
      </c>
      <c r="B124" s="32">
        <v>504961</v>
      </c>
      <c r="C124" s="31" t="s">
        <v>1145</v>
      </c>
      <c r="D124" s="31" t="s">
        <v>864</v>
      </c>
      <c r="E124" s="31" t="s">
        <v>577</v>
      </c>
      <c r="F124" s="90">
        <v>5</v>
      </c>
      <c r="G124" s="32">
        <v>137.80000000000001</v>
      </c>
      <c r="H124" s="32" t="s">
        <v>312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44552</v>
      </c>
      <c r="B125" s="32">
        <v>538607</v>
      </c>
      <c r="C125" s="31" t="s">
        <v>1146</v>
      </c>
      <c r="D125" s="31" t="s">
        <v>1147</v>
      </c>
      <c r="E125" s="31" t="s">
        <v>576</v>
      </c>
      <c r="F125" s="90">
        <v>1100000</v>
      </c>
      <c r="G125" s="32">
        <v>3.39</v>
      </c>
      <c r="H125" s="32" t="s">
        <v>312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44552</v>
      </c>
      <c r="B126" s="32">
        <v>500426</v>
      </c>
      <c r="C126" s="31" t="s">
        <v>974</v>
      </c>
      <c r="D126" s="31" t="s">
        <v>1148</v>
      </c>
      <c r="E126" s="31" t="s">
        <v>576</v>
      </c>
      <c r="F126" s="90">
        <v>200000</v>
      </c>
      <c r="G126" s="32">
        <v>7.28</v>
      </c>
      <c r="H126" s="32" t="s">
        <v>312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44552</v>
      </c>
      <c r="B127" s="32">
        <v>500426</v>
      </c>
      <c r="C127" s="31" t="s">
        <v>974</v>
      </c>
      <c r="D127" s="31" t="s">
        <v>1149</v>
      </c>
      <c r="E127" s="31" t="s">
        <v>577</v>
      </c>
      <c r="F127" s="90">
        <v>300000</v>
      </c>
      <c r="G127" s="32">
        <v>7.28</v>
      </c>
      <c r="H127" s="32" t="s">
        <v>312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44552</v>
      </c>
      <c r="B128" s="32">
        <v>500426</v>
      </c>
      <c r="C128" s="31" t="s">
        <v>974</v>
      </c>
      <c r="D128" s="31" t="s">
        <v>1150</v>
      </c>
      <c r="E128" s="31" t="s">
        <v>577</v>
      </c>
      <c r="F128" s="90">
        <v>441601</v>
      </c>
      <c r="G128" s="32">
        <v>7.28</v>
      </c>
      <c r="H128" s="32" t="s">
        <v>312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44552</v>
      </c>
      <c r="B129" s="32">
        <v>500426</v>
      </c>
      <c r="C129" s="31" t="s">
        <v>974</v>
      </c>
      <c r="D129" s="31" t="s">
        <v>1151</v>
      </c>
      <c r="E129" s="31" t="s">
        <v>577</v>
      </c>
      <c r="F129" s="90">
        <v>518103</v>
      </c>
      <c r="G129" s="32">
        <v>7.28</v>
      </c>
      <c r="H129" s="32" t="s">
        <v>312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44552</v>
      </c>
      <c r="B130" s="32">
        <v>500426</v>
      </c>
      <c r="C130" s="31" t="s">
        <v>974</v>
      </c>
      <c r="D130" s="31" t="s">
        <v>1001</v>
      </c>
      <c r="E130" s="31" t="s">
        <v>576</v>
      </c>
      <c r="F130" s="90">
        <v>269065</v>
      </c>
      <c r="G130" s="32">
        <v>7.28</v>
      </c>
      <c r="H130" s="32" t="s">
        <v>312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44552</v>
      </c>
      <c r="B131" s="32" t="s">
        <v>1152</v>
      </c>
      <c r="C131" s="31" t="s">
        <v>1153</v>
      </c>
      <c r="D131" s="31" t="s">
        <v>864</v>
      </c>
      <c r="E131" s="31" t="s">
        <v>576</v>
      </c>
      <c r="F131" s="90">
        <v>213718</v>
      </c>
      <c r="G131" s="32">
        <v>26.7</v>
      </c>
      <c r="H131" s="32" t="s">
        <v>880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44552</v>
      </c>
      <c r="B132" s="32" t="s">
        <v>1154</v>
      </c>
      <c r="C132" s="31" t="s">
        <v>1155</v>
      </c>
      <c r="D132" s="31" t="s">
        <v>864</v>
      </c>
      <c r="E132" s="31" t="s">
        <v>576</v>
      </c>
      <c r="F132" s="90">
        <v>830721</v>
      </c>
      <c r="G132" s="32">
        <v>7.07</v>
      </c>
      <c r="H132" s="32" t="s">
        <v>880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44552</v>
      </c>
      <c r="B133" s="32" t="s">
        <v>1156</v>
      </c>
      <c r="C133" s="31" t="s">
        <v>1157</v>
      </c>
      <c r="D133" s="31" t="s">
        <v>1158</v>
      </c>
      <c r="E133" s="31" t="s">
        <v>576</v>
      </c>
      <c r="F133" s="90">
        <v>10800</v>
      </c>
      <c r="G133" s="32">
        <v>132.16999999999999</v>
      </c>
      <c r="H133" s="32" t="s">
        <v>880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44552</v>
      </c>
      <c r="B134" s="32" t="s">
        <v>1159</v>
      </c>
      <c r="C134" s="31" t="s">
        <v>1160</v>
      </c>
      <c r="D134" s="31" t="s">
        <v>1161</v>
      </c>
      <c r="E134" s="31" t="s">
        <v>576</v>
      </c>
      <c r="F134" s="90">
        <v>117000</v>
      </c>
      <c r="G134" s="32">
        <v>5.23</v>
      </c>
      <c r="H134" s="32" t="s">
        <v>880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44552</v>
      </c>
      <c r="B135" s="32" t="s">
        <v>1033</v>
      </c>
      <c r="C135" s="31" t="s">
        <v>1034</v>
      </c>
      <c r="D135" s="31" t="s">
        <v>1000</v>
      </c>
      <c r="E135" s="31" t="s">
        <v>576</v>
      </c>
      <c r="F135" s="90">
        <v>370618</v>
      </c>
      <c r="G135" s="32">
        <v>29.09</v>
      </c>
      <c r="H135" s="32" t="s">
        <v>880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44552</v>
      </c>
      <c r="B136" s="32" t="s">
        <v>1162</v>
      </c>
      <c r="C136" s="31" t="s">
        <v>1163</v>
      </c>
      <c r="D136" s="31" t="s">
        <v>960</v>
      </c>
      <c r="E136" s="31" t="s">
        <v>576</v>
      </c>
      <c r="F136" s="90">
        <v>961184</v>
      </c>
      <c r="G136" s="32">
        <v>3.96</v>
      </c>
      <c r="H136" s="32" t="s">
        <v>880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44552</v>
      </c>
      <c r="B137" s="32" t="s">
        <v>1164</v>
      </c>
      <c r="C137" s="31" t="s">
        <v>1165</v>
      </c>
      <c r="D137" s="31" t="s">
        <v>1166</v>
      </c>
      <c r="E137" s="31" t="s">
        <v>576</v>
      </c>
      <c r="F137" s="90">
        <v>175000</v>
      </c>
      <c r="G137" s="32">
        <v>88.97</v>
      </c>
      <c r="H137" s="32" t="s">
        <v>880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44552</v>
      </c>
      <c r="B138" s="32" t="s">
        <v>1167</v>
      </c>
      <c r="C138" s="31" t="s">
        <v>1168</v>
      </c>
      <c r="D138" s="31" t="s">
        <v>1169</v>
      </c>
      <c r="E138" s="31" t="s">
        <v>576</v>
      </c>
      <c r="F138" s="90">
        <v>34845098</v>
      </c>
      <c r="G138" s="32">
        <v>5.75</v>
      </c>
      <c r="H138" s="32" t="s">
        <v>880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44552</v>
      </c>
      <c r="B139" s="32" t="s">
        <v>1170</v>
      </c>
      <c r="C139" s="31" t="s">
        <v>1171</v>
      </c>
      <c r="D139" s="31" t="s">
        <v>1172</v>
      </c>
      <c r="E139" s="31" t="s">
        <v>576</v>
      </c>
      <c r="F139" s="90">
        <v>3300000</v>
      </c>
      <c r="G139" s="32">
        <v>16.32</v>
      </c>
      <c r="H139" s="32" t="s">
        <v>880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44552</v>
      </c>
      <c r="B140" s="32" t="s">
        <v>1173</v>
      </c>
      <c r="C140" s="31" t="s">
        <v>1174</v>
      </c>
      <c r="D140" s="31" t="s">
        <v>1175</v>
      </c>
      <c r="E140" s="31" t="s">
        <v>576</v>
      </c>
      <c r="F140" s="90">
        <v>516126</v>
      </c>
      <c r="G140" s="32">
        <v>60.35</v>
      </c>
      <c r="H140" s="32" t="s">
        <v>880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44552</v>
      </c>
      <c r="B141" s="32" t="s">
        <v>1176</v>
      </c>
      <c r="C141" s="31" t="s">
        <v>1177</v>
      </c>
      <c r="D141" s="31" t="s">
        <v>1061</v>
      </c>
      <c r="E141" s="31" t="s">
        <v>576</v>
      </c>
      <c r="F141" s="90">
        <v>776873</v>
      </c>
      <c r="G141" s="32">
        <v>42.5</v>
      </c>
      <c r="H141" s="32" t="s">
        <v>880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44552</v>
      </c>
      <c r="B142" s="32" t="s">
        <v>1035</v>
      </c>
      <c r="C142" s="31" t="s">
        <v>1036</v>
      </c>
      <c r="D142" s="31" t="s">
        <v>1018</v>
      </c>
      <c r="E142" s="31" t="s">
        <v>576</v>
      </c>
      <c r="F142" s="90">
        <v>2000000</v>
      </c>
      <c r="G142" s="32">
        <v>4.97</v>
      </c>
      <c r="H142" s="32" t="s">
        <v>880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44552</v>
      </c>
      <c r="B143" s="32" t="s">
        <v>1035</v>
      </c>
      <c r="C143" s="31" t="s">
        <v>1036</v>
      </c>
      <c r="D143" s="31" t="s">
        <v>1178</v>
      </c>
      <c r="E143" s="31" t="s">
        <v>576</v>
      </c>
      <c r="F143" s="90">
        <v>773631</v>
      </c>
      <c r="G143" s="32">
        <v>5.03</v>
      </c>
      <c r="H143" s="32" t="s">
        <v>880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44552</v>
      </c>
      <c r="B144" s="32" t="s">
        <v>1002</v>
      </c>
      <c r="C144" s="31" t="s">
        <v>1003</v>
      </c>
      <c r="D144" s="31" t="s">
        <v>879</v>
      </c>
      <c r="E144" s="31" t="s">
        <v>576</v>
      </c>
      <c r="F144" s="90">
        <v>122683</v>
      </c>
      <c r="G144" s="32">
        <v>878.06</v>
      </c>
      <c r="H144" s="32" t="s">
        <v>880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44552</v>
      </c>
      <c r="B145" s="32" t="s">
        <v>1002</v>
      </c>
      <c r="C145" s="31" t="s">
        <v>1003</v>
      </c>
      <c r="D145" s="31" t="s">
        <v>1037</v>
      </c>
      <c r="E145" s="31" t="s">
        <v>576</v>
      </c>
      <c r="F145" s="90">
        <v>87586</v>
      </c>
      <c r="G145" s="32">
        <v>878.13</v>
      </c>
      <c r="H145" s="32" t="s">
        <v>880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44552</v>
      </c>
      <c r="B146" s="32" t="s">
        <v>1179</v>
      </c>
      <c r="C146" s="31" t="s">
        <v>1180</v>
      </c>
      <c r="D146" s="31" t="s">
        <v>1018</v>
      </c>
      <c r="E146" s="31" t="s">
        <v>576</v>
      </c>
      <c r="F146" s="90">
        <v>6200021</v>
      </c>
      <c r="G146" s="32">
        <v>2.0499999999999998</v>
      </c>
      <c r="H146" s="32" t="s">
        <v>880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44552</v>
      </c>
      <c r="B147" s="32" t="s">
        <v>1179</v>
      </c>
      <c r="C147" s="31" t="s">
        <v>1180</v>
      </c>
      <c r="D147" s="31" t="s">
        <v>1181</v>
      </c>
      <c r="E147" s="31" t="s">
        <v>576</v>
      </c>
      <c r="F147" s="90">
        <v>4126249</v>
      </c>
      <c r="G147" s="32">
        <v>2.0499999999999998</v>
      </c>
      <c r="H147" s="32" t="s">
        <v>880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44552</v>
      </c>
      <c r="B148" s="32" t="s">
        <v>1179</v>
      </c>
      <c r="C148" s="31" t="s">
        <v>1180</v>
      </c>
      <c r="D148" s="31" t="s">
        <v>1178</v>
      </c>
      <c r="E148" s="31" t="s">
        <v>576</v>
      </c>
      <c r="F148" s="90">
        <v>5392645</v>
      </c>
      <c r="G148" s="32">
        <v>2.2000000000000002</v>
      </c>
      <c r="H148" s="32" t="s">
        <v>880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44552</v>
      </c>
      <c r="B149" s="32" t="s">
        <v>1182</v>
      </c>
      <c r="C149" s="31" t="s">
        <v>1183</v>
      </c>
      <c r="D149" s="31" t="s">
        <v>1184</v>
      </c>
      <c r="E149" s="31" t="s">
        <v>576</v>
      </c>
      <c r="F149" s="90">
        <v>561034</v>
      </c>
      <c r="G149" s="32">
        <v>157.41999999999999</v>
      </c>
      <c r="H149" s="32" t="s">
        <v>880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44552</v>
      </c>
      <c r="B150" s="32" t="s">
        <v>1185</v>
      </c>
      <c r="C150" s="31" t="s">
        <v>1186</v>
      </c>
      <c r="D150" s="31" t="s">
        <v>1187</v>
      </c>
      <c r="E150" s="31" t="s">
        <v>576</v>
      </c>
      <c r="F150" s="90">
        <v>200000</v>
      </c>
      <c r="G150" s="32">
        <v>99</v>
      </c>
      <c r="H150" s="32" t="s">
        <v>880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44552</v>
      </c>
      <c r="B151" s="32" t="s">
        <v>1152</v>
      </c>
      <c r="C151" s="31" t="s">
        <v>1153</v>
      </c>
      <c r="D151" s="31" t="s">
        <v>864</v>
      </c>
      <c r="E151" s="31" t="s">
        <v>577</v>
      </c>
      <c r="F151" s="90">
        <v>104494</v>
      </c>
      <c r="G151" s="32">
        <v>27.38</v>
      </c>
      <c r="H151" s="32" t="s">
        <v>880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44552</v>
      </c>
      <c r="B152" s="32" t="s">
        <v>1154</v>
      </c>
      <c r="C152" s="31" t="s">
        <v>1155</v>
      </c>
      <c r="D152" s="31" t="s">
        <v>864</v>
      </c>
      <c r="E152" s="31" t="s">
        <v>577</v>
      </c>
      <c r="F152" s="90">
        <v>830721</v>
      </c>
      <c r="G152" s="32">
        <v>7.65</v>
      </c>
      <c r="H152" s="32" t="s">
        <v>880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44552</v>
      </c>
      <c r="B153" s="32" t="s">
        <v>1159</v>
      </c>
      <c r="C153" s="31" t="s">
        <v>1160</v>
      </c>
      <c r="D153" s="31" t="s">
        <v>1161</v>
      </c>
      <c r="E153" s="31" t="s">
        <v>577</v>
      </c>
      <c r="F153" s="90">
        <v>117000</v>
      </c>
      <c r="G153" s="32">
        <v>5.29</v>
      </c>
      <c r="H153" s="32" t="s">
        <v>880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44552</v>
      </c>
      <c r="B154" s="32" t="s">
        <v>1159</v>
      </c>
      <c r="C154" s="31" t="s">
        <v>1160</v>
      </c>
      <c r="D154" s="31" t="s">
        <v>1188</v>
      </c>
      <c r="E154" s="31" t="s">
        <v>577</v>
      </c>
      <c r="F154" s="90">
        <v>303000</v>
      </c>
      <c r="G154" s="32">
        <v>5.25</v>
      </c>
      <c r="H154" s="32" t="s">
        <v>880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44552</v>
      </c>
      <c r="B155" s="32" t="s">
        <v>1033</v>
      </c>
      <c r="C155" s="31" t="s">
        <v>1034</v>
      </c>
      <c r="D155" s="31" t="s">
        <v>1000</v>
      </c>
      <c r="E155" s="31" t="s">
        <v>577</v>
      </c>
      <c r="F155" s="90">
        <v>380417</v>
      </c>
      <c r="G155" s="32">
        <v>29</v>
      </c>
      <c r="H155" s="32" t="s">
        <v>880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44552</v>
      </c>
      <c r="B156" s="32" t="s">
        <v>1162</v>
      </c>
      <c r="C156" s="31" t="s">
        <v>1163</v>
      </c>
      <c r="D156" s="31" t="s">
        <v>960</v>
      </c>
      <c r="E156" s="31" t="s">
        <v>577</v>
      </c>
      <c r="F156" s="90">
        <v>425487</v>
      </c>
      <c r="G156" s="32">
        <v>4.2</v>
      </c>
      <c r="H156" s="32" t="s">
        <v>880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44552</v>
      </c>
      <c r="B157" s="32" t="s">
        <v>1167</v>
      </c>
      <c r="C157" s="31" t="s">
        <v>1168</v>
      </c>
      <c r="D157" s="31" t="s">
        <v>1169</v>
      </c>
      <c r="E157" s="31" t="s">
        <v>577</v>
      </c>
      <c r="F157" s="90">
        <v>35631748</v>
      </c>
      <c r="G157" s="32">
        <v>5.74</v>
      </c>
      <c r="H157" s="32" t="s">
        <v>880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44552</v>
      </c>
      <c r="B158" s="32" t="s">
        <v>1170</v>
      </c>
      <c r="C158" s="31" t="s">
        <v>1171</v>
      </c>
      <c r="D158" s="31" t="s">
        <v>1172</v>
      </c>
      <c r="E158" s="31" t="s">
        <v>577</v>
      </c>
      <c r="F158" s="90">
        <v>1000000</v>
      </c>
      <c r="G158" s="32">
        <v>16.25</v>
      </c>
      <c r="H158" s="32" t="s">
        <v>880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44552</v>
      </c>
      <c r="B159" s="32" t="s">
        <v>1176</v>
      </c>
      <c r="C159" s="31" t="s">
        <v>1177</v>
      </c>
      <c r="D159" s="31" t="s">
        <v>1061</v>
      </c>
      <c r="E159" s="31" t="s">
        <v>577</v>
      </c>
      <c r="F159" s="90">
        <v>315800</v>
      </c>
      <c r="G159" s="32">
        <v>42.5</v>
      </c>
      <c r="H159" s="32" t="s">
        <v>880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44552</v>
      </c>
      <c r="B160" s="32" t="s">
        <v>1035</v>
      </c>
      <c r="C160" s="31" t="s">
        <v>1036</v>
      </c>
      <c r="D160" s="31" t="s">
        <v>1018</v>
      </c>
      <c r="E160" s="31" t="s">
        <v>577</v>
      </c>
      <c r="F160" s="90">
        <v>2000000</v>
      </c>
      <c r="G160" s="32">
        <v>5.0199999999999996</v>
      </c>
      <c r="H160" s="32" t="s">
        <v>880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44552</v>
      </c>
      <c r="B161" s="32" t="s">
        <v>1035</v>
      </c>
      <c r="C161" s="31" t="s">
        <v>1036</v>
      </c>
      <c r="D161" s="31" t="s">
        <v>1178</v>
      </c>
      <c r="E161" s="31" t="s">
        <v>577</v>
      </c>
      <c r="F161" s="90">
        <v>892507</v>
      </c>
      <c r="G161" s="32">
        <v>5.0199999999999996</v>
      </c>
      <c r="H161" s="32" t="s">
        <v>880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44552</v>
      </c>
      <c r="B162" s="32" t="s">
        <v>1002</v>
      </c>
      <c r="C162" s="31" t="s">
        <v>1003</v>
      </c>
      <c r="D162" s="31" t="s">
        <v>879</v>
      </c>
      <c r="E162" s="31" t="s">
        <v>577</v>
      </c>
      <c r="F162" s="90">
        <v>127252</v>
      </c>
      <c r="G162" s="32">
        <v>880.27</v>
      </c>
      <c r="H162" s="32" t="s">
        <v>880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44552</v>
      </c>
      <c r="B163" s="32" t="s">
        <v>1002</v>
      </c>
      <c r="C163" s="31" t="s">
        <v>1003</v>
      </c>
      <c r="D163" s="31" t="s">
        <v>1037</v>
      </c>
      <c r="E163" s="31" t="s">
        <v>577</v>
      </c>
      <c r="F163" s="90">
        <v>87586</v>
      </c>
      <c r="G163" s="32">
        <v>878.21</v>
      </c>
      <c r="H163" s="32" t="s">
        <v>880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44552</v>
      </c>
      <c r="B164" s="32" t="s">
        <v>1179</v>
      </c>
      <c r="C164" s="31" t="s">
        <v>1180</v>
      </c>
      <c r="D164" s="31" t="s">
        <v>1189</v>
      </c>
      <c r="E164" s="31" t="s">
        <v>577</v>
      </c>
      <c r="F164" s="90">
        <v>16076698</v>
      </c>
      <c r="G164" s="32">
        <v>2.06</v>
      </c>
      <c r="H164" s="32" t="s">
        <v>880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44552</v>
      </c>
      <c r="B165" s="32" t="s">
        <v>1179</v>
      </c>
      <c r="C165" s="31" t="s">
        <v>1180</v>
      </c>
      <c r="D165" s="31" t="s">
        <v>1178</v>
      </c>
      <c r="E165" s="31" t="s">
        <v>577</v>
      </c>
      <c r="F165" s="90">
        <v>5352005</v>
      </c>
      <c r="G165" s="32">
        <v>2.1800000000000002</v>
      </c>
      <c r="H165" s="32" t="s">
        <v>880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44552</v>
      </c>
      <c r="B166" s="32" t="s">
        <v>1179</v>
      </c>
      <c r="C166" s="31" t="s">
        <v>1180</v>
      </c>
      <c r="D166" s="31" t="s">
        <v>1018</v>
      </c>
      <c r="E166" s="31" t="s">
        <v>577</v>
      </c>
      <c r="F166" s="90">
        <v>4597034</v>
      </c>
      <c r="G166" s="32">
        <v>2.06</v>
      </c>
      <c r="H166" s="32" t="s">
        <v>880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44552</v>
      </c>
      <c r="B167" s="32" t="s">
        <v>1179</v>
      </c>
      <c r="C167" s="31" t="s">
        <v>1180</v>
      </c>
      <c r="D167" s="31" t="s">
        <v>1181</v>
      </c>
      <c r="E167" s="31" t="s">
        <v>577</v>
      </c>
      <c r="F167" s="90">
        <v>4126249</v>
      </c>
      <c r="G167" s="32">
        <v>2.0499999999999998</v>
      </c>
      <c r="H167" s="32" t="s">
        <v>880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44552</v>
      </c>
      <c r="B168" s="32" t="s">
        <v>1190</v>
      </c>
      <c r="C168" s="31" t="s">
        <v>1191</v>
      </c>
      <c r="D168" s="31" t="s">
        <v>1192</v>
      </c>
      <c r="E168" s="31" t="s">
        <v>577</v>
      </c>
      <c r="F168" s="90">
        <v>3500000</v>
      </c>
      <c r="G168" s="32">
        <v>13.3</v>
      </c>
      <c r="H168" s="32" t="s">
        <v>880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44552</v>
      </c>
      <c r="B169" s="32" t="s">
        <v>1182</v>
      </c>
      <c r="C169" s="31" t="s">
        <v>1183</v>
      </c>
      <c r="D169" s="31" t="s">
        <v>1184</v>
      </c>
      <c r="E169" s="31" t="s">
        <v>577</v>
      </c>
      <c r="F169" s="90">
        <v>111712</v>
      </c>
      <c r="G169" s="32">
        <v>153.51</v>
      </c>
      <c r="H169" s="32" t="s">
        <v>880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8"/>
  <sheetViews>
    <sheetView zoomScale="85" zoomScaleNormal="85" workbookViewId="0">
      <selection activeCell="N24" sqref="N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44553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471">
        <v>1</v>
      </c>
      <c r="B10" s="424">
        <v>44474</v>
      </c>
      <c r="C10" s="472"/>
      <c r="D10" s="473" t="s">
        <v>118</v>
      </c>
      <c r="E10" s="474" t="s">
        <v>593</v>
      </c>
      <c r="F10" s="335">
        <v>720</v>
      </c>
      <c r="G10" s="335">
        <v>660</v>
      </c>
      <c r="H10" s="474">
        <v>675</v>
      </c>
      <c r="I10" s="475" t="s">
        <v>830</v>
      </c>
      <c r="J10" s="331" t="s">
        <v>882</v>
      </c>
      <c r="K10" s="331">
        <f t="shared" ref="K10:K11" si="0">H10-F10</f>
        <v>-45</v>
      </c>
      <c r="L10" s="332">
        <f t="shared" ref="L10:L16" si="1">(F10*-0.7)/100</f>
        <v>-5.0399999999999991</v>
      </c>
      <c r="M10" s="333">
        <f t="shared" ref="M10:M11" si="2">(K10+L10)/F10</f>
        <v>-6.9499999999999992E-2</v>
      </c>
      <c r="N10" s="331" t="s">
        <v>604</v>
      </c>
      <c r="O10" s="334">
        <v>44543</v>
      </c>
      <c r="P10" s="335"/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14" customFormat="1" ht="12.75" customHeight="1">
      <c r="A11" s="324">
        <v>2</v>
      </c>
      <c r="B11" s="325">
        <v>44495</v>
      </c>
      <c r="C11" s="326"/>
      <c r="D11" s="327" t="s">
        <v>126</v>
      </c>
      <c r="E11" s="328" t="s">
        <v>593</v>
      </c>
      <c r="F11" s="329">
        <v>1490</v>
      </c>
      <c r="G11" s="329">
        <v>1395</v>
      </c>
      <c r="H11" s="328">
        <v>1395</v>
      </c>
      <c r="I11" s="330" t="s">
        <v>841</v>
      </c>
      <c r="J11" s="331" t="s">
        <v>719</v>
      </c>
      <c r="K11" s="331">
        <f t="shared" si="0"/>
        <v>-95</v>
      </c>
      <c r="L11" s="332">
        <f t="shared" si="1"/>
        <v>-10.43</v>
      </c>
      <c r="M11" s="333">
        <f t="shared" si="2"/>
        <v>-7.0758389261744978E-2</v>
      </c>
      <c r="N11" s="331" t="s">
        <v>604</v>
      </c>
      <c r="O11" s="334">
        <v>44547</v>
      </c>
      <c r="P11" s="335"/>
      <c r="Q11" s="313"/>
      <c r="R11" s="313" t="s">
        <v>592</v>
      </c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</row>
    <row r="12" spans="1:38" s="262" customFormat="1" ht="12.75" customHeight="1">
      <c r="A12" s="324">
        <v>3</v>
      </c>
      <c r="B12" s="325">
        <v>44525</v>
      </c>
      <c r="C12" s="326"/>
      <c r="D12" s="327" t="s">
        <v>407</v>
      </c>
      <c r="E12" s="328" t="s">
        <v>593</v>
      </c>
      <c r="F12" s="329">
        <v>772.5</v>
      </c>
      <c r="G12" s="329">
        <v>730</v>
      </c>
      <c r="H12" s="328">
        <v>730</v>
      </c>
      <c r="I12" s="330" t="s">
        <v>870</v>
      </c>
      <c r="J12" s="331" t="s">
        <v>882</v>
      </c>
      <c r="K12" s="331">
        <f t="shared" ref="K12" si="3">H12-F12</f>
        <v>-42.5</v>
      </c>
      <c r="L12" s="332">
        <f t="shared" si="1"/>
        <v>-5.4074999999999998</v>
      </c>
      <c r="M12" s="333">
        <f t="shared" ref="M12" si="4">(K12+L12)/F12</f>
        <v>-6.2016181229773461E-2</v>
      </c>
      <c r="N12" s="331" t="s">
        <v>604</v>
      </c>
      <c r="O12" s="334">
        <v>44531</v>
      </c>
      <c r="P12" s="335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76">
        <v>4</v>
      </c>
      <c r="B13" s="377">
        <v>44525</v>
      </c>
      <c r="C13" s="378"/>
      <c r="D13" s="379" t="s">
        <v>266</v>
      </c>
      <c r="E13" s="380" t="s">
        <v>593</v>
      </c>
      <c r="F13" s="381">
        <v>2065</v>
      </c>
      <c r="G13" s="381">
        <v>1950</v>
      </c>
      <c r="H13" s="380">
        <v>2155</v>
      </c>
      <c r="I13" s="382" t="s">
        <v>871</v>
      </c>
      <c r="J13" s="271" t="s">
        <v>910</v>
      </c>
      <c r="K13" s="271">
        <f t="shared" ref="K13" si="5">H13-F13</f>
        <v>90</v>
      </c>
      <c r="L13" s="272">
        <f t="shared" si="1"/>
        <v>-14.455</v>
      </c>
      <c r="M13" s="273">
        <f t="shared" ref="M13" si="6">(K13+L13)/F13</f>
        <v>3.6583535108958835E-2</v>
      </c>
      <c r="N13" s="271" t="s">
        <v>591</v>
      </c>
      <c r="O13" s="274">
        <v>44530</v>
      </c>
      <c r="P13" s="270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46">
        <v>5</v>
      </c>
      <c r="B14" s="362">
        <v>44526</v>
      </c>
      <c r="C14" s="347"/>
      <c r="D14" s="348" t="s">
        <v>522</v>
      </c>
      <c r="E14" s="349" t="s">
        <v>593</v>
      </c>
      <c r="F14" s="350">
        <v>2160</v>
      </c>
      <c r="G14" s="350">
        <v>2030</v>
      </c>
      <c r="H14" s="349">
        <v>2290</v>
      </c>
      <c r="I14" s="351" t="s">
        <v>826</v>
      </c>
      <c r="J14" s="103" t="s">
        <v>881</v>
      </c>
      <c r="K14" s="103">
        <f t="shared" ref="K14:K15" si="7">H14-F14</f>
        <v>130</v>
      </c>
      <c r="L14" s="104">
        <f t="shared" si="1"/>
        <v>-15.12</v>
      </c>
      <c r="M14" s="105">
        <f t="shared" ref="M14:M15" si="8">(K14+L14)/F14</f>
        <v>5.3185185185185183E-2</v>
      </c>
      <c r="N14" s="103" t="s">
        <v>591</v>
      </c>
      <c r="O14" s="106">
        <v>44531</v>
      </c>
      <c r="P14" s="269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46">
        <v>6</v>
      </c>
      <c r="B15" s="362">
        <v>44526</v>
      </c>
      <c r="C15" s="347"/>
      <c r="D15" s="348" t="s">
        <v>71</v>
      </c>
      <c r="E15" s="349" t="s">
        <v>593</v>
      </c>
      <c r="F15" s="350">
        <v>201</v>
      </c>
      <c r="G15" s="350">
        <v>189</v>
      </c>
      <c r="H15" s="349">
        <v>213.5</v>
      </c>
      <c r="I15" s="351" t="s">
        <v>874</v>
      </c>
      <c r="J15" s="103" t="s">
        <v>925</v>
      </c>
      <c r="K15" s="103">
        <f t="shared" si="7"/>
        <v>12.5</v>
      </c>
      <c r="L15" s="104">
        <f t="shared" si="1"/>
        <v>-1.4069999999999998</v>
      </c>
      <c r="M15" s="105">
        <f t="shared" si="8"/>
        <v>5.5189054726368161E-2</v>
      </c>
      <c r="N15" s="103" t="s">
        <v>591</v>
      </c>
      <c r="O15" s="106">
        <v>44537</v>
      </c>
      <c r="P15" s="269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46">
        <v>7</v>
      </c>
      <c r="B16" s="362">
        <v>44531</v>
      </c>
      <c r="C16" s="347"/>
      <c r="D16" s="348" t="s">
        <v>554</v>
      </c>
      <c r="E16" s="349" t="s">
        <v>593</v>
      </c>
      <c r="F16" s="350">
        <v>1970</v>
      </c>
      <c r="G16" s="350">
        <v>1845</v>
      </c>
      <c r="H16" s="349">
        <v>2115</v>
      </c>
      <c r="I16" s="351" t="s">
        <v>887</v>
      </c>
      <c r="J16" s="103" t="s">
        <v>925</v>
      </c>
      <c r="K16" s="103">
        <f t="shared" ref="K16" si="9">H16-F16</f>
        <v>145</v>
      </c>
      <c r="L16" s="104">
        <f t="shared" si="1"/>
        <v>-13.79</v>
      </c>
      <c r="M16" s="105">
        <f t="shared" ref="M16" si="10">(K16+L16)/F16</f>
        <v>6.660406091370559E-2</v>
      </c>
      <c r="N16" s="103" t="s">
        <v>591</v>
      </c>
      <c r="O16" s="106">
        <v>44544</v>
      </c>
      <c r="P16" s="269"/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55">
        <v>8</v>
      </c>
      <c r="B17" s="263">
        <v>44532</v>
      </c>
      <c r="C17" s="357"/>
      <c r="D17" s="358" t="s">
        <v>251</v>
      </c>
      <c r="E17" s="359" t="s">
        <v>593</v>
      </c>
      <c r="F17" s="360" t="s">
        <v>903</v>
      </c>
      <c r="G17" s="360">
        <v>414</v>
      </c>
      <c r="H17" s="359"/>
      <c r="I17" s="361" t="s">
        <v>904</v>
      </c>
      <c r="J17" s="305" t="s">
        <v>594</v>
      </c>
      <c r="K17" s="305"/>
      <c r="L17" s="306"/>
      <c r="M17" s="307"/>
      <c r="N17" s="305"/>
      <c r="O17" s="308"/>
      <c r="P17" s="107">
        <f>VLOOKUP(D17,'MidCap Intra'!B42:C535,2,0)</f>
        <v>414.65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55">
        <v>9</v>
      </c>
      <c r="B18" s="263">
        <v>44532</v>
      </c>
      <c r="C18" s="357"/>
      <c r="D18" s="358" t="s">
        <v>136</v>
      </c>
      <c r="E18" s="359" t="s">
        <v>593</v>
      </c>
      <c r="F18" s="360" t="s">
        <v>905</v>
      </c>
      <c r="G18" s="360">
        <v>109</v>
      </c>
      <c r="H18" s="359"/>
      <c r="I18" s="361" t="s">
        <v>906</v>
      </c>
      <c r="J18" s="305" t="s">
        <v>594</v>
      </c>
      <c r="K18" s="305"/>
      <c r="L18" s="306"/>
      <c r="M18" s="307"/>
      <c r="N18" s="305"/>
      <c r="O18" s="308"/>
      <c r="P18" s="107">
        <f>VLOOKUP(D18,'MidCap Intra'!B43:C536,2,0)</f>
        <v>109.05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24">
        <v>10</v>
      </c>
      <c r="B19" s="493">
        <v>44543</v>
      </c>
      <c r="C19" s="326"/>
      <c r="D19" s="327" t="s">
        <v>134</v>
      </c>
      <c r="E19" s="328" t="s">
        <v>593</v>
      </c>
      <c r="F19" s="329">
        <v>272</v>
      </c>
      <c r="G19" s="329">
        <v>255</v>
      </c>
      <c r="H19" s="328">
        <v>255</v>
      </c>
      <c r="I19" s="330" t="s">
        <v>949</v>
      </c>
      <c r="J19" s="331" t="s">
        <v>982</v>
      </c>
      <c r="K19" s="331">
        <f t="shared" ref="K19" si="11">H19-F19</f>
        <v>-17</v>
      </c>
      <c r="L19" s="332">
        <f>(F19*-0.7)/100</f>
        <v>-1.9039999999999997</v>
      </c>
      <c r="M19" s="333">
        <f t="shared" ref="M19" si="12">(K19+L19)/F19</f>
        <v>-6.9500000000000006E-2</v>
      </c>
      <c r="N19" s="331" t="s">
        <v>604</v>
      </c>
      <c r="O19" s="334">
        <v>44547</v>
      </c>
      <c r="P19" s="335"/>
      <c r="Q19" s="261"/>
      <c r="R19" s="261" t="s">
        <v>592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55">
        <v>11</v>
      </c>
      <c r="B20" s="356">
        <v>44544</v>
      </c>
      <c r="C20" s="357"/>
      <c r="D20" s="358" t="s">
        <v>118</v>
      </c>
      <c r="E20" s="359" t="s">
        <v>593</v>
      </c>
      <c r="F20" s="360" t="s">
        <v>956</v>
      </c>
      <c r="G20" s="360">
        <v>635</v>
      </c>
      <c r="H20" s="359"/>
      <c r="I20" s="361" t="s">
        <v>957</v>
      </c>
      <c r="J20" s="305" t="s">
        <v>594</v>
      </c>
      <c r="K20" s="305"/>
      <c r="L20" s="306"/>
      <c r="M20" s="307"/>
      <c r="N20" s="305"/>
      <c r="O20" s="308"/>
      <c r="P20" s="107">
        <f>VLOOKUP(D20,'MidCap Intra'!B45:C538,2,0)</f>
        <v>639.9</v>
      </c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s="262" customFormat="1" ht="12.75" customHeight="1">
      <c r="A21" s="355">
        <v>12</v>
      </c>
      <c r="B21" s="356">
        <v>44547</v>
      </c>
      <c r="C21" s="357"/>
      <c r="D21" s="358" t="s">
        <v>71</v>
      </c>
      <c r="E21" s="359" t="s">
        <v>593</v>
      </c>
      <c r="F21" s="360" t="s">
        <v>983</v>
      </c>
      <c r="G21" s="360">
        <v>188</v>
      </c>
      <c r="H21" s="359"/>
      <c r="I21" s="361" t="s">
        <v>984</v>
      </c>
      <c r="J21" s="305" t="s">
        <v>594</v>
      </c>
      <c r="K21" s="305"/>
      <c r="L21" s="306"/>
      <c r="M21" s="307"/>
      <c r="N21" s="305"/>
      <c r="O21" s="308"/>
      <c r="P21" s="107">
        <f>VLOOKUP(D21,'MidCap Intra'!B46:C539,2,0)</f>
        <v>203.4</v>
      </c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</row>
    <row r="22" spans="1:38" s="262" customFormat="1" ht="12.75" customHeight="1">
      <c r="A22" s="355">
        <v>13</v>
      </c>
      <c r="B22" s="356">
        <v>44547</v>
      </c>
      <c r="C22" s="357"/>
      <c r="D22" s="358" t="s">
        <v>125</v>
      </c>
      <c r="E22" s="359" t="s">
        <v>593</v>
      </c>
      <c r="F22" s="360" t="s">
        <v>985</v>
      </c>
      <c r="G22" s="360">
        <v>687</v>
      </c>
      <c r="H22" s="359"/>
      <c r="I22" s="361" t="s">
        <v>986</v>
      </c>
      <c r="J22" s="305" t="s">
        <v>594</v>
      </c>
      <c r="K22" s="305"/>
      <c r="L22" s="306"/>
      <c r="M22" s="307"/>
      <c r="N22" s="305"/>
      <c r="O22" s="308"/>
      <c r="P22" s="107">
        <f>VLOOKUP(D22,'MidCap Intra'!B47:C540,2,0)</f>
        <v>732.8</v>
      </c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</row>
    <row r="23" spans="1:38" s="262" customFormat="1" ht="12.75" customHeight="1">
      <c r="A23" s="355">
        <v>14</v>
      </c>
      <c r="B23" s="356">
        <v>44552</v>
      </c>
      <c r="C23" s="357"/>
      <c r="D23" s="358" t="s">
        <v>43</v>
      </c>
      <c r="E23" s="359" t="s">
        <v>593</v>
      </c>
      <c r="F23" s="360" t="s">
        <v>1046</v>
      </c>
      <c r="G23" s="360">
        <v>1995</v>
      </c>
      <c r="H23" s="359"/>
      <c r="I23" s="361" t="s">
        <v>1047</v>
      </c>
      <c r="J23" s="305" t="s">
        <v>594</v>
      </c>
      <c r="K23" s="305"/>
      <c r="L23" s="306"/>
      <c r="M23" s="307"/>
      <c r="N23" s="305"/>
      <c r="O23" s="308"/>
      <c r="P23" s="107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</row>
    <row r="24" spans="1:38" s="262" customFormat="1" ht="12.75" customHeight="1">
      <c r="A24" s="355"/>
      <c r="B24" s="356"/>
      <c r="C24" s="357"/>
      <c r="D24" s="358"/>
      <c r="E24" s="359"/>
      <c r="F24" s="360"/>
      <c r="G24" s="360"/>
      <c r="H24" s="359"/>
      <c r="I24" s="361"/>
      <c r="J24" s="305"/>
      <c r="K24" s="305"/>
      <c r="L24" s="306"/>
      <c r="M24" s="307"/>
      <c r="N24" s="305"/>
      <c r="O24" s="308"/>
      <c r="P24" s="107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</row>
    <row r="25" spans="1:38" ht="13.9" customHeight="1">
      <c r="A25" s="113"/>
      <c r="B25" s="108"/>
      <c r="C25" s="114"/>
      <c r="D25" s="109"/>
      <c r="E25" s="110"/>
      <c r="F25" s="107"/>
      <c r="G25" s="107"/>
      <c r="H25" s="110"/>
      <c r="I25" s="111"/>
      <c r="J25" s="112"/>
      <c r="K25" s="113"/>
      <c r="L25" s="108"/>
      <c r="M25" s="114"/>
      <c r="N25" s="109"/>
      <c r="O25" s="110"/>
      <c r="P25" s="110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20"/>
      <c r="B26" s="121"/>
      <c r="C26" s="122"/>
      <c r="D26" s="123"/>
      <c r="E26" s="124"/>
      <c r="F26" s="124"/>
      <c r="H26" s="124"/>
      <c r="I26" s="125"/>
      <c r="J26" s="126"/>
      <c r="K26" s="126"/>
      <c r="L26" s="127"/>
      <c r="M26" s="128"/>
      <c r="N26" s="129"/>
      <c r="O26" s="130"/>
      <c r="P26" s="131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4.25" customHeight="1">
      <c r="A27" s="120"/>
      <c r="B27" s="121"/>
      <c r="C27" s="122"/>
      <c r="D27" s="123"/>
      <c r="E27" s="124"/>
      <c r="F27" s="124"/>
      <c r="G27" s="120"/>
      <c r="H27" s="124"/>
      <c r="I27" s="125"/>
      <c r="J27" s="126"/>
      <c r="K27" s="126"/>
      <c r="L27" s="127"/>
      <c r="M27" s="128"/>
      <c r="N27" s="129"/>
      <c r="O27" s="130"/>
      <c r="P27" s="131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 t="s">
        <v>596</v>
      </c>
      <c r="B28" s="133"/>
      <c r="C28" s="134"/>
      <c r="D28" s="135"/>
      <c r="E28" s="136"/>
      <c r="F28" s="136"/>
      <c r="G28" s="136"/>
      <c r="H28" s="136"/>
      <c r="I28" s="136"/>
      <c r="J28" s="137"/>
      <c r="K28" s="136"/>
      <c r="L28" s="138"/>
      <c r="M28" s="59"/>
      <c r="N28" s="137"/>
      <c r="O28" s="13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9" t="s">
        <v>597</v>
      </c>
      <c r="B29" s="132"/>
      <c r="C29" s="132"/>
      <c r="D29" s="132"/>
      <c r="E29" s="44"/>
      <c r="F29" s="140" t="s">
        <v>598</v>
      </c>
      <c r="G29" s="6"/>
      <c r="H29" s="6"/>
      <c r="I29" s="6"/>
      <c r="J29" s="141"/>
      <c r="K29" s="142"/>
      <c r="L29" s="142"/>
      <c r="M29" s="143"/>
      <c r="N29" s="1"/>
      <c r="O29" s="1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2" t="s">
        <v>599</v>
      </c>
      <c r="B30" s="132"/>
      <c r="C30" s="132"/>
      <c r="D30" s="132"/>
      <c r="E30" s="6"/>
      <c r="F30" s="140" t="s">
        <v>600</v>
      </c>
      <c r="G30" s="6"/>
      <c r="H30" s="6"/>
      <c r="I30" s="6"/>
      <c r="J30" s="141"/>
      <c r="K30" s="142"/>
      <c r="L30" s="142"/>
      <c r="M30" s="143"/>
      <c r="N30" s="1"/>
      <c r="O30" s="1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2"/>
      <c r="B31" s="132"/>
      <c r="C31" s="132"/>
      <c r="D31" s="132"/>
      <c r="E31" s="6"/>
      <c r="F31" s="6"/>
      <c r="G31" s="6"/>
      <c r="H31" s="6"/>
      <c r="I31" s="6"/>
      <c r="J31" s="145"/>
      <c r="K31" s="142"/>
      <c r="L31" s="142"/>
      <c r="M31" s="6"/>
      <c r="N31" s="146"/>
      <c r="O31" s="1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.75" customHeight="1">
      <c r="A32" s="1"/>
      <c r="B32" s="147" t="s">
        <v>601</v>
      </c>
      <c r="C32" s="147"/>
      <c r="D32" s="147"/>
      <c r="E32" s="147"/>
      <c r="F32" s="148"/>
      <c r="G32" s="6"/>
      <c r="H32" s="6"/>
      <c r="I32" s="149"/>
      <c r="J32" s="150"/>
      <c r="K32" s="151"/>
      <c r="L32" s="150"/>
      <c r="M32" s="6"/>
      <c r="N32" s="1"/>
      <c r="O32" s="1"/>
      <c r="P32" s="1"/>
      <c r="R32" s="59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9" t="s">
        <v>16</v>
      </c>
      <c r="B33" s="100" t="s">
        <v>568</v>
      </c>
      <c r="C33" s="102"/>
      <c r="D33" s="101" t="s">
        <v>579</v>
      </c>
      <c r="E33" s="100" t="s">
        <v>580</v>
      </c>
      <c r="F33" s="100" t="s">
        <v>581</v>
      </c>
      <c r="G33" s="100" t="s">
        <v>602</v>
      </c>
      <c r="H33" s="100" t="s">
        <v>583</v>
      </c>
      <c r="I33" s="100" t="s">
        <v>584</v>
      </c>
      <c r="J33" s="100" t="s">
        <v>585</v>
      </c>
      <c r="K33" s="100" t="s">
        <v>603</v>
      </c>
      <c r="L33" s="153" t="s">
        <v>587</v>
      </c>
      <c r="M33" s="102" t="s">
        <v>588</v>
      </c>
      <c r="N33" s="99" t="s">
        <v>589</v>
      </c>
      <c r="O33" s="402" t="s">
        <v>590</v>
      </c>
      <c r="P33" s="313"/>
      <c r="Q33" s="1"/>
      <c r="R33" s="396"/>
      <c r="S33" s="396"/>
      <c r="T33" s="396"/>
      <c r="U33" s="352"/>
      <c r="V33" s="352"/>
      <c r="W33" s="352"/>
      <c r="X33" s="352"/>
      <c r="Y33" s="352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s="262" customFormat="1" ht="15" customHeight="1">
      <c r="A34" s="324">
        <v>1</v>
      </c>
      <c r="B34" s="325">
        <v>44524</v>
      </c>
      <c r="C34" s="326"/>
      <c r="D34" s="327" t="s">
        <v>867</v>
      </c>
      <c r="E34" s="328" t="s">
        <v>593</v>
      </c>
      <c r="F34" s="329">
        <v>3165</v>
      </c>
      <c r="G34" s="329">
        <v>3080</v>
      </c>
      <c r="H34" s="328">
        <v>3080</v>
      </c>
      <c r="I34" s="330" t="s">
        <v>868</v>
      </c>
      <c r="J34" s="331" t="s">
        <v>916</v>
      </c>
      <c r="K34" s="331">
        <f t="shared" ref="K34" si="13">H34-F34</f>
        <v>-85</v>
      </c>
      <c r="L34" s="332">
        <f t="shared" ref="L34:L39" si="14">(F34*-0.7)/100</f>
        <v>-22.155000000000001</v>
      </c>
      <c r="M34" s="333">
        <f t="shared" ref="M34" si="15">(K34+L34)/F34</f>
        <v>-3.385624012638231E-2</v>
      </c>
      <c r="N34" s="331" t="s">
        <v>604</v>
      </c>
      <c r="O34" s="334">
        <v>44536</v>
      </c>
      <c r="P34" s="404"/>
      <c r="Q34" s="397"/>
      <c r="R34" s="398" t="s">
        <v>595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</row>
    <row r="35" spans="1:38" s="262" customFormat="1" ht="15" customHeight="1">
      <c r="A35" s="406">
        <v>2</v>
      </c>
      <c r="B35" s="407">
        <v>44529</v>
      </c>
      <c r="C35" s="408"/>
      <c r="D35" s="409" t="s">
        <v>114</v>
      </c>
      <c r="E35" s="410" t="s">
        <v>593</v>
      </c>
      <c r="F35" s="410">
        <v>1134</v>
      </c>
      <c r="G35" s="410">
        <v>1095</v>
      </c>
      <c r="H35" s="410">
        <v>1167.5</v>
      </c>
      <c r="I35" s="410" t="s">
        <v>875</v>
      </c>
      <c r="J35" s="103" t="s">
        <v>890</v>
      </c>
      <c r="K35" s="103">
        <f t="shared" ref="K35" si="16">H35-F35</f>
        <v>33.5</v>
      </c>
      <c r="L35" s="104">
        <f t="shared" si="14"/>
        <v>-7.9379999999999997</v>
      </c>
      <c r="M35" s="105">
        <f t="shared" ref="M35" si="17">(K35+L35)/F35</f>
        <v>2.2541446208112877E-2</v>
      </c>
      <c r="N35" s="399" t="s">
        <v>591</v>
      </c>
      <c r="O35" s="403">
        <v>44532</v>
      </c>
      <c r="P35" s="405"/>
      <c r="Q35" s="397"/>
      <c r="R35" s="398" t="s">
        <v>592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</row>
    <row r="36" spans="1:38" s="262" customFormat="1" ht="15" customHeight="1">
      <c r="A36" s="441">
        <v>3</v>
      </c>
      <c r="B36" s="442">
        <v>44530</v>
      </c>
      <c r="C36" s="443"/>
      <c r="D36" s="444" t="s">
        <v>350</v>
      </c>
      <c r="E36" s="445" t="s">
        <v>593</v>
      </c>
      <c r="F36" s="445">
        <v>742.5</v>
      </c>
      <c r="G36" s="445">
        <v>720</v>
      </c>
      <c r="H36" s="445">
        <v>749</v>
      </c>
      <c r="I36" s="445" t="s">
        <v>876</v>
      </c>
      <c r="J36" s="446" t="s">
        <v>917</v>
      </c>
      <c r="K36" s="446">
        <f t="shared" ref="K36" si="18">H36-F36</f>
        <v>6.5</v>
      </c>
      <c r="L36" s="447">
        <f t="shared" si="14"/>
        <v>-5.1974999999999998</v>
      </c>
      <c r="M36" s="448">
        <f t="shared" ref="M36" si="19">(K36+L36)/F36</f>
        <v>1.7542087542087544E-3</v>
      </c>
      <c r="N36" s="449" t="s">
        <v>714</v>
      </c>
      <c r="O36" s="450">
        <v>44536</v>
      </c>
      <c r="P36" s="404"/>
      <c r="Q36" s="397"/>
      <c r="R36" s="398" t="s">
        <v>595</v>
      </c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</row>
    <row r="37" spans="1:38" s="262" customFormat="1" ht="15" customHeight="1">
      <c r="A37" s="441">
        <v>4</v>
      </c>
      <c r="B37" s="442">
        <v>44530</v>
      </c>
      <c r="C37" s="443"/>
      <c r="D37" s="444" t="s">
        <v>415</v>
      </c>
      <c r="E37" s="445" t="s">
        <v>593</v>
      </c>
      <c r="F37" s="445">
        <v>1615</v>
      </c>
      <c r="G37" s="445">
        <v>1570</v>
      </c>
      <c r="H37" s="445">
        <v>1630</v>
      </c>
      <c r="I37" s="445" t="s">
        <v>877</v>
      </c>
      <c r="J37" s="446" t="s">
        <v>954</v>
      </c>
      <c r="K37" s="446">
        <f t="shared" ref="K37" si="20">H37-F37</f>
        <v>15</v>
      </c>
      <c r="L37" s="447">
        <f t="shared" si="14"/>
        <v>-11.305</v>
      </c>
      <c r="M37" s="448">
        <f t="shared" ref="M37" si="21">(K37+L37)/F37</f>
        <v>2.2879256965944272E-3</v>
      </c>
      <c r="N37" s="449" t="s">
        <v>714</v>
      </c>
      <c r="O37" s="450">
        <v>44544</v>
      </c>
      <c r="P37" s="397"/>
      <c r="Q37" s="397"/>
      <c r="R37" s="398" t="s">
        <v>592</v>
      </c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</row>
    <row r="38" spans="1:38" s="262" customFormat="1" ht="15" customHeight="1">
      <c r="A38" s="324">
        <v>5</v>
      </c>
      <c r="B38" s="325">
        <v>44532</v>
      </c>
      <c r="C38" s="326"/>
      <c r="D38" s="327" t="s">
        <v>85</v>
      </c>
      <c r="E38" s="328" t="s">
        <v>593</v>
      </c>
      <c r="F38" s="329">
        <v>929</v>
      </c>
      <c r="G38" s="329">
        <v>896</v>
      </c>
      <c r="H38" s="328">
        <v>896</v>
      </c>
      <c r="I38" s="330" t="s">
        <v>891</v>
      </c>
      <c r="J38" s="331" t="s">
        <v>933</v>
      </c>
      <c r="K38" s="331">
        <f t="shared" ref="K38:K39" si="22">H38-F38</f>
        <v>-33</v>
      </c>
      <c r="L38" s="332">
        <f t="shared" si="14"/>
        <v>-6.5029999999999992</v>
      </c>
      <c r="M38" s="333">
        <f t="shared" ref="M38:M39" si="23">(K38+L38)/F38</f>
        <v>-4.252206673842842E-2</v>
      </c>
      <c r="N38" s="331" t="s">
        <v>604</v>
      </c>
      <c r="O38" s="334">
        <v>44537</v>
      </c>
      <c r="P38" s="404"/>
      <c r="Q38" s="397"/>
      <c r="R38" s="398" t="s">
        <v>592</v>
      </c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</row>
    <row r="39" spans="1:38" s="262" customFormat="1" ht="15" customHeight="1">
      <c r="A39" s="406">
        <v>6</v>
      </c>
      <c r="B39" s="407">
        <v>44532</v>
      </c>
      <c r="C39" s="408"/>
      <c r="D39" s="409" t="s">
        <v>77</v>
      </c>
      <c r="E39" s="410" t="s">
        <v>593</v>
      </c>
      <c r="F39" s="410">
        <v>364.5</v>
      </c>
      <c r="G39" s="410">
        <v>355</v>
      </c>
      <c r="H39" s="410">
        <v>375</v>
      </c>
      <c r="I39" s="410" t="s">
        <v>892</v>
      </c>
      <c r="J39" s="103" t="s">
        <v>934</v>
      </c>
      <c r="K39" s="103">
        <f t="shared" si="22"/>
        <v>10.5</v>
      </c>
      <c r="L39" s="104">
        <f t="shared" si="14"/>
        <v>-2.5514999999999999</v>
      </c>
      <c r="M39" s="105">
        <f t="shared" si="23"/>
        <v>2.1806584362139919E-2</v>
      </c>
      <c r="N39" s="399" t="s">
        <v>591</v>
      </c>
      <c r="O39" s="403">
        <v>44538</v>
      </c>
      <c r="P39" s="405"/>
      <c r="Q39" s="397"/>
      <c r="R39" s="398" t="s">
        <v>595</v>
      </c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</row>
    <row r="40" spans="1:38" s="283" customFormat="1" ht="15" customHeight="1">
      <c r="A40" s="420">
        <v>7</v>
      </c>
      <c r="B40" s="260">
        <v>44532</v>
      </c>
      <c r="C40" s="318"/>
      <c r="D40" s="421" t="s">
        <v>407</v>
      </c>
      <c r="E40" s="317" t="s">
        <v>593</v>
      </c>
      <c r="F40" s="317">
        <v>722.5</v>
      </c>
      <c r="G40" s="317">
        <v>698</v>
      </c>
      <c r="H40" s="317">
        <v>732.5</v>
      </c>
      <c r="I40" s="317" t="s">
        <v>893</v>
      </c>
      <c r="J40" s="103" t="s">
        <v>894</v>
      </c>
      <c r="K40" s="103">
        <f t="shared" ref="K40:K42" si="24">H40-F40</f>
        <v>10</v>
      </c>
      <c r="L40" s="104">
        <f>(F40*-0.07)/100</f>
        <v>-0.50575000000000003</v>
      </c>
      <c r="M40" s="105">
        <f t="shared" ref="M40:M42" si="25">(K40+L40)/F40</f>
        <v>1.3140830449826989E-2</v>
      </c>
      <c r="N40" s="399" t="s">
        <v>591</v>
      </c>
      <c r="O40" s="422">
        <v>44532</v>
      </c>
      <c r="P40" s="397"/>
      <c r="Q40" s="397"/>
      <c r="R40" s="398" t="s">
        <v>592</v>
      </c>
      <c r="S40" s="261"/>
      <c r="T40" s="261"/>
      <c r="U40" s="261"/>
      <c r="V40" s="261"/>
      <c r="W40" s="261"/>
      <c r="X40" s="261"/>
      <c r="Y40" s="261"/>
      <c r="Z40" s="395"/>
      <c r="AA40" s="345"/>
      <c r="AB40" s="345"/>
      <c r="AC40" s="345"/>
      <c r="AD40" s="345"/>
      <c r="AE40" s="345"/>
      <c r="AF40" s="345"/>
      <c r="AG40" s="345"/>
      <c r="AH40" s="345"/>
      <c r="AI40" s="345"/>
      <c r="AJ40" s="345"/>
      <c r="AK40" s="345"/>
      <c r="AL40" s="345"/>
    </row>
    <row r="41" spans="1:38" s="283" customFormat="1" ht="15" customHeight="1">
      <c r="A41" s="324">
        <v>8</v>
      </c>
      <c r="B41" s="325">
        <v>44533</v>
      </c>
      <c r="C41" s="326"/>
      <c r="D41" s="327" t="s">
        <v>908</v>
      </c>
      <c r="E41" s="328" t="s">
        <v>593</v>
      </c>
      <c r="F41" s="329">
        <v>5450</v>
      </c>
      <c r="G41" s="329">
        <v>5290</v>
      </c>
      <c r="H41" s="328">
        <v>5290</v>
      </c>
      <c r="I41" s="330" t="s">
        <v>909</v>
      </c>
      <c r="J41" s="331" t="s">
        <v>915</v>
      </c>
      <c r="K41" s="331">
        <f t="shared" si="24"/>
        <v>-160</v>
      </c>
      <c r="L41" s="332">
        <f>(F41*-0.7)/100</f>
        <v>-38.15</v>
      </c>
      <c r="M41" s="333">
        <f t="shared" si="25"/>
        <v>-3.6357798165137616E-2</v>
      </c>
      <c r="N41" s="331" t="s">
        <v>604</v>
      </c>
      <c r="O41" s="334">
        <v>44536</v>
      </c>
      <c r="P41" s="397"/>
      <c r="Q41" s="397"/>
      <c r="R41" s="398" t="s">
        <v>592</v>
      </c>
      <c r="S41" s="261"/>
      <c r="T41" s="261"/>
      <c r="U41" s="261"/>
      <c r="V41" s="261"/>
      <c r="W41" s="261"/>
      <c r="X41" s="261"/>
      <c r="Y41" s="261"/>
      <c r="Z41" s="39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</row>
    <row r="42" spans="1:38" ht="15" customHeight="1">
      <c r="A42" s="465">
        <v>9</v>
      </c>
      <c r="B42" s="466">
        <v>44536</v>
      </c>
      <c r="C42" s="467"/>
      <c r="D42" s="468" t="s">
        <v>913</v>
      </c>
      <c r="E42" s="469" t="s">
        <v>593</v>
      </c>
      <c r="F42" s="469">
        <v>1168</v>
      </c>
      <c r="G42" s="469">
        <v>1135</v>
      </c>
      <c r="H42" s="469">
        <v>1213.5</v>
      </c>
      <c r="I42" s="469" t="s">
        <v>914</v>
      </c>
      <c r="J42" s="103" t="s">
        <v>1006</v>
      </c>
      <c r="K42" s="103">
        <f t="shared" si="24"/>
        <v>45.5</v>
      </c>
      <c r="L42" s="104">
        <f>(F42*-0.7)/100</f>
        <v>-8.1759999999999984</v>
      </c>
      <c r="M42" s="105">
        <f t="shared" si="25"/>
        <v>3.1955479452054791E-2</v>
      </c>
      <c r="N42" s="399" t="s">
        <v>591</v>
      </c>
      <c r="O42" s="403">
        <v>44551</v>
      </c>
      <c r="P42" s="1"/>
      <c r="Q42" s="1"/>
      <c r="R42" s="470" t="s">
        <v>595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s="283" customFormat="1" ht="15" customHeight="1">
      <c r="A43" s="420">
        <v>10</v>
      </c>
      <c r="B43" s="260">
        <v>44537</v>
      </c>
      <c r="C43" s="318"/>
      <c r="D43" s="421" t="s">
        <v>350</v>
      </c>
      <c r="E43" s="317" t="s">
        <v>593</v>
      </c>
      <c r="F43" s="317">
        <v>740</v>
      </c>
      <c r="G43" s="317">
        <v>718</v>
      </c>
      <c r="H43" s="317">
        <v>760</v>
      </c>
      <c r="I43" s="317" t="s">
        <v>876</v>
      </c>
      <c r="J43" s="103" t="s">
        <v>899</v>
      </c>
      <c r="K43" s="103">
        <f t="shared" ref="K43:K44" si="26">H43-F43</f>
        <v>20</v>
      </c>
      <c r="L43" s="104">
        <f>(F43*-0.7)/100</f>
        <v>-5.18</v>
      </c>
      <c r="M43" s="105">
        <f t="shared" ref="M43:M44" si="27">(K43+L43)/F43</f>
        <v>2.0027027027027026E-2</v>
      </c>
      <c r="N43" s="399" t="s">
        <v>591</v>
      </c>
      <c r="O43" s="403">
        <v>44540</v>
      </c>
      <c r="P43" s="397"/>
      <c r="Q43" s="397"/>
      <c r="R43" s="398" t="s">
        <v>595</v>
      </c>
      <c r="S43" s="261"/>
      <c r="T43" s="261"/>
      <c r="U43" s="261"/>
      <c r="V43" s="261"/>
      <c r="W43" s="261"/>
      <c r="X43" s="261"/>
      <c r="Y43" s="261"/>
      <c r="Z43" s="39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</row>
    <row r="44" spans="1:38" ht="15" customHeight="1">
      <c r="A44" s="465">
        <v>11</v>
      </c>
      <c r="B44" s="466">
        <v>44538</v>
      </c>
      <c r="C44" s="467"/>
      <c r="D44" s="468" t="s">
        <v>935</v>
      </c>
      <c r="E44" s="469" t="s">
        <v>593</v>
      </c>
      <c r="F44" s="469">
        <v>369</v>
      </c>
      <c r="G44" s="469">
        <v>356</v>
      </c>
      <c r="H44" s="469">
        <v>382</v>
      </c>
      <c r="I44" s="469" t="s">
        <v>936</v>
      </c>
      <c r="J44" s="103" t="s">
        <v>948</v>
      </c>
      <c r="K44" s="103">
        <f t="shared" si="26"/>
        <v>13</v>
      </c>
      <c r="L44" s="104">
        <f>(F44*-0.7)/100</f>
        <v>-2.5830000000000002</v>
      </c>
      <c r="M44" s="105">
        <f t="shared" si="27"/>
        <v>2.8230352303523033E-2</v>
      </c>
      <c r="N44" s="399" t="s">
        <v>591</v>
      </c>
      <c r="O44" s="403">
        <v>44540</v>
      </c>
      <c r="P44" s="1"/>
      <c r="Q44" s="1"/>
      <c r="R44" s="470" t="s">
        <v>595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283" customFormat="1" ht="15" customHeight="1">
      <c r="A45" s="383">
        <v>12</v>
      </c>
      <c r="B45" s="263">
        <v>44539</v>
      </c>
      <c r="C45" s="384"/>
      <c r="D45" s="385" t="s">
        <v>941</v>
      </c>
      <c r="E45" s="267" t="s">
        <v>593</v>
      </c>
      <c r="F45" s="267" t="s">
        <v>942</v>
      </c>
      <c r="G45" s="267">
        <v>1392</v>
      </c>
      <c r="H45" s="267"/>
      <c r="I45" s="267" t="s">
        <v>943</v>
      </c>
      <c r="J45" s="386" t="s">
        <v>594</v>
      </c>
      <c r="K45" s="386"/>
      <c r="L45" s="387"/>
      <c r="M45" s="388"/>
      <c r="N45" s="400"/>
      <c r="O45" s="389"/>
      <c r="P45" s="397"/>
      <c r="Q45" s="397"/>
      <c r="R45" s="398" t="s">
        <v>595</v>
      </c>
      <c r="S45" s="261"/>
      <c r="T45" s="261"/>
      <c r="U45" s="261"/>
      <c r="V45" s="261"/>
      <c r="W45" s="261"/>
      <c r="X45" s="261"/>
      <c r="Y45" s="261"/>
      <c r="Z45" s="39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</row>
    <row r="46" spans="1:38" ht="15" customHeight="1">
      <c r="A46" s="486">
        <v>13</v>
      </c>
      <c r="B46" s="487">
        <v>44543</v>
      </c>
      <c r="C46" s="488"/>
      <c r="D46" s="489" t="s">
        <v>129</v>
      </c>
      <c r="E46" s="477" t="s">
        <v>593</v>
      </c>
      <c r="F46" s="477">
        <v>51.55</v>
      </c>
      <c r="G46" s="477">
        <v>49.9</v>
      </c>
      <c r="H46" s="477">
        <v>49.9</v>
      </c>
      <c r="I46" s="477" t="s">
        <v>950</v>
      </c>
      <c r="J46" s="331" t="s">
        <v>965</v>
      </c>
      <c r="K46" s="331">
        <f t="shared" ref="K46:K47" si="28">H46-F46</f>
        <v>-1.6499999999999986</v>
      </c>
      <c r="L46" s="332">
        <f>(F46*-0.7)/100</f>
        <v>-0.36084999999999995</v>
      </c>
      <c r="M46" s="333">
        <f t="shared" ref="M46:M47" si="29">(K46+L46)/F46</f>
        <v>-3.9007759456838001E-2</v>
      </c>
      <c r="N46" s="331" t="s">
        <v>604</v>
      </c>
      <c r="O46" s="334">
        <v>44546</v>
      </c>
      <c r="P46" s="1"/>
      <c r="Q46" s="1"/>
      <c r="R46" s="470" t="s">
        <v>592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s="283" customFormat="1" ht="15" customHeight="1">
      <c r="A47" s="490">
        <v>14</v>
      </c>
      <c r="B47" s="424">
        <v>44544</v>
      </c>
      <c r="C47" s="425"/>
      <c r="D47" s="491" t="s">
        <v>68</v>
      </c>
      <c r="E47" s="423" t="s">
        <v>593</v>
      </c>
      <c r="F47" s="423">
        <v>92</v>
      </c>
      <c r="G47" s="423">
        <v>89.3</v>
      </c>
      <c r="H47" s="423">
        <v>89.3</v>
      </c>
      <c r="I47" s="423" t="s">
        <v>955</v>
      </c>
      <c r="J47" s="331" t="s">
        <v>966</v>
      </c>
      <c r="K47" s="331">
        <f t="shared" si="28"/>
        <v>-2.7000000000000028</v>
      </c>
      <c r="L47" s="332">
        <f>(F47*-0.7)/100</f>
        <v>-0.64399999999999991</v>
      </c>
      <c r="M47" s="333">
        <f t="shared" si="29"/>
        <v>-3.6347826086956553E-2</v>
      </c>
      <c r="N47" s="331" t="s">
        <v>604</v>
      </c>
      <c r="O47" s="334">
        <v>44546</v>
      </c>
      <c r="P47" s="397"/>
      <c r="Q47" s="397"/>
      <c r="R47" s="398" t="s">
        <v>592</v>
      </c>
      <c r="S47" s="261"/>
      <c r="T47" s="261"/>
      <c r="U47" s="261"/>
      <c r="V47" s="261"/>
      <c r="W47" s="261"/>
      <c r="X47" s="261"/>
      <c r="Y47" s="261"/>
      <c r="Z47" s="39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</row>
    <row r="48" spans="1:38" ht="15" customHeight="1">
      <c r="A48" s="486">
        <v>15</v>
      </c>
      <c r="B48" s="487">
        <v>44545</v>
      </c>
      <c r="C48" s="488"/>
      <c r="D48" s="489" t="s">
        <v>389</v>
      </c>
      <c r="E48" s="477" t="s">
        <v>593</v>
      </c>
      <c r="F48" s="477">
        <v>220.5</v>
      </c>
      <c r="G48" s="477">
        <v>214</v>
      </c>
      <c r="H48" s="477">
        <v>214</v>
      </c>
      <c r="I48" s="477" t="s">
        <v>961</v>
      </c>
      <c r="J48" s="331" t="s">
        <v>989</v>
      </c>
      <c r="K48" s="331">
        <f t="shared" ref="K48" si="30">H48-F48</f>
        <v>-6.5</v>
      </c>
      <c r="L48" s="332">
        <f>(F48*-0.7)/100</f>
        <v>-1.5434999999999999</v>
      </c>
      <c r="M48" s="333">
        <f t="shared" ref="M48" si="31">(K48+L48)/F48</f>
        <v>-3.6478458049886621E-2</v>
      </c>
      <c r="N48" s="331" t="s">
        <v>604</v>
      </c>
      <c r="O48" s="334">
        <v>44550</v>
      </c>
      <c r="P48" s="1"/>
      <c r="Q48" s="1"/>
      <c r="R48" s="470" t="s">
        <v>592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s="283" customFormat="1" ht="15" customHeight="1">
      <c r="A49" s="490">
        <v>16</v>
      </c>
      <c r="B49" s="424">
        <v>44550</v>
      </c>
      <c r="C49" s="425"/>
      <c r="D49" s="491" t="s">
        <v>148</v>
      </c>
      <c r="E49" s="423" t="s">
        <v>593</v>
      </c>
      <c r="F49" s="423">
        <v>5265</v>
      </c>
      <c r="G49" s="423">
        <v>5120</v>
      </c>
      <c r="H49" s="423">
        <v>5120</v>
      </c>
      <c r="I49" s="423" t="s">
        <v>993</v>
      </c>
      <c r="J49" s="331" t="s">
        <v>994</v>
      </c>
      <c r="K49" s="331">
        <f t="shared" ref="K49:K50" si="32">H49-F49</f>
        <v>-145</v>
      </c>
      <c r="L49" s="332">
        <f>(F49*-0.07)/100</f>
        <v>-3.6855000000000002</v>
      </c>
      <c r="M49" s="333">
        <f t="shared" ref="M49:M50" si="33">(K49+L49)/F49</f>
        <v>-2.8240360873694206E-2</v>
      </c>
      <c r="N49" s="331" t="s">
        <v>604</v>
      </c>
      <c r="O49" s="334">
        <v>44550</v>
      </c>
      <c r="P49" s="397"/>
      <c r="Q49" s="397"/>
      <c r="R49" s="398"/>
      <c r="S49" s="261"/>
      <c r="T49" s="261"/>
      <c r="U49" s="261"/>
      <c r="V49" s="261"/>
      <c r="W49" s="261"/>
      <c r="X49" s="261"/>
      <c r="Y49" s="261"/>
      <c r="Z49" s="39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</row>
    <row r="50" spans="1:38" s="397" customFormat="1" ht="15" customHeight="1">
      <c r="A50" s="465">
        <v>17</v>
      </c>
      <c r="B50" s="466">
        <v>44551</v>
      </c>
      <c r="C50" s="467"/>
      <c r="D50" s="468" t="s">
        <v>75</v>
      </c>
      <c r="E50" s="469" t="s">
        <v>593</v>
      </c>
      <c r="F50" s="469">
        <v>661</v>
      </c>
      <c r="G50" s="469">
        <v>639</v>
      </c>
      <c r="H50" s="469">
        <v>679</v>
      </c>
      <c r="I50" s="469" t="s">
        <v>1005</v>
      </c>
      <c r="J50" s="103" t="s">
        <v>1038</v>
      </c>
      <c r="K50" s="103">
        <f t="shared" si="32"/>
        <v>18</v>
      </c>
      <c r="L50" s="104">
        <f>(F50*-0.7)/100</f>
        <v>-4.6269999999999998</v>
      </c>
      <c r="M50" s="105">
        <f t="shared" si="33"/>
        <v>2.0231467473524965E-2</v>
      </c>
      <c r="N50" s="399" t="s">
        <v>591</v>
      </c>
      <c r="O50" s="403">
        <v>44552</v>
      </c>
      <c r="R50" s="398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</row>
    <row r="51" spans="1:38" s="397" customFormat="1" ht="15" customHeight="1">
      <c r="A51" s="390">
        <v>18</v>
      </c>
      <c r="B51" s="266">
        <v>44552</v>
      </c>
      <c r="C51" s="391"/>
      <c r="D51" s="392" t="s">
        <v>350</v>
      </c>
      <c r="E51" s="281" t="s">
        <v>593</v>
      </c>
      <c r="F51" s="281" t="s">
        <v>1042</v>
      </c>
      <c r="G51" s="281">
        <v>710</v>
      </c>
      <c r="H51" s="281"/>
      <c r="I51" s="281" t="s">
        <v>1043</v>
      </c>
      <c r="J51" s="494" t="s">
        <v>594</v>
      </c>
      <c r="K51" s="494"/>
      <c r="L51" s="495"/>
      <c r="M51" s="496"/>
      <c r="N51" s="497"/>
      <c r="O51" s="389"/>
      <c r="R51" s="398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</row>
    <row r="52" spans="1:38" s="397" customFormat="1" ht="15" customHeight="1">
      <c r="A52" s="390">
        <v>19</v>
      </c>
      <c r="B52" s="266">
        <v>44552</v>
      </c>
      <c r="C52" s="391"/>
      <c r="D52" s="392" t="s">
        <v>117</v>
      </c>
      <c r="E52" s="281" t="s">
        <v>593</v>
      </c>
      <c r="F52" s="281" t="s">
        <v>1044</v>
      </c>
      <c r="G52" s="281">
        <v>1395</v>
      </c>
      <c r="H52" s="281"/>
      <c r="I52" s="281" t="s">
        <v>1045</v>
      </c>
      <c r="J52" s="494" t="s">
        <v>594</v>
      </c>
      <c r="K52" s="494"/>
      <c r="L52" s="495"/>
      <c r="M52" s="496"/>
      <c r="N52" s="497"/>
      <c r="O52" s="389"/>
      <c r="R52" s="398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</row>
    <row r="53" spans="1:38" s="397" customFormat="1" ht="15" customHeight="1">
      <c r="A53" s="390">
        <v>20</v>
      </c>
      <c r="B53" s="266">
        <v>44552</v>
      </c>
      <c r="C53" s="391"/>
      <c r="D53" s="392" t="s">
        <v>415</v>
      </c>
      <c r="E53" s="281" t="s">
        <v>593</v>
      </c>
      <c r="F53" s="281" t="s">
        <v>1048</v>
      </c>
      <c r="G53" s="281">
        <v>1530</v>
      </c>
      <c r="H53" s="281"/>
      <c r="I53" s="281" t="s">
        <v>1049</v>
      </c>
      <c r="J53" s="494" t="s">
        <v>594</v>
      </c>
      <c r="K53" s="494"/>
      <c r="L53" s="495"/>
      <c r="M53" s="496"/>
      <c r="N53" s="497"/>
      <c r="O53" s="389"/>
      <c r="R53" s="398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</row>
    <row r="54" spans="1:38" ht="15" customHeight="1">
      <c r="A54" s="390"/>
      <c r="B54" s="266"/>
      <c r="C54" s="391"/>
      <c r="D54" s="392"/>
      <c r="E54" s="281"/>
      <c r="F54" s="281"/>
      <c r="G54" s="281"/>
      <c r="H54" s="281"/>
      <c r="I54" s="281"/>
      <c r="J54" s="282"/>
      <c r="K54" s="282"/>
      <c r="L54" s="393"/>
      <c r="M54" s="394"/>
      <c r="N54" s="401"/>
      <c r="O54" s="343"/>
      <c r="P54" s="1"/>
      <c r="Q54" s="1"/>
      <c r="R54" s="470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451"/>
      <c r="B55" s="452"/>
      <c r="C55" s="453"/>
      <c r="D55" s="454"/>
      <c r="E55" s="455"/>
      <c r="F55" s="455"/>
      <c r="G55" s="455"/>
      <c r="H55" s="455"/>
      <c r="I55" s="455"/>
      <c r="J55" s="456"/>
      <c r="K55" s="456"/>
      <c r="L55" s="457"/>
      <c r="M55" s="458"/>
      <c r="N55" s="456"/>
      <c r="O55" s="459"/>
      <c r="P55" s="1"/>
      <c r="Q55" s="1"/>
      <c r="R55" s="470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44.25" customHeight="1">
      <c r="A56" s="132" t="s">
        <v>596</v>
      </c>
      <c r="B56" s="155"/>
      <c r="C56" s="155"/>
      <c r="D56" s="1"/>
      <c r="E56" s="6"/>
      <c r="F56" s="6"/>
      <c r="G56" s="6"/>
      <c r="H56" s="6" t="s">
        <v>608</v>
      </c>
      <c r="I56" s="6"/>
      <c r="J56" s="6"/>
      <c r="K56" s="128"/>
      <c r="L56" s="157"/>
      <c r="M56" s="128"/>
      <c r="N56" s="129"/>
      <c r="O56" s="128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8" ht="12.75" customHeight="1">
      <c r="A57" s="139" t="s">
        <v>597</v>
      </c>
      <c r="B57" s="132"/>
      <c r="C57" s="132"/>
      <c r="D57" s="132"/>
      <c r="E57" s="44"/>
      <c r="F57" s="140" t="s">
        <v>598</v>
      </c>
      <c r="G57" s="59"/>
      <c r="H57" s="44"/>
      <c r="I57" s="59"/>
      <c r="J57" s="6"/>
      <c r="K57" s="158"/>
      <c r="L57" s="159"/>
      <c r="M57" s="6"/>
      <c r="N57" s="122"/>
      <c r="O57" s="160"/>
      <c r="P57" s="44"/>
      <c r="Q57" s="44"/>
      <c r="R57" s="6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ht="14.25" customHeight="1">
      <c r="A58" s="139"/>
      <c r="B58" s="132"/>
      <c r="C58" s="132"/>
      <c r="D58" s="132"/>
      <c r="E58" s="6"/>
      <c r="F58" s="140" t="s">
        <v>600</v>
      </c>
      <c r="G58" s="59"/>
      <c r="H58" s="44"/>
      <c r="I58" s="59"/>
      <c r="J58" s="6"/>
      <c r="K58" s="158"/>
      <c r="L58" s="159"/>
      <c r="M58" s="6"/>
      <c r="N58" s="122"/>
      <c r="O58" s="160"/>
      <c r="P58" s="4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4.25" customHeight="1">
      <c r="A59" s="132"/>
      <c r="B59" s="132"/>
      <c r="C59" s="132"/>
      <c r="D59" s="132"/>
      <c r="E59" s="6"/>
      <c r="F59" s="6"/>
      <c r="G59" s="6"/>
      <c r="H59" s="6"/>
      <c r="I59" s="6"/>
      <c r="J59" s="145"/>
      <c r="K59" s="142"/>
      <c r="L59" s="143"/>
      <c r="M59" s="6"/>
      <c r="N59" s="146"/>
      <c r="O59" s="1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2.75" customHeight="1">
      <c r="A60" s="161" t="s">
        <v>609</v>
      </c>
      <c r="B60" s="161"/>
      <c r="C60" s="161"/>
      <c r="D60" s="161"/>
      <c r="E60" s="6"/>
      <c r="F60" s="6"/>
      <c r="G60" s="6"/>
      <c r="H60" s="6"/>
      <c r="I60" s="6"/>
      <c r="J60" s="6"/>
      <c r="K60" s="6"/>
      <c r="L60" s="6"/>
      <c r="M60" s="6"/>
      <c r="N60" s="6"/>
      <c r="O60" s="2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38.25" customHeight="1">
      <c r="A61" s="100" t="s">
        <v>16</v>
      </c>
      <c r="B61" s="100" t="s">
        <v>568</v>
      </c>
      <c r="C61" s="100"/>
      <c r="D61" s="101" t="s">
        <v>579</v>
      </c>
      <c r="E61" s="100" t="s">
        <v>580</v>
      </c>
      <c r="F61" s="100" t="s">
        <v>581</v>
      </c>
      <c r="G61" s="100" t="s">
        <v>602</v>
      </c>
      <c r="H61" s="100" t="s">
        <v>583</v>
      </c>
      <c r="I61" s="100" t="s">
        <v>584</v>
      </c>
      <c r="J61" s="99" t="s">
        <v>585</v>
      </c>
      <c r="K61" s="162" t="s">
        <v>610</v>
      </c>
      <c r="L61" s="102" t="s">
        <v>587</v>
      </c>
      <c r="M61" s="162" t="s">
        <v>611</v>
      </c>
      <c r="N61" s="100" t="s">
        <v>612</v>
      </c>
      <c r="O61" s="99" t="s">
        <v>589</v>
      </c>
      <c r="P61" s="101" t="s">
        <v>590</v>
      </c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s="262" customFormat="1" ht="13.5" customHeight="1">
      <c r="A62" s="317">
        <v>1</v>
      </c>
      <c r="B62" s="438">
        <v>44531</v>
      </c>
      <c r="C62" s="439"/>
      <c r="D62" s="439" t="s">
        <v>869</v>
      </c>
      <c r="E62" s="317" t="s">
        <v>593</v>
      </c>
      <c r="F62" s="317">
        <v>2140</v>
      </c>
      <c r="G62" s="317">
        <v>2100</v>
      </c>
      <c r="H62" s="320">
        <v>2171.5</v>
      </c>
      <c r="I62" s="320" t="s">
        <v>888</v>
      </c>
      <c r="J62" s="103" t="s">
        <v>907</v>
      </c>
      <c r="K62" s="320">
        <f t="shared" ref="K62" si="34">H62-F62</f>
        <v>31.5</v>
      </c>
      <c r="L62" s="434">
        <f t="shared" ref="L62" si="35">(H62*N62)*0.07%</f>
        <v>418.01375000000007</v>
      </c>
      <c r="M62" s="435">
        <f t="shared" ref="M62" si="36">(K62*N62)-L62</f>
        <v>8244.4862499999999</v>
      </c>
      <c r="N62" s="320">
        <v>275</v>
      </c>
      <c r="O62" s="436" t="s">
        <v>591</v>
      </c>
      <c r="P62" s="437">
        <v>44532</v>
      </c>
      <c r="Q62" s="264"/>
      <c r="R62" s="277" t="s">
        <v>595</v>
      </c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76"/>
      <c r="AG62" s="266"/>
      <c r="AH62" s="275"/>
      <c r="AI62" s="275"/>
      <c r="AJ62" s="276"/>
      <c r="AK62" s="276"/>
      <c r="AL62" s="276"/>
    </row>
    <row r="63" spans="1:38" s="262" customFormat="1" ht="13.5" customHeight="1">
      <c r="A63" s="317">
        <v>2</v>
      </c>
      <c r="B63" s="438">
        <v>44531</v>
      </c>
      <c r="C63" s="439"/>
      <c r="D63" s="439" t="s">
        <v>872</v>
      </c>
      <c r="E63" s="317" t="s">
        <v>593</v>
      </c>
      <c r="F63" s="317">
        <v>3143</v>
      </c>
      <c r="G63" s="317">
        <v>3070</v>
      </c>
      <c r="H63" s="320">
        <v>3207.5</v>
      </c>
      <c r="I63" s="320" t="s">
        <v>873</v>
      </c>
      <c r="J63" s="103" t="s">
        <v>742</v>
      </c>
      <c r="K63" s="320">
        <f t="shared" ref="K63" si="37">H63-F63</f>
        <v>64.5</v>
      </c>
      <c r="L63" s="434">
        <f t="shared" ref="L63" si="38">(H63*N63)*0.07%</f>
        <v>336.78750000000002</v>
      </c>
      <c r="M63" s="435">
        <f t="shared" ref="M63" si="39">(K63*N63)-L63</f>
        <v>9338.2124999999996</v>
      </c>
      <c r="N63" s="320">
        <v>150</v>
      </c>
      <c r="O63" s="436" t="s">
        <v>591</v>
      </c>
      <c r="P63" s="437">
        <v>44532</v>
      </c>
      <c r="Q63" s="264"/>
      <c r="R63" s="277" t="s">
        <v>592</v>
      </c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76"/>
      <c r="AG63" s="266"/>
      <c r="AH63" s="275"/>
      <c r="AI63" s="275"/>
      <c r="AJ63" s="276"/>
      <c r="AK63" s="276"/>
      <c r="AL63" s="276"/>
    </row>
    <row r="64" spans="1:38" s="262" customFormat="1" ht="13.5" customHeight="1">
      <c r="A64" s="423">
        <v>3</v>
      </c>
      <c r="B64" s="424">
        <v>44538</v>
      </c>
      <c r="C64" s="476"/>
      <c r="D64" s="476" t="s">
        <v>931</v>
      </c>
      <c r="E64" s="477" t="s">
        <v>593</v>
      </c>
      <c r="F64" s="477">
        <v>5760</v>
      </c>
      <c r="G64" s="477">
        <v>5630</v>
      </c>
      <c r="H64" s="478">
        <v>5660</v>
      </c>
      <c r="I64" s="478" t="s">
        <v>932</v>
      </c>
      <c r="J64" s="479" t="s">
        <v>953</v>
      </c>
      <c r="K64" s="427">
        <f t="shared" ref="K64:K65" si="40">H64-F64</f>
        <v>-100</v>
      </c>
      <c r="L64" s="480">
        <f t="shared" ref="L64:L65" si="41">(H64*N64)*0.07%</f>
        <v>495.25000000000006</v>
      </c>
      <c r="M64" s="481">
        <f t="shared" ref="M64:M65" si="42">(K64*N64)-L64</f>
        <v>-12995.25</v>
      </c>
      <c r="N64" s="427">
        <v>125</v>
      </c>
      <c r="O64" s="482" t="s">
        <v>604</v>
      </c>
      <c r="P64" s="483">
        <v>44543</v>
      </c>
      <c r="Q64" s="264"/>
      <c r="R64" s="277" t="s">
        <v>595</v>
      </c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76"/>
      <c r="AG64" s="266"/>
      <c r="AH64" s="275"/>
      <c r="AI64" s="275"/>
      <c r="AJ64" s="276"/>
      <c r="AK64" s="276"/>
      <c r="AL64" s="276"/>
    </row>
    <row r="65" spans="1:38" s="262" customFormat="1" ht="13.5" customHeight="1">
      <c r="A65" s="317">
        <v>4</v>
      </c>
      <c r="B65" s="260">
        <v>44543</v>
      </c>
      <c r="C65" s="439"/>
      <c r="D65" s="439" t="s">
        <v>951</v>
      </c>
      <c r="E65" s="469" t="s">
        <v>593</v>
      </c>
      <c r="F65" s="469">
        <v>1161</v>
      </c>
      <c r="G65" s="469">
        <v>1144</v>
      </c>
      <c r="H65" s="492">
        <v>1183</v>
      </c>
      <c r="I65" s="492" t="s">
        <v>952</v>
      </c>
      <c r="J65" s="103" t="s">
        <v>921</v>
      </c>
      <c r="K65" s="320">
        <f t="shared" si="40"/>
        <v>22</v>
      </c>
      <c r="L65" s="434">
        <f t="shared" si="41"/>
        <v>579.67000000000007</v>
      </c>
      <c r="M65" s="435">
        <f t="shared" si="42"/>
        <v>14820.33</v>
      </c>
      <c r="N65" s="320">
        <v>700</v>
      </c>
      <c r="O65" s="436" t="s">
        <v>591</v>
      </c>
      <c r="P65" s="437">
        <v>44547</v>
      </c>
      <c r="Q65" s="264"/>
      <c r="R65" s="277" t="s">
        <v>592</v>
      </c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76"/>
      <c r="AG65" s="263"/>
      <c r="AH65" s="344"/>
      <c r="AI65" s="344"/>
      <c r="AJ65" s="303"/>
      <c r="AK65" s="303"/>
      <c r="AL65" s="303"/>
    </row>
    <row r="66" spans="1:38" s="262" customFormat="1" ht="13.5" customHeight="1">
      <c r="A66" s="423">
        <v>5</v>
      </c>
      <c r="B66" s="424">
        <v>44546</v>
      </c>
      <c r="C66" s="476"/>
      <c r="D66" s="476" t="s">
        <v>995</v>
      </c>
      <c r="E66" s="477" t="s">
        <v>593</v>
      </c>
      <c r="F66" s="477">
        <v>754</v>
      </c>
      <c r="G66" s="477">
        <v>744</v>
      </c>
      <c r="H66" s="478">
        <v>745</v>
      </c>
      <c r="I66" s="478" t="s">
        <v>967</v>
      </c>
      <c r="J66" s="479" t="s">
        <v>968</v>
      </c>
      <c r="K66" s="427">
        <f t="shared" ref="K66:K67" si="43">H66-F66</f>
        <v>-9</v>
      </c>
      <c r="L66" s="480">
        <f t="shared" ref="L66:L67" si="44">(H66*N66)*0.07%</f>
        <v>717.06250000000011</v>
      </c>
      <c r="M66" s="481">
        <f t="shared" ref="M66:M67" si="45">(K66*N66)-L66</f>
        <v>-13092.0625</v>
      </c>
      <c r="N66" s="427">
        <v>1375</v>
      </c>
      <c r="O66" s="482" t="s">
        <v>604</v>
      </c>
      <c r="P66" s="483">
        <v>44546</v>
      </c>
      <c r="Q66" s="264"/>
      <c r="R66" s="277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76"/>
      <c r="AG66" s="263"/>
      <c r="AH66" s="344"/>
      <c r="AI66" s="344"/>
      <c r="AJ66" s="303"/>
      <c r="AK66" s="303"/>
      <c r="AL66" s="303"/>
    </row>
    <row r="67" spans="1:38" s="262" customFormat="1" ht="13.5" customHeight="1">
      <c r="A67" s="423">
        <v>6</v>
      </c>
      <c r="B67" s="424">
        <v>44546</v>
      </c>
      <c r="C67" s="476"/>
      <c r="D67" s="476" t="s">
        <v>969</v>
      </c>
      <c r="E67" s="477" t="s">
        <v>593</v>
      </c>
      <c r="F67" s="477">
        <v>1407</v>
      </c>
      <c r="G67" s="477">
        <v>1379</v>
      </c>
      <c r="H67" s="478">
        <v>1379</v>
      </c>
      <c r="I67" s="478" t="s">
        <v>970</v>
      </c>
      <c r="J67" s="479" t="s">
        <v>975</v>
      </c>
      <c r="K67" s="427">
        <f t="shared" si="43"/>
        <v>-28</v>
      </c>
      <c r="L67" s="480">
        <f t="shared" si="44"/>
        <v>410.25250000000005</v>
      </c>
      <c r="M67" s="481">
        <f t="shared" si="45"/>
        <v>-12310.252500000001</v>
      </c>
      <c r="N67" s="427">
        <v>425</v>
      </c>
      <c r="O67" s="482" t="s">
        <v>604</v>
      </c>
      <c r="P67" s="483">
        <v>44546</v>
      </c>
      <c r="Q67" s="264"/>
      <c r="R67" s="277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76"/>
      <c r="AG67" s="263"/>
      <c r="AH67" s="344"/>
      <c r="AI67" s="344"/>
      <c r="AJ67" s="303"/>
      <c r="AK67" s="303"/>
      <c r="AL67" s="303"/>
    </row>
    <row r="68" spans="1:38" s="262" customFormat="1" ht="13.5" customHeight="1">
      <c r="A68" s="283"/>
      <c r="B68" s="283"/>
      <c r="C68" s="283"/>
      <c r="D68" s="283"/>
      <c r="E68" s="283"/>
      <c r="F68" s="283"/>
      <c r="G68" s="283"/>
      <c r="H68" s="283"/>
      <c r="I68" s="283"/>
      <c r="J68" s="283"/>
      <c r="K68" s="268"/>
      <c r="L68" s="315"/>
      <c r="M68" s="316"/>
      <c r="N68" s="268"/>
      <c r="O68" s="342"/>
      <c r="P68" s="343"/>
      <c r="Q68" s="264"/>
      <c r="R68" s="277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76"/>
      <c r="AG68" s="263"/>
      <c r="AH68" s="344"/>
      <c r="AI68" s="344"/>
      <c r="AJ68" s="303"/>
      <c r="AK68" s="303"/>
      <c r="AL68" s="303"/>
    </row>
    <row r="69" spans="1:38" s="262" customFormat="1" ht="13.5" customHeight="1">
      <c r="A69" s="283"/>
      <c r="B69" s="283"/>
      <c r="C69" s="283"/>
      <c r="D69" s="283"/>
      <c r="E69" s="283"/>
      <c r="F69" s="283"/>
      <c r="G69" s="283"/>
      <c r="H69" s="283"/>
      <c r="I69" s="283"/>
      <c r="J69" s="283"/>
      <c r="K69" s="268"/>
      <c r="L69" s="315"/>
      <c r="M69" s="316"/>
      <c r="N69" s="268"/>
      <c r="O69" s="342"/>
      <c r="P69" s="343"/>
      <c r="Q69" s="264"/>
      <c r="R69" s="277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76"/>
      <c r="AG69" s="263"/>
      <c r="AH69" s="344"/>
      <c r="AI69" s="344"/>
      <c r="AJ69" s="303"/>
      <c r="AK69" s="303"/>
      <c r="AL69" s="303"/>
    </row>
    <row r="70" spans="1:38" s="262" customFormat="1" ht="13.5" customHeight="1">
      <c r="A70" s="283"/>
      <c r="B70" s="283"/>
      <c r="C70" s="283"/>
      <c r="D70" s="283"/>
      <c r="E70" s="283"/>
      <c r="F70" s="283"/>
      <c r="G70" s="283"/>
      <c r="H70" s="283"/>
      <c r="I70" s="283"/>
      <c r="J70" s="283"/>
      <c r="K70" s="268"/>
      <c r="L70" s="315"/>
      <c r="M70" s="316"/>
      <c r="N70" s="268"/>
      <c r="O70" s="342"/>
      <c r="P70" s="343"/>
      <c r="Q70" s="264"/>
      <c r="R70" s="277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76"/>
      <c r="AG70" s="263"/>
      <c r="AH70" s="344"/>
      <c r="AI70" s="344"/>
      <c r="AJ70" s="303"/>
      <c r="AK70" s="303"/>
      <c r="AL70" s="303"/>
    </row>
    <row r="71" spans="1:38" s="262" customFormat="1" ht="13.5" customHeight="1">
      <c r="A71" s="283"/>
      <c r="B71" s="283"/>
      <c r="C71" s="283"/>
      <c r="D71" s="283"/>
      <c r="E71" s="283"/>
      <c r="F71" s="283"/>
      <c r="G71" s="283"/>
      <c r="H71" s="283"/>
      <c r="I71" s="283"/>
      <c r="J71" s="283"/>
      <c r="K71" s="268"/>
      <c r="L71" s="315"/>
      <c r="M71" s="316"/>
      <c r="N71" s="268"/>
      <c r="O71" s="342"/>
      <c r="P71" s="343"/>
      <c r="Q71" s="264"/>
      <c r="R71" s="277"/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76"/>
      <c r="AG71" s="263"/>
      <c r="AH71" s="344"/>
      <c r="AI71" s="344"/>
      <c r="AJ71" s="303"/>
      <c r="AK71" s="303"/>
      <c r="AL71" s="303"/>
    </row>
    <row r="72" spans="1:38" s="262" customFormat="1" ht="13.5" customHeight="1">
      <c r="A72" s="283"/>
      <c r="B72" s="283"/>
      <c r="C72" s="283"/>
      <c r="D72" s="283"/>
      <c r="E72" s="283"/>
      <c r="F72" s="283"/>
      <c r="G72" s="283"/>
      <c r="H72" s="283"/>
      <c r="I72" s="283"/>
      <c r="J72" s="283"/>
      <c r="K72" s="268"/>
      <c r="L72" s="315"/>
      <c r="M72" s="316"/>
      <c r="N72" s="268"/>
      <c r="O72" s="342"/>
      <c r="P72" s="343"/>
      <c r="Q72" s="264"/>
      <c r="R72" s="277"/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76"/>
      <c r="AG72" s="263"/>
      <c r="AH72" s="344"/>
      <c r="AI72" s="344"/>
      <c r="AJ72" s="303"/>
      <c r="AK72" s="303"/>
      <c r="AL72" s="303"/>
    </row>
    <row r="73" spans="1:38" s="262" customFormat="1" ht="13.5" customHeight="1">
      <c r="A73" s="283"/>
      <c r="B73" s="283"/>
      <c r="C73" s="283"/>
      <c r="D73" s="283"/>
      <c r="E73" s="283"/>
      <c r="F73" s="283"/>
      <c r="G73" s="283"/>
      <c r="H73" s="283"/>
      <c r="I73" s="283"/>
      <c r="J73" s="283"/>
      <c r="K73" s="268"/>
      <c r="L73" s="315"/>
      <c r="M73" s="316"/>
      <c r="N73" s="268"/>
      <c r="O73" s="342"/>
      <c r="P73" s="343"/>
      <c r="Q73" s="264"/>
      <c r="R73" s="277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76"/>
      <c r="AG73" s="263"/>
      <c r="AH73" s="344"/>
      <c r="AI73" s="344"/>
      <c r="AJ73" s="303"/>
      <c r="AK73" s="303"/>
      <c r="AL73" s="303"/>
    </row>
    <row r="74" spans="1:38" s="262" customFormat="1" ht="13.5" customHeight="1">
      <c r="A74" s="283"/>
      <c r="B74" s="283"/>
      <c r="C74" s="283"/>
      <c r="D74" s="283"/>
      <c r="E74" s="283"/>
      <c r="F74" s="283"/>
      <c r="G74" s="283"/>
      <c r="H74" s="283"/>
      <c r="I74" s="283"/>
      <c r="J74" s="283"/>
      <c r="K74" s="268"/>
      <c r="L74" s="315"/>
      <c r="M74" s="316"/>
      <c r="N74" s="268"/>
      <c r="O74" s="342"/>
      <c r="P74" s="343"/>
      <c r="Q74" s="264"/>
      <c r="R74" s="277"/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76"/>
      <c r="AG74" s="263"/>
      <c r="AH74" s="344"/>
      <c r="AI74" s="344"/>
      <c r="AJ74" s="303"/>
      <c r="AK74" s="303"/>
      <c r="AL74" s="303"/>
    </row>
    <row r="75" spans="1:38" ht="13.5" customHeight="1">
      <c r="A75" s="120"/>
      <c r="B75" s="121"/>
      <c r="C75" s="155"/>
      <c r="D75" s="163"/>
      <c r="E75" s="164"/>
      <c r="F75" s="120"/>
      <c r="G75" s="120"/>
      <c r="H75" s="120"/>
      <c r="I75" s="156"/>
      <c r="J75" s="156"/>
      <c r="K75" s="156"/>
      <c r="L75" s="156"/>
      <c r="M75" s="156"/>
      <c r="N75" s="156"/>
      <c r="O75" s="156"/>
      <c r="P75" s="156"/>
      <c r="Q75" s="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>
      <c r="A76" s="165"/>
      <c r="B76" s="121"/>
      <c r="C76" s="122"/>
      <c r="D76" s="166"/>
      <c r="E76" s="125"/>
      <c r="F76" s="125"/>
      <c r="G76" s="125"/>
      <c r="H76" s="125"/>
      <c r="I76" s="125"/>
      <c r="J76" s="6"/>
      <c r="K76" s="125"/>
      <c r="L76" s="125"/>
      <c r="M76" s="6"/>
      <c r="N76" s="1"/>
      <c r="O76" s="122"/>
      <c r="P76" s="44"/>
      <c r="Q76" s="44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4"/>
      <c r="AG76" s="44"/>
      <c r="AH76" s="44"/>
      <c r="AI76" s="44"/>
      <c r="AJ76" s="44"/>
      <c r="AK76" s="44"/>
      <c r="AL76" s="44"/>
    </row>
    <row r="77" spans="1:38" ht="12.75" customHeight="1">
      <c r="A77" s="167" t="s">
        <v>614</v>
      </c>
      <c r="B77" s="167"/>
      <c r="C77" s="167"/>
      <c r="D77" s="167"/>
      <c r="E77" s="168"/>
      <c r="F77" s="125"/>
      <c r="G77" s="125"/>
      <c r="H77" s="125"/>
      <c r="I77" s="125"/>
      <c r="J77" s="1"/>
      <c r="K77" s="6"/>
      <c r="L77" s="6"/>
      <c r="M77" s="6"/>
      <c r="N77" s="1"/>
      <c r="O77" s="1"/>
      <c r="P77" s="44"/>
      <c r="Q77" s="44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4"/>
      <c r="AG77" s="44"/>
      <c r="AH77" s="44"/>
      <c r="AI77" s="44"/>
      <c r="AJ77" s="44"/>
      <c r="AK77" s="44"/>
      <c r="AL77" s="44"/>
    </row>
    <row r="78" spans="1:38" ht="38.25" customHeight="1">
      <c r="A78" s="100" t="s">
        <v>16</v>
      </c>
      <c r="B78" s="100" t="s">
        <v>568</v>
      </c>
      <c r="C78" s="100"/>
      <c r="D78" s="101" t="s">
        <v>579</v>
      </c>
      <c r="E78" s="100" t="s">
        <v>580</v>
      </c>
      <c r="F78" s="100" t="s">
        <v>581</v>
      </c>
      <c r="G78" s="100" t="s">
        <v>602</v>
      </c>
      <c r="H78" s="100" t="s">
        <v>583</v>
      </c>
      <c r="I78" s="100" t="s">
        <v>584</v>
      </c>
      <c r="J78" s="99" t="s">
        <v>585</v>
      </c>
      <c r="K78" s="99" t="s">
        <v>615</v>
      </c>
      <c r="L78" s="102" t="s">
        <v>587</v>
      </c>
      <c r="M78" s="162" t="s">
        <v>611</v>
      </c>
      <c r="N78" s="100" t="s">
        <v>612</v>
      </c>
      <c r="O78" s="100" t="s">
        <v>589</v>
      </c>
      <c r="P78" s="101" t="s">
        <v>590</v>
      </c>
      <c r="Q78" s="44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4"/>
      <c r="AG78" s="44"/>
      <c r="AH78" s="44"/>
      <c r="AI78" s="44"/>
      <c r="AJ78" s="44"/>
      <c r="AK78" s="44"/>
      <c r="AL78" s="44"/>
    </row>
    <row r="79" spans="1:38" s="262" customFormat="1" ht="12.75" customHeight="1">
      <c r="A79" s="317">
        <v>1</v>
      </c>
      <c r="B79" s="260">
        <v>44531</v>
      </c>
      <c r="C79" s="318"/>
      <c r="D79" s="319" t="s">
        <v>883</v>
      </c>
      <c r="E79" s="317" t="s">
        <v>593</v>
      </c>
      <c r="F79" s="317">
        <v>72</v>
      </c>
      <c r="G79" s="317">
        <v>30</v>
      </c>
      <c r="H79" s="317">
        <v>92.5</v>
      </c>
      <c r="I79" s="320" t="s">
        <v>878</v>
      </c>
      <c r="J79" s="321" t="s">
        <v>884</v>
      </c>
      <c r="K79" s="322">
        <f>H79-F79</f>
        <v>20.5</v>
      </c>
      <c r="L79" s="322">
        <v>100</v>
      </c>
      <c r="M79" s="321">
        <f>(K79*N79)-100</f>
        <v>925</v>
      </c>
      <c r="N79" s="321">
        <v>50</v>
      </c>
      <c r="O79" s="323" t="s">
        <v>591</v>
      </c>
      <c r="P79" s="431">
        <v>44531</v>
      </c>
      <c r="Q79" s="264"/>
      <c r="R79" s="265" t="s">
        <v>595</v>
      </c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</row>
    <row r="80" spans="1:38" s="262" customFormat="1" ht="12.75" customHeight="1">
      <c r="A80" s="411">
        <v>2</v>
      </c>
      <c r="B80" s="407">
        <v>44531</v>
      </c>
      <c r="C80" s="412"/>
      <c r="D80" s="413" t="s">
        <v>885</v>
      </c>
      <c r="E80" s="414" t="s">
        <v>593</v>
      </c>
      <c r="F80" s="415">
        <v>72</v>
      </c>
      <c r="G80" s="415">
        <v>30</v>
      </c>
      <c r="H80" s="415">
        <v>93</v>
      </c>
      <c r="I80" s="416" t="s">
        <v>886</v>
      </c>
      <c r="J80" s="417" t="s">
        <v>605</v>
      </c>
      <c r="K80" s="418">
        <f t="shared" ref="K80" si="46">H80-F80</f>
        <v>21</v>
      </c>
      <c r="L80" s="418">
        <v>100</v>
      </c>
      <c r="M80" s="417">
        <f t="shared" ref="M80" si="47">(K80*N80)-100</f>
        <v>950</v>
      </c>
      <c r="N80" s="417">
        <v>50</v>
      </c>
      <c r="O80" s="419" t="s">
        <v>591</v>
      </c>
      <c r="P80" s="432">
        <v>44531</v>
      </c>
      <c r="Q80" s="264"/>
      <c r="R80" s="265" t="s">
        <v>595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</row>
    <row r="81" spans="1:38" s="262" customFormat="1" ht="12.75" customHeight="1">
      <c r="A81" s="423">
        <v>3</v>
      </c>
      <c r="B81" s="424">
        <v>44532</v>
      </c>
      <c r="C81" s="425"/>
      <c r="D81" s="426" t="s">
        <v>895</v>
      </c>
      <c r="E81" s="423" t="s">
        <v>593</v>
      </c>
      <c r="F81" s="423">
        <v>56</v>
      </c>
      <c r="G81" s="423">
        <v>20</v>
      </c>
      <c r="H81" s="423">
        <v>20</v>
      </c>
      <c r="I81" s="427" t="s">
        <v>896</v>
      </c>
      <c r="J81" s="428" t="s">
        <v>900</v>
      </c>
      <c r="K81" s="429">
        <f t="shared" ref="K81" si="48">H81-F81</f>
        <v>-36</v>
      </c>
      <c r="L81" s="429">
        <v>100</v>
      </c>
      <c r="M81" s="428">
        <f t="shared" ref="M81" si="49">(K81*N81)-100</f>
        <v>-1900</v>
      </c>
      <c r="N81" s="428">
        <v>50</v>
      </c>
      <c r="O81" s="430" t="s">
        <v>604</v>
      </c>
      <c r="P81" s="433">
        <v>44532</v>
      </c>
      <c r="Q81" s="264"/>
      <c r="R81" s="265" t="s">
        <v>595</v>
      </c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</row>
    <row r="82" spans="1:38" s="262" customFormat="1" ht="12.75" customHeight="1">
      <c r="A82" s="411">
        <v>4</v>
      </c>
      <c r="B82" s="407">
        <v>44532</v>
      </c>
      <c r="C82" s="412"/>
      <c r="D82" s="413" t="s">
        <v>897</v>
      </c>
      <c r="E82" s="414" t="s">
        <v>898</v>
      </c>
      <c r="F82" s="415">
        <v>83</v>
      </c>
      <c r="G82" s="415">
        <v>127</v>
      </c>
      <c r="H82" s="415">
        <v>63</v>
      </c>
      <c r="I82" s="416">
        <v>1</v>
      </c>
      <c r="J82" s="417" t="s">
        <v>899</v>
      </c>
      <c r="K82" s="418">
        <f>F82-H82</f>
        <v>20</v>
      </c>
      <c r="L82" s="418">
        <v>100</v>
      </c>
      <c r="M82" s="417">
        <f t="shared" ref="M82:M83" si="50">(K82*N82)-100</f>
        <v>900</v>
      </c>
      <c r="N82" s="417">
        <v>50</v>
      </c>
      <c r="O82" s="419" t="s">
        <v>591</v>
      </c>
      <c r="P82" s="432">
        <v>44532</v>
      </c>
      <c r="Q82" s="264"/>
      <c r="R82" s="265" t="s">
        <v>592</v>
      </c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</row>
    <row r="83" spans="1:38" s="262" customFormat="1" ht="12.75" customHeight="1">
      <c r="A83" s="423">
        <v>5</v>
      </c>
      <c r="B83" s="424">
        <v>44532</v>
      </c>
      <c r="C83" s="425"/>
      <c r="D83" s="426" t="s">
        <v>901</v>
      </c>
      <c r="E83" s="423" t="s">
        <v>593</v>
      </c>
      <c r="F83" s="423">
        <v>11.5</v>
      </c>
      <c r="G83" s="423">
        <v>0</v>
      </c>
      <c r="H83" s="423">
        <v>0</v>
      </c>
      <c r="I83" s="427" t="s">
        <v>902</v>
      </c>
      <c r="J83" s="428" t="s">
        <v>912</v>
      </c>
      <c r="K83" s="429">
        <f t="shared" ref="K83" si="51">H83-F83</f>
        <v>-11.5</v>
      </c>
      <c r="L83" s="429">
        <v>100</v>
      </c>
      <c r="M83" s="428">
        <f t="shared" si="50"/>
        <v>-675</v>
      </c>
      <c r="N83" s="428">
        <v>50</v>
      </c>
      <c r="O83" s="430" t="s">
        <v>604</v>
      </c>
      <c r="P83" s="433">
        <v>44532</v>
      </c>
      <c r="Q83" s="264"/>
      <c r="R83" s="265" t="s">
        <v>595</v>
      </c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</row>
    <row r="84" spans="1:38" s="262" customFormat="1" ht="12.75" customHeight="1">
      <c r="A84" s="423">
        <v>6</v>
      </c>
      <c r="B84" s="424">
        <v>44532</v>
      </c>
      <c r="C84" s="425"/>
      <c r="D84" s="426" t="s">
        <v>897</v>
      </c>
      <c r="E84" s="423" t="s">
        <v>898</v>
      </c>
      <c r="F84" s="423">
        <v>88</v>
      </c>
      <c r="G84" s="423">
        <v>135</v>
      </c>
      <c r="H84" s="423">
        <v>135</v>
      </c>
      <c r="I84" s="427">
        <v>1</v>
      </c>
      <c r="J84" s="428" t="s">
        <v>911</v>
      </c>
      <c r="K84" s="429">
        <f>F84-H84</f>
        <v>-47</v>
      </c>
      <c r="L84" s="429">
        <v>100</v>
      </c>
      <c r="M84" s="428">
        <f t="shared" ref="M84:M85" si="52">(K84*N84)-100</f>
        <v>-2450</v>
      </c>
      <c r="N84" s="428">
        <v>50</v>
      </c>
      <c r="O84" s="430" t="s">
        <v>604</v>
      </c>
      <c r="P84" s="440">
        <v>44533</v>
      </c>
      <c r="Q84" s="264"/>
      <c r="R84" s="265" t="s">
        <v>592</v>
      </c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</row>
    <row r="85" spans="1:38" s="262" customFormat="1" ht="12.75" customHeight="1">
      <c r="A85" s="317">
        <v>7</v>
      </c>
      <c r="B85" s="260">
        <v>44536</v>
      </c>
      <c r="C85" s="318"/>
      <c r="D85" s="319" t="s">
        <v>918</v>
      </c>
      <c r="E85" s="317" t="s">
        <v>593</v>
      </c>
      <c r="F85" s="317">
        <v>72.5</v>
      </c>
      <c r="G85" s="317">
        <v>40</v>
      </c>
      <c r="H85" s="317">
        <v>94.5</v>
      </c>
      <c r="I85" s="320" t="s">
        <v>920</v>
      </c>
      <c r="J85" s="321" t="s">
        <v>921</v>
      </c>
      <c r="K85" s="418">
        <f t="shared" ref="K85:K86" si="53">H85-F85</f>
        <v>22</v>
      </c>
      <c r="L85" s="322">
        <v>100</v>
      </c>
      <c r="M85" s="321">
        <f t="shared" si="52"/>
        <v>1000</v>
      </c>
      <c r="N85" s="321">
        <v>50</v>
      </c>
      <c r="O85" s="323" t="s">
        <v>591</v>
      </c>
      <c r="P85" s="431">
        <v>44536</v>
      </c>
      <c r="Q85" s="264"/>
      <c r="R85" s="265" t="s">
        <v>595</v>
      </c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</row>
    <row r="86" spans="1:38" s="262" customFormat="1" ht="12.75" customHeight="1">
      <c r="A86" s="317">
        <v>8</v>
      </c>
      <c r="B86" s="260">
        <v>44536</v>
      </c>
      <c r="C86" s="318"/>
      <c r="D86" s="319" t="s">
        <v>919</v>
      </c>
      <c r="E86" s="317" t="s">
        <v>593</v>
      </c>
      <c r="F86" s="317">
        <v>295</v>
      </c>
      <c r="G86" s="317">
        <v>190</v>
      </c>
      <c r="H86" s="317">
        <v>355</v>
      </c>
      <c r="I86" s="320" t="s">
        <v>922</v>
      </c>
      <c r="J86" s="321" t="s">
        <v>923</v>
      </c>
      <c r="K86" s="418">
        <f t="shared" si="53"/>
        <v>60</v>
      </c>
      <c r="L86" s="322">
        <v>100</v>
      </c>
      <c r="M86" s="321">
        <f t="shared" ref="M86" si="54">(K86*N86)-100</f>
        <v>1400</v>
      </c>
      <c r="N86" s="321">
        <v>25</v>
      </c>
      <c r="O86" s="323" t="s">
        <v>591</v>
      </c>
      <c r="P86" s="431">
        <v>44536</v>
      </c>
      <c r="Q86" s="264"/>
      <c r="R86" s="265" t="s">
        <v>595</v>
      </c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</row>
    <row r="87" spans="1:38" s="262" customFormat="1" ht="12.75" customHeight="1">
      <c r="A87" s="317">
        <v>9</v>
      </c>
      <c r="B87" s="260">
        <v>44536</v>
      </c>
      <c r="C87" s="318"/>
      <c r="D87" s="319" t="s">
        <v>919</v>
      </c>
      <c r="E87" s="317" t="s">
        <v>593</v>
      </c>
      <c r="F87" s="317">
        <v>245</v>
      </c>
      <c r="G87" s="317">
        <v>120</v>
      </c>
      <c r="H87" s="317">
        <v>295</v>
      </c>
      <c r="I87" s="320" t="s">
        <v>924</v>
      </c>
      <c r="J87" s="321" t="s">
        <v>926</v>
      </c>
      <c r="K87" s="418">
        <f t="shared" ref="K87" si="55">H87-F87</f>
        <v>50</v>
      </c>
      <c r="L87" s="322">
        <v>100</v>
      </c>
      <c r="M87" s="321">
        <f t="shared" ref="M87" si="56">(K87*N87)-100</f>
        <v>1150</v>
      </c>
      <c r="N87" s="321">
        <v>25</v>
      </c>
      <c r="O87" s="323" t="s">
        <v>591</v>
      </c>
      <c r="P87" s="260">
        <v>44537</v>
      </c>
      <c r="Q87" s="264"/>
      <c r="R87" s="265" t="s">
        <v>595</v>
      </c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s="262" customFormat="1" ht="12.75" customHeight="1">
      <c r="A88" s="317">
        <v>10</v>
      </c>
      <c r="B88" s="260">
        <v>44537</v>
      </c>
      <c r="C88" s="318"/>
      <c r="D88" s="319" t="s">
        <v>927</v>
      </c>
      <c r="E88" s="317" t="s">
        <v>593</v>
      </c>
      <c r="F88" s="317">
        <v>31</v>
      </c>
      <c r="G88" s="317">
        <v>48</v>
      </c>
      <c r="H88" s="317">
        <v>37.5</v>
      </c>
      <c r="I88" s="320" t="s">
        <v>928</v>
      </c>
      <c r="J88" s="321" t="s">
        <v>929</v>
      </c>
      <c r="K88" s="418">
        <f t="shared" ref="K88" si="57">H88-F88</f>
        <v>6.5</v>
      </c>
      <c r="L88" s="322">
        <v>100</v>
      </c>
      <c r="M88" s="321">
        <f t="shared" ref="M88" si="58">(K88*N88)-100</f>
        <v>1850</v>
      </c>
      <c r="N88" s="321">
        <v>300</v>
      </c>
      <c r="O88" s="323" t="s">
        <v>591</v>
      </c>
      <c r="P88" s="431">
        <v>44537</v>
      </c>
      <c r="Q88" s="264"/>
      <c r="R88" s="265" t="s">
        <v>595</v>
      </c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</row>
    <row r="89" spans="1:38" s="262" customFormat="1" ht="12.75" customHeight="1">
      <c r="A89" s="423">
        <v>11</v>
      </c>
      <c r="B89" s="424">
        <v>44537</v>
      </c>
      <c r="C89" s="425"/>
      <c r="D89" s="426" t="s">
        <v>918</v>
      </c>
      <c r="E89" s="423" t="s">
        <v>593</v>
      </c>
      <c r="F89" s="423">
        <v>72.5</v>
      </c>
      <c r="G89" s="423">
        <v>40</v>
      </c>
      <c r="H89" s="423">
        <v>40</v>
      </c>
      <c r="I89" s="427" t="s">
        <v>920</v>
      </c>
      <c r="J89" s="428" t="s">
        <v>930</v>
      </c>
      <c r="K89" s="429">
        <f>F89-H89</f>
        <v>32.5</v>
      </c>
      <c r="L89" s="429">
        <v>100</v>
      </c>
      <c r="M89" s="428">
        <f>(K89*N89)-100</f>
        <v>1525</v>
      </c>
      <c r="N89" s="428">
        <v>50</v>
      </c>
      <c r="O89" s="430" t="s">
        <v>604</v>
      </c>
      <c r="P89" s="433">
        <v>44537</v>
      </c>
      <c r="Q89" s="264"/>
      <c r="R89" s="265" t="s">
        <v>595</v>
      </c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2.75" customHeight="1">
      <c r="A90" s="423">
        <v>12</v>
      </c>
      <c r="B90" s="424">
        <v>44538</v>
      </c>
      <c r="C90" s="425"/>
      <c r="D90" s="426" t="s">
        <v>938</v>
      </c>
      <c r="E90" s="423" t="s">
        <v>898</v>
      </c>
      <c r="F90" s="423">
        <v>84</v>
      </c>
      <c r="G90" s="423">
        <v>120</v>
      </c>
      <c r="H90" s="423">
        <v>112.5</v>
      </c>
      <c r="I90" s="427" t="s">
        <v>937</v>
      </c>
      <c r="J90" s="428" t="s">
        <v>939</v>
      </c>
      <c r="K90" s="429">
        <f>F90-H90</f>
        <v>-28.5</v>
      </c>
      <c r="L90" s="429">
        <v>100</v>
      </c>
      <c r="M90" s="428">
        <f>(K90*N90)-100</f>
        <v>-1525</v>
      </c>
      <c r="N90" s="428">
        <v>50</v>
      </c>
      <c r="O90" s="430" t="s">
        <v>604</v>
      </c>
      <c r="P90" s="433">
        <v>44539</v>
      </c>
      <c r="Q90" s="264"/>
      <c r="R90" s="265" t="s">
        <v>595</v>
      </c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s="262" customFormat="1" ht="12.75" customHeight="1">
      <c r="A91" s="423">
        <v>13</v>
      </c>
      <c r="B91" s="424">
        <v>44539</v>
      </c>
      <c r="C91" s="425"/>
      <c r="D91" s="426" t="s">
        <v>940</v>
      </c>
      <c r="E91" s="423" t="s">
        <v>593</v>
      </c>
      <c r="F91" s="423">
        <v>32.5</v>
      </c>
      <c r="G91" s="423">
        <v>17</v>
      </c>
      <c r="H91" s="423">
        <v>17</v>
      </c>
      <c r="I91" s="427" t="s">
        <v>928</v>
      </c>
      <c r="J91" s="428" t="s">
        <v>976</v>
      </c>
      <c r="K91" s="429">
        <f t="shared" ref="K91" si="59">H91-F91</f>
        <v>-15.5</v>
      </c>
      <c r="L91" s="484">
        <v>100</v>
      </c>
      <c r="M91" s="485">
        <f t="shared" ref="M91" si="60">(K91*N91)-100</f>
        <v>-4750</v>
      </c>
      <c r="N91" s="485">
        <v>300</v>
      </c>
      <c r="O91" s="430" t="s">
        <v>604</v>
      </c>
      <c r="P91" s="424">
        <v>44547</v>
      </c>
      <c r="Q91" s="264"/>
      <c r="R91" s="265" t="s">
        <v>595</v>
      </c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</row>
    <row r="92" spans="1:38" s="262" customFormat="1" ht="12.75" customHeight="1">
      <c r="A92" s="317">
        <v>14</v>
      </c>
      <c r="B92" s="260">
        <v>44540</v>
      </c>
      <c r="C92" s="318"/>
      <c r="D92" s="319" t="s">
        <v>938</v>
      </c>
      <c r="E92" s="317" t="s">
        <v>593</v>
      </c>
      <c r="F92" s="317">
        <v>49.5</v>
      </c>
      <c r="G92" s="317">
        <v>17</v>
      </c>
      <c r="H92" s="317">
        <v>69</v>
      </c>
      <c r="I92" s="320" t="s">
        <v>946</v>
      </c>
      <c r="J92" s="321" t="s">
        <v>947</v>
      </c>
      <c r="K92" s="418">
        <f t="shared" ref="K92" si="61">H92-F92</f>
        <v>19.5</v>
      </c>
      <c r="L92" s="322">
        <v>100</v>
      </c>
      <c r="M92" s="321">
        <f t="shared" ref="M92" si="62">(K92*N92)-100</f>
        <v>875</v>
      </c>
      <c r="N92" s="321">
        <v>50</v>
      </c>
      <c r="O92" s="323" t="s">
        <v>591</v>
      </c>
      <c r="P92" s="431">
        <v>44540</v>
      </c>
      <c r="Q92" s="264"/>
      <c r="R92" s="265" t="s">
        <v>592</v>
      </c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</row>
    <row r="93" spans="1:38" s="262" customFormat="1" ht="12.75" customHeight="1">
      <c r="A93" s="423">
        <v>15</v>
      </c>
      <c r="B93" s="424">
        <v>44544</v>
      </c>
      <c r="C93" s="425"/>
      <c r="D93" s="426" t="s">
        <v>958</v>
      </c>
      <c r="E93" s="423" t="s">
        <v>593</v>
      </c>
      <c r="F93" s="423">
        <v>59</v>
      </c>
      <c r="G93" s="423">
        <v>28</v>
      </c>
      <c r="H93" s="423">
        <v>28</v>
      </c>
      <c r="I93" s="427" t="s">
        <v>946</v>
      </c>
      <c r="J93" s="428" t="s">
        <v>962</v>
      </c>
      <c r="K93" s="429">
        <f t="shared" ref="K93:K95" si="63">H93-F93</f>
        <v>-31</v>
      </c>
      <c r="L93" s="484">
        <v>100</v>
      </c>
      <c r="M93" s="485">
        <f t="shared" ref="M93:M95" si="64">(K93*N93)-100</f>
        <v>-1650</v>
      </c>
      <c r="N93" s="485">
        <v>50</v>
      </c>
      <c r="O93" s="430" t="s">
        <v>604</v>
      </c>
      <c r="P93" s="424">
        <v>44545</v>
      </c>
      <c r="Q93" s="264"/>
      <c r="R93" s="265" t="s">
        <v>592</v>
      </c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61"/>
      <c r="AE93" s="261"/>
      <c r="AF93" s="261"/>
      <c r="AG93" s="261"/>
      <c r="AH93" s="261"/>
      <c r="AI93" s="261"/>
      <c r="AJ93" s="261"/>
      <c r="AK93" s="261"/>
      <c r="AL93" s="261"/>
    </row>
    <row r="94" spans="1:38" s="262" customFormat="1" ht="12.75" customHeight="1">
      <c r="A94" s="317">
        <v>16</v>
      </c>
      <c r="B94" s="260">
        <v>44545</v>
      </c>
      <c r="C94" s="318"/>
      <c r="D94" s="319" t="s">
        <v>963</v>
      </c>
      <c r="E94" s="317" t="s">
        <v>593</v>
      </c>
      <c r="F94" s="317">
        <v>26</v>
      </c>
      <c r="G94" s="317">
        <v>14</v>
      </c>
      <c r="H94" s="317">
        <v>34.5</v>
      </c>
      <c r="I94" s="320" t="s">
        <v>964</v>
      </c>
      <c r="J94" s="321" t="s">
        <v>643</v>
      </c>
      <c r="K94" s="418">
        <f t="shared" si="63"/>
        <v>8.5</v>
      </c>
      <c r="L94" s="322">
        <v>100</v>
      </c>
      <c r="M94" s="321">
        <f t="shared" si="64"/>
        <v>3300</v>
      </c>
      <c r="N94" s="321">
        <v>400</v>
      </c>
      <c r="O94" s="323" t="s">
        <v>591</v>
      </c>
      <c r="P94" s="431">
        <v>44545</v>
      </c>
      <c r="Q94" s="264"/>
      <c r="R94" s="265" t="s">
        <v>592</v>
      </c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</row>
    <row r="95" spans="1:38" s="262" customFormat="1" ht="12.75" customHeight="1">
      <c r="A95" s="423">
        <v>17</v>
      </c>
      <c r="B95" s="424">
        <v>44547</v>
      </c>
      <c r="C95" s="425"/>
      <c r="D95" s="426" t="s">
        <v>977</v>
      </c>
      <c r="E95" s="423" t="s">
        <v>593</v>
      </c>
      <c r="F95" s="423">
        <v>14.5</v>
      </c>
      <c r="G95" s="423">
        <v>3.5</v>
      </c>
      <c r="H95" s="423">
        <v>3.5</v>
      </c>
      <c r="I95" s="427" t="s">
        <v>978</v>
      </c>
      <c r="J95" s="428" t="s">
        <v>1004</v>
      </c>
      <c r="K95" s="429">
        <f t="shared" si="63"/>
        <v>-11</v>
      </c>
      <c r="L95" s="484">
        <v>100</v>
      </c>
      <c r="M95" s="485">
        <f t="shared" si="64"/>
        <v>-4500</v>
      </c>
      <c r="N95" s="485">
        <v>400</v>
      </c>
      <c r="O95" s="430" t="s">
        <v>604</v>
      </c>
      <c r="P95" s="424">
        <v>44551</v>
      </c>
      <c r="Q95" s="264"/>
      <c r="R95" s="265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</row>
    <row r="96" spans="1:38" s="262" customFormat="1" ht="12.75" customHeight="1">
      <c r="A96" s="317">
        <v>18</v>
      </c>
      <c r="B96" s="260">
        <v>44547</v>
      </c>
      <c r="C96" s="318"/>
      <c r="D96" s="319" t="s">
        <v>979</v>
      </c>
      <c r="E96" s="317" t="s">
        <v>593</v>
      </c>
      <c r="F96" s="317">
        <v>66</v>
      </c>
      <c r="G96" s="317">
        <v>28</v>
      </c>
      <c r="H96" s="317">
        <v>83.5</v>
      </c>
      <c r="I96" s="320" t="s">
        <v>980</v>
      </c>
      <c r="J96" s="321" t="s">
        <v>981</v>
      </c>
      <c r="K96" s="418">
        <f t="shared" ref="K96:K97" si="65">H96-F96</f>
        <v>17.5</v>
      </c>
      <c r="L96" s="322">
        <v>100</v>
      </c>
      <c r="M96" s="321">
        <f t="shared" ref="M96:M97" si="66">(K96*N96)-100</f>
        <v>775</v>
      </c>
      <c r="N96" s="321">
        <v>50</v>
      </c>
      <c r="O96" s="323" t="s">
        <v>591</v>
      </c>
      <c r="P96" s="431">
        <v>44547</v>
      </c>
      <c r="Q96" s="264"/>
      <c r="R96" s="265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</row>
    <row r="97" spans="1:38" s="262" customFormat="1" ht="12.75" customHeight="1">
      <c r="A97" s="423">
        <v>19</v>
      </c>
      <c r="B97" s="424">
        <v>44550</v>
      </c>
      <c r="C97" s="425"/>
      <c r="D97" s="426" t="s">
        <v>990</v>
      </c>
      <c r="E97" s="423" t="s">
        <v>593</v>
      </c>
      <c r="F97" s="423">
        <v>51</v>
      </c>
      <c r="G97" s="423">
        <v>18</v>
      </c>
      <c r="H97" s="423">
        <v>18</v>
      </c>
      <c r="I97" s="427" t="s">
        <v>991</v>
      </c>
      <c r="J97" s="428" t="s">
        <v>992</v>
      </c>
      <c r="K97" s="429">
        <f t="shared" si="65"/>
        <v>-33</v>
      </c>
      <c r="L97" s="484">
        <v>100</v>
      </c>
      <c r="M97" s="485">
        <f t="shared" si="66"/>
        <v>-1750</v>
      </c>
      <c r="N97" s="485">
        <v>50</v>
      </c>
      <c r="O97" s="430" t="s">
        <v>604</v>
      </c>
      <c r="P97" s="424">
        <v>44550</v>
      </c>
      <c r="Q97" s="264"/>
      <c r="R97" s="265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</row>
    <row r="98" spans="1:38" s="262" customFormat="1" ht="12.75" customHeight="1">
      <c r="A98" s="498">
        <v>20</v>
      </c>
      <c r="B98" s="499">
        <v>44552</v>
      </c>
      <c r="C98" s="500"/>
      <c r="D98" s="501" t="s">
        <v>1039</v>
      </c>
      <c r="E98" s="498" t="s">
        <v>593</v>
      </c>
      <c r="F98" s="498">
        <v>62</v>
      </c>
      <c r="G98" s="498">
        <v>28</v>
      </c>
      <c r="H98" s="498">
        <v>64</v>
      </c>
      <c r="I98" s="502" t="s">
        <v>1040</v>
      </c>
      <c r="J98" s="503" t="s">
        <v>1041</v>
      </c>
      <c r="K98" s="504">
        <f t="shared" ref="K98:K99" si="67">H98-F98</f>
        <v>2</v>
      </c>
      <c r="L98" s="505">
        <v>100</v>
      </c>
      <c r="M98" s="503">
        <f t="shared" ref="M98:M99" si="68">(K98*N98)-100</f>
        <v>0</v>
      </c>
      <c r="N98" s="503">
        <v>50</v>
      </c>
      <c r="O98" s="506" t="s">
        <v>714</v>
      </c>
      <c r="P98" s="507">
        <v>44552</v>
      </c>
      <c r="Q98" s="264"/>
      <c r="R98" s="265"/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</row>
    <row r="99" spans="1:38" s="262" customFormat="1" ht="12.75" customHeight="1">
      <c r="A99" s="317">
        <v>21</v>
      </c>
      <c r="B99" s="260">
        <v>44552</v>
      </c>
      <c r="C99" s="318"/>
      <c r="D99" s="319" t="s">
        <v>1050</v>
      </c>
      <c r="E99" s="317" t="s">
        <v>593</v>
      </c>
      <c r="F99" s="317">
        <v>165</v>
      </c>
      <c r="G99" s="317">
        <v>90</v>
      </c>
      <c r="H99" s="317">
        <v>215</v>
      </c>
      <c r="I99" s="320" t="s">
        <v>1051</v>
      </c>
      <c r="J99" s="321" t="s">
        <v>1052</v>
      </c>
      <c r="K99" s="418">
        <f t="shared" si="67"/>
        <v>50</v>
      </c>
      <c r="L99" s="322">
        <v>100</v>
      </c>
      <c r="M99" s="321">
        <f t="shared" si="68"/>
        <v>1150</v>
      </c>
      <c r="N99" s="321">
        <v>25</v>
      </c>
      <c r="O99" s="323" t="s">
        <v>591</v>
      </c>
      <c r="P99" s="431">
        <v>44552</v>
      </c>
      <c r="Q99" s="264"/>
      <c r="R99" s="265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</row>
    <row r="100" spans="1:38" s="375" customFormat="1" ht="12.75" customHeight="1">
      <c r="A100" s="363"/>
      <c r="B100" s="364"/>
      <c r="C100" s="365"/>
      <c r="D100" s="366"/>
      <c r="E100" s="363"/>
      <c r="F100" s="363"/>
      <c r="G100" s="363"/>
      <c r="H100" s="363"/>
      <c r="I100" s="367"/>
      <c r="J100" s="368"/>
      <c r="K100" s="369"/>
      <c r="L100" s="369"/>
      <c r="M100" s="368"/>
      <c r="N100" s="368"/>
      <c r="O100" s="370"/>
      <c r="P100" s="371"/>
      <c r="Q100" s="372"/>
      <c r="R100" s="373"/>
      <c r="S100" s="372"/>
      <c r="T100" s="372"/>
      <c r="U100" s="372"/>
      <c r="V100" s="372"/>
      <c r="W100" s="372"/>
      <c r="X100" s="372"/>
      <c r="Y100" s="372"/>
      <c r="Z100" s="372"/>
      <c r="AA100" s="372"/>
      <c r="AB100" s="372"/>
      <c r="AC100" s="372"/>
      <c r="AD100" s="372"/>
      <c r="AE100" s="372"/>
      <c r="AF100" s="374"/>
      <c r="AG100" s="374"/>
      <c r="AH100" s="374"/>
      <c r="AI100" s="374"/>
      <c r="AJ100" s="374"/>
      <c r="AK100" s="374"/>
      <c r="AL100" s="374"/>
    </row>
    <row r="101" spans="1:38" ht="14.25" customHeight="1">
      <c r="A101" s="164"/>
      <c r="B101" s="169"/>
      <c r="C101" s="169"/>
      <c r="D101" s="170"/>
      <c r="E101" s="164"/>
      <c r="F101" s="171"/>
      <c r="G101" s="164"/>
      <c r="H101" s="164"/>
      <c r="I101" s="164"/>
      <c r="J101" s="169"/>
      <c r="K101" s="172"/>
      <c r="L101" s="164"/>
      <c r="M101" s="164"/>
      <c r="N101" s="164"/>
      <c r="O101" s="173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>
      <c r="A102" s="98" t="s">
        <v>616</v>
      </c>
      <c r="B102" s="174"/>
      <c r="C102" s="174"/>
      <c r="D102" s="175"/>
      <c r="E102" s="148"/>
      <c r="F102" s="6"/>
      <c r="G102" s="6"/>
      <c r="H102" s="149"/>
      <c r="I102" s="176"/>
      <c r="J102" s="1"/>
      <c r="K102" s="6"/>
      <c r="L102" s="6"/>
      <c r="M102" s="6"/>
      <c r="N102" s="1"/>
      <c r="O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38.25" customHeight="1">
      <c r="A103" s="99" t="s">
        <v>16</v>
      </c>
      <c r="B103" s="100" t="s">
        <v>568</v>
      </c>
      <c r="C103" s="100"/>
      <c r="D103" s="101" t="s">
        <v>579</v>
      </c>
      <c r="E103" s="100" t="s">
        <v>580</v>
      </c>
      <c r="F103" s="100" t="s">
        <v>581</v>
      </c>
      <c r="G103" s="100" t="s">
        <v>582</v>
      </c>
      <c r="H103" s="100" t="s">
        <v>583</v>
      </c>
      <c r="I103" s="100" t="s">
        <v>584</v>
      </c>
      <c r="J103" s="99" t="s">
        <v>585</v>
      </c>
      <c r="K103" s="152" t="s">
        <v>603</v>
      </c>
      <c r="L103" s="153" t="s">
        <v>587</v>
      </c>
      <c r="M103" s="102" t="s">
        <v>588</v>
      </c>
      <c r="N103" s="100" t="s">
        <v>589</v>
      </c>
      <c r="O103" s="101" t="s">
        <v>590</v>
      </c>
      <c r="P103" s="100" t="s">
        <v>829</v>
      </c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4.25" customHeight="1">
      <c r="A104" s="269">
        <v>1</v>
      </c>
      <c r="B104" s="460">
        <v>44420</v>
      </c>
      <c r="C104" s="461"/>
      <c r="D104" s="462" t="s">
        <v>500</v>
      </c>
      <c r="E104" s="463" t="s">
        <v>593</v>
      </c>
      <c r="F104" s="269">
        <v>314</v>
      </c>
      <c r="G104" s="269">
        <v>284</v>
      </c>
      <c r="H104" s="463">
        <v>341.25</v>
      </c>
      <c r="I104" s="464" t="s">
        <v>823</v>
      </c>
      <c r="J104" s="103" t="s">
        <v>945</v>
      </c>
      <c r="K104" s="103">
        <f t="shared" ref="K104" si="69">H104-F104</f>
        <v>27.25</v>
      </c>
      <c r="L104" s="104">
        <f t="shared" ref="L104" si="70">(F104*-0.7)/100</f>
        <v>-2.198</v>
      </c>
      <c r="M104" s="105">
        <f t="shared" ref="M104" si="71">(K104+L104)/F104</f>
        <v>7.9783439490445862E-2</v>
      </c>
      <c r="N104" s="103" t="s">
        <v>591</v>
      </c>
      <c r="O104" s="106">
        <v>44540</v>
      </c>
      <c r="P104" s="103"/>
      <c r="Q104" s="1"/>
      <c r="R104" s="1" t="s">
        <v>592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s="262" customFormat="1" ht="14.25" customHeight="1">
      <c r="A105" s="298">
        <v>2</v>
      </c>
      <c r="B105" s="299">
        <v>44488</v>
      </c>
      <c r="C105" s="300"/>
      <c r="D105" s="301" t="s">
        <v>138</v>
      </c>
      <c r="E105" s="302" t="s">
        <v>593</v>
      </c>
      <c r="F105" s="303" t="s">
        <v>839</v>
      </c>
      <c r="G105" s="303">
        <v>198</v>
      </c>
      <c r="H105" s="302"/>
      <c r="I105" s="304" t="s">
        <v>835</v>
      </c>
      <c r="J105" s="305" t="s">
        <v>594</v>
      </c>
      <c r="K105" s="305"/>
      <c r="L105" s="306"/>
      <c r="M105" s="307"/>
      <c r="N105" s="305"/>
      <c r="O105" s="308"/>
      <c r="P105" s="305"/>
      <c r="Q105" s="261"/>
      <c r="R105" s="1" t="s">
        <v>592</v>
      </c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1"/>
    </row>
    <row r="106" spans="1:38" s="262" customFormat="1" ht="14.25" customHeight="1">
      <c r="A106" s="298">
        <v>3</v>
      </c>
      <c r="B106" s="299">
        <v>44490</v>
      </c>
      <c r="C106" s="300"/>
      <c r="D106" s="301" t="s">
        <v>468</v>
      </c>
      <c r="E106" s="302" t="s">
        <v>593</v>
      </c>
      <c r="F106" s="303" t="s">
        <v>840</v>
      </c>
      <c r="G106" s="303">
        <v>3700</v>
      </c>
      <c r="H106" s="302"/>
      <c r="I106" s="304" t="s">
        <v>837</v>
      </c>
      <c r="J106" s="305" t="s">
        <v>594</v>
      </c>
      <c r="K106" s="305"/>
      <c r="L106" s="306"/>
      <c r="M106" s="307"/>
      <c r="N106" s="305"/>
      <c r="O106" s="308"/>
      <c r="P106" s="305"/>
      <c r="Q106" s="261"/>
      <c r="R106" s="1" t="s">
        <v>592</v>
      </c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261"/>
    </row>
    <row r="107" spans="1:38" s="262" customFormat="1" ht="14.25" customHeight="1">
      <c r="A107" s="298">
        <v>4</v>
      </c>
      <c r="B107" s="299">
        <v>44551</v>
      </c>
      <c r="C107" s="300"/>
      <c r="D107" s="301" t="s">
        <v>389</v>
      </c>
      <c r="E107" s="302" t="s">
        <v>593</v>
      </c>
      <c r="F107" s="303" t="s">
        <v>1007</v>
      </c>
      <c r="G107" s="303">
        <v>198</v>
      </c>
      <c r="H107" s="302"/>
      <c r="I107" s="304" t="s">
        <v>1008</v>
      </c>
      <c r="J107" s="305" t="s">
        <v>594</v>
      </c>
      <c r="K107" s="305"/>
      <c r="L107" s="306"/>
      <c r="M107" s="307"/>
      <c r="N107" s="305"/>
      <c r="O107" s="308"/>
      <c r="P107" s="305"/>
      <c r="Q107" s="261"/>
      <c r="R107" s="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61"/>
      <c r="AH107" s="261"/>
      <c r="AI107" s="261"/>
      <c r="AJ107" s="261"/>
      <c r="AK107" s="261"/>
      <c r="AL107" s="261"/>
    </row>
    <row r="108" spans="1:38" s="262" customFormat="1" ht="14.25" customHeight="1">
      <c r="A108" s="298"/>
      <c r="B108" s="299"/>
      <c r="C108" s="300"/>
      <c r="D108" s="301"/>
      <c r="E108" s="302"/>
      <c r="F108" s="303"/>
      <c r="G108" s="303"/>
      <c r="H108" s="302"/>
      <c r="I108" s="304"/>
      <c r="J108" s="305"/>
      <c r="K108" s="305"/>
      <c r="L108" s="306"/>
      <c r="M108" s="307"/>
      <c r="N108" s="305"/>
      <c r="O108" s="308"/>
      <c r="P108" s="305"/>
      <c r="Q108" s="261"/>
      <c r="R108" s="1"/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61"/>
      <c r="AE108" s="261"/>
      <c r="AF108" s="261"/>
      <c r="AG108" s="261"/>
      <c r="AH108" s="261"/>
      <c r="AI108" s="261"/>
      <c r="AJ108" s="261"/>
      <c r="AK108" s="261"/>
      <c r="AL108" s="261"/>
    </row>
    <row r="109" spans="1:38" ht="14.25" customHeight="1">
      <c r="A109" s="177"/>
      <c r="B109" s="154"/>
      <c r="C109" s="178"/>
      <c r="D109" s="109"/>
      <c r="E109" s="179"/>
      <c r="F109" s="179"/>
      <c r="G109" s="179"/>
      <c r="H109" s="179"/>
      <c r="I109" s="179"/>
      <c r="J109" s="179"/>
      <c r="K109" s="180"/>
      <c r="L109" s="181"/>
      <c r="M109" s="179"/>
      <c r="N109" s="182"/>
      <c r="O109" s="183"/>
      <c r="P109" s="183"/>
      <c r="R109" s="6"/>
      <c r="S109" s="44"/>
      <c r="T109" s="1"/>
      <c r="U109" s="1"/>
      <c r="V109" s="1"/>
      <c r="W109" s="1"/>
      <c r="X109" s="1"/>
      <c r="Y109" s="1"/>
      <c r="Z109" s="1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</row>
    <row r="110" spans="1:38" ht="12.75" customHeight="1">
      <c r="A110" s="132" t="s">
        <v>596</v>
      </c>
      <c r="B110" s="132"/>
      <c r="C110" s="132"/>
      <c r="D110" s="132"/>
      <c r="E110" s="44"/>
      <c r="F110" s="140" t="s">
        <v>598</v>
      </c>
      <c r="G110" s="59"/>
      <c r="H110" s="59"/>
      <c r="I110" s="59"/>
      <c r="J110" s="6"/>
      <c r="K110" s="158"/>
      <c r="L110" s="159"/>
      <c r="M110" s="6"/>
      <c r="N110" s="122"/>
      <c r="O110" s="184"/>
      <c r="P110" s="1"/>
      <c r="Q110" s="1"/>
      <c r="R110" s="6"/>
      <c r="S110" s="1"/>
      <c r="T110" s="1"/>
      <c r="U110" s="1"/>
      <c r="V110" s="1"/>
      <c r="W110" s="1"/>
      <c r="X110" s="1"/>
      <c r="Y110" s="1"/>
    </row>
    <row r="111" spans="1:38" ht="12.75" customHeight="1">
      <c r="A111" s="139" t="s">
        <v>597</v>
      </c>
      <c r="B111" s="132"/>
      <c r="C111" s="132"/>
      <c r="D111" s="132"/>
      <c r="E111" s="6"/>
      <c r="F111" s="140" t="s">
        <v>600</v>
      </c>
      <c r="G111" s="6"/>
      <c r="H111" s="6" t="s">
        <v>821</v>
      </c>
      <c r="I111" s="6"/>
      <c r="J111" s="1"/>
      <c r="K111" s="6"/>
      <c r="L111" s="6"/>
      <c r="M111" s="6"/>
      <c r="N111" s="1"/>
      <c r="O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39"/>
      <c r="B112" s="132"/>
      <c r="C112" s="132"/>
      <c r="D112" s="132"/>
      <c r="E112" s="6"/>
      <c r="F112" s="140"/>
      <c r="G112" s="6"/>
      <c r="H112" s="6"/>
      <c r="I112" s="6"/>
      <c r="J112" s="1"/>
      <c r="K112" s="6"/>
      <c r="L112" s="6"/>
      <c r="M112" s="6"/>
      <c r="N112" s="1"/>
      <c r="O112" s="1"/>
      <c r="Q112" s="1"/>
      <c r="R112" s="59"/>
      <c r="S112" s="1"/>
      <c r="T112" s="1"/>
      <c r="U112" s="1"/>
      <c r="V112" s="1"/>
      <c r="W112" s="1"/>
      <c r="X112" s="1"/>
      <c r="Y112" s="1"/>
      <c r="Z112" s="1"/>
    </row>
    <row r="113" spans="1:38" ht="12.75" customHeight="1">
      <c r="A113" s="1"/>
      <c r="B113" s="147" t="s">
        <v>617</v>
      </c>
      <c r="C113" s="147"/>
      <c r="D113" s="147"/>
      <c r="E113" s="147"/>
      <c r="F113" s="148"/>
      <c r="G113" s="6"/>
      <c r="H113" s="6"/>
      <c r="I113" s="149"/>
      <c r="J113" s="150"/>
      <c r="K113" s="151"/>
      <c r="L113" s="150"/>
      <c r="M113" s="6"/>
      <c r="N113" s="1"/>
      <c r="O113" s="1"/>
      <c r="Q113" s="1"/>
      <c r="R113" s="59"/>
      <c r="S113" s="1"/>
      <c r="T113" s="1"/>
      <c r="U113" s="1"/>
      <c r="V113" s="1"/>
      <c r="W113" s="1"/>
      <c r="X113" s="1"/>
      <c r="Y113" s="1"/>
      <c r="Z113" s="1"/>
    </row>
    <row r="114" spans="1:38" ht="38.25" customHeight="1">
      <c r="A114" s="99" t="s">
        <v>16</v>
      </c>
      <c r="B114" s="100" t="s">
        <v>568</v>
      </c>
      <c r="C114" s="100"/>
      <c r="D114" s="101" t="s">
        <v>579</v>
      </c>
      <c r="E114" s="100" t="s">
        <v>580</v>
      </c>
      <c r="F114" s="100" t="s">
        <v>581</v>
      </c>
      <c r="G114" s="100" t="s">
        <v>602</v>
      </c>
      <c r="H114" s="100" t="s">
        <v>583</v>
      </c>
      <c r="I114" s="100" t="s">
        <v>584</v>
      </c>
      <c r="J114" s="185" t="s">
        <v>585</v>
      </c>
      <c r="K114" s="152" t="s">
        <v>603</v>
      </c>
      <c r="L114" s="162" t="s">
        <v>611</v>
      </c>
      <c r="M114" s="100" t="s">
        <v>612</v>
      </c>
      <c r="N114" s="153" t="s">
        <v>587</v>
      </c>
      <c r="O114" s="102" t="s">
        <v>588</v>
      </c>
      <c r="P114" s="100" t="s">
        <v>589</v>
      </c>
      <c r="Q114" s="101" t="s">
        <v>590</v>
      </c>
      <c r="R114" s="59"/>
      <c r="S114" s="1"/>
      <c r="T114" s="1"/>
      <c r="U114" s="1"/>
      <c r="V114" s="1"/>
      <c r="W114" s="1"/>
      <c r="X114" s="1"/>
      <c r="Y114" s="1"/>
      <c r="Z114" s="1"/>
    </row>
    <row r="115" spans="1:38" ht="14.25" customHeight="1">
      <c r="A115" s="113"/>
      <c r="B115" s="115"/>
      <c r="C115" s="186"/>
      <c r="D115" s="116"/>
      <c r="E115" s="117"/>
      <c r="F115" s="187"/>
      <c r="G115" s="113"/>
      <c r="H115" s="117"/>
      <c r="I115" s="118"/>
      <c r="J115" s="188"/>
      <c r="K115" s="188"/>
      <c r="L115" s="189"/>
      <c r="M115" s="107"/>
      <c r="N115" s="189"/>
      <c r="O115" s="190"/>
      <c r="P115" s="191"/>
      <c r="Q115" s="192"/>
      <c r="R115" s="157"/>
      <c r="S115" s="126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38" ht="14.25" customHeight="1">
      <c r="A116" s="113"/>
      <c r="B116" s="115"/>
      <c r="C116" s="186"/>
      <c r="D116" s="116"/>
      <c r="E116" s="117"/>
      <c r="F116" s="187"/>
      <c r="G116" s="113"/>
      <c r="H116" s="117"/>
      <c r="I116" s="118"/>
      <c r="J116" s="188"/>
      <c r="K116" s="188"/>
      <c r="L116" s="189"/>
      <c r="M116" s="107"/>
      <c r="N116" s="189"/>
      <c r="O116" s="190"/>
      <c r="P116" s="191"/>
      <c r="Q116" s="192"/>
      <c r="R116" s="157"/>
      <c r="S116" s="126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38" ht="14.25" customHeight="1">
      <c r="A117" s="113"/>
      <c r="B117" s="115"/>
      <c r="C117" s="186"/>
      <c r="D117" s="116"/>
      <c r="E117" s="117"/>
      <c r="F117" s="187"/>
      <c r="G117" s="113"/>
      <c r="H117" s="117"/>
      <c r="I117" s="118"/>
      <c r="J117" s="188"/>
      <c r="K117" s="188"/>
      <c r="L117" s="189"/>
      <c r="M117" s="107"/>
      <c r="N117" s="189"/>
      <c r="O117" s="190"/>
      <c r="P117" s="191"/>
      <c r="Q117" s="192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4.25" customHeight="1">
      <c r="A118" s="113"/>
      <c r="B118" s="115"/>
      <c r="C118" s="186"/>
      <c r="D118" s="116"/>
      <c r="E118" s="117"/>
      <c r="F118" s="188"/>
      <c r="G118" s="113"/>
      <c r="H118" s="117"/>
      <c r="I118" s="118"/>
      <c r="J118" s="188"/>
      <c r="K118" s="188"/>
      <c r="L118" s="189"/>
      <c r="M118" s="107"/>
      <c r="N118" s="189"/>
      <c r="O118" s="190"/>
      <c r="P118" s="191"/>
      <c r="Q118" s="192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4.25" customHeight="1">
      <c r="A119" s="113"/>
      <c r="B119" s="115"/>
      <c r="C119" s="186"/>
      <c r="D119" s="116"/>
      <c r="E119" s="117"/>
      <c r="F119" s="188"/>
      <c r="G119" s="113"/>
      <c r="H119" s="117"/>
      <c r="I119" s="118"/>
      <c r="J119" s="188"/>
      <c r="K119" s="188"/>
      <c r="L119" s="189"/>
      <c r="M119" s="107"/>
      <c r="N119" s="189"/>
      <c r="O119" s="190"/>
      <c r="P119" s="191"/>
      <c r="Q119" s="192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113"/>
      <c r="B120" s="115"/>
      <c r="C120" s="186"/>
      <c r="D120" s="116"/>
      <c r="E120" s="117"/>
      <c r="F120" s="187"/>
      <c r="G120" s="113"/>
      <c r="H120" s="117"/>
      <c r="I120" s="118"/>
      <c r="J120" s="188"/>
      <c r="K120" s="188"/>
      <c r="L120" s="189"/>
      <c r="M120" s="107"/>
      <c r="N120" s="189"/>
      <c r="O120" s="190"/>
      <c r="P120" s="191"/>
      <c r="Q120" s="192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113"/>
      <c r="B121" s="115"/>
      <c r="C121" s="186"/>
      <c r="D121" s="116"/>
      <c r="E121" s="117"/>
      <c r="F121" s="187"/>
      <c r="G121" s="113"/>
      <c r="H121" s="117"/>
      <c r="I121" s="118"/>
      <c r="J121" s="188"/>
      <c r="K121" s="188"/>
      <c r="L121" s="188"/>
      <c r="M121" s="188"/>
      <c r="N121" s="189"/>
      <c r="O121" s="193"/>
      <c r="P121" s="191"/>
      <c r="Q121" s="192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13"/>
      <c r="B122" s="115"/>
      <c r="C122" s="186"/>
      <c r="D122" s="116"/>
      <c r="E122" s="117"/>
      <c r="F122" s="188"/>
      <c r="G122" s="113"/>
      <c r="H122" s="117"/>
      <c r="I122" s="118"/>
      <c r="J122" s="188"/>
      <c r="K122" s="188"/>
      <c r="L122" s="189"/>
      <c r="M122" s="107"/>
      <c r="N122" s="189"/>
      <c r="O122" s="190"/>
      <c r="P122" s="191"/>
      <c r="Q122" s="192"/>
      <c r="R122" s="157"/>
      <c r="S122" s="126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113"/>
      <c r="B123" s="115"/>
      <c r="C123" s="186"/>
      <c r="D123" s="116"/>
      <c r="E123" s="117"/>
      <c r="F123" s="187"/>
      <c r="G123" s="113"/>
      <c r="H123" s="117"/>
      <c r="I123" s="118"/>
      <c r="J123" s="194"/>
      <c r="K123" s="194"/>
      <c r="L123" s="194"/>
      <c r="M123" s="194"/>
      <c r="N123" s="195"/>
      <c r="O123" s="190"/>
      <c r="P123" s="119"/>
      <c r="Q123" s="192"/>
      <c r="R123" s="157"/>
      <c r="S123" s="126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>
      <c r="A124" s="139"/>
      <c r="B124" s="132"/>
      <c r="C124" s="132"/>
      <c r="D124" s="132"/>
      <c r="E124" s="6"/>
      <c r="F124" s="140"/>
      <c r="G124" s="6"/>
      <c r="H124" s="6"/>
      <c r="I124" s="6"/>
      <c r="J124" s="1"/>
      <c r="K124" s="6"/>
      <c r="L124" s="6"/>
      <c r="M124" s="6"/>
      <c r="N124" s="1"/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39"/>
      <c r="B125" s="132"/>
      <c r="C125" s="132"/>
      <c r="D125" s="132"/>
      <c r="E125" s="6"/>
      <c r="F125" s="140"/>
      <c r="G125" s="59"/>
      <c r="H125" s="44"/>
      <c r="I125" s="59"/>
      <c r="J125" s="6"/>
      <c r="K125" s="158"/>
      <c r="L125" s="159"/>
      <c r="M125" s="6"/>
      <c r="N125" s="122"/>
      <c r="O125" s="160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59"/>
      <c r="B126" s="121"/>
      <c r="C126" s="121"/>
      <c r="D126" s="44"/>
      <c r="E126" s="59"/>
      <c r="F126" s="59"/>
      <c r="G126" s="59"/>
      <c r="H126" s="44"/>
      <c r="I126" s="59"/>
      <c r="J126" s="6"/>
      <c r="K126" s="158"/>
      <c r="L126" s="159"/>
      <c r="M126" s="6"/>
      <c r="N126" s="122"/>
      <c r="O126" s="160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44"/>
      <c r="B127" s="196" t="s">
        <v>618</v>
      </c>
      <c r="C127" s="196"/>
      <c r="D127" s="196"/>
      <c r="E127" s="196"/>
      <c r="F127" s="6"/>
      <c r="G127" s="6"/>
      <c r="H127" s="150"/>
      <c r="I127" s="6"/>
      <c r="J127" s="150"/>
      <c r="K127" s="151"/>
      <c r="L127" s="6"/>
      <c r="M127" s="6"/>
      <c r="N127" s="1"/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38.25" customHeight="1">
      <c r="A128" s="99" t="s">
        <v>16</v>
      </c>
      <c r="B128" s="100" t="s">
        <v>568</v>
      </c>
      <c r="C128" s="100"/>
      <c r="D128" s="101" t="s">
        <v>579</v>
      </c>
      <c r="E128" s="100" t="s">
        <v>580</v>
      </c>
      <c r="F128" s="100" t="s">
        <v>581</v>
      </c>
      <c r="G128" s="100" t="s">
        <v>619</v>
      </c>
      <c r="H128" s="100" t="s">
        <v>620</v>
      </c>
      <c r="I128" s="100" t="s">
        <v>584</v>
      </c>
      <c r="J128" s="197" t="s">
        <v>585</v>
      </c>
      <c r="K128" s="100" t="s">
        <v>586</v>
      </c>
      <c r="L128" s="100" t="s">
        <v>621</v>
      </c>
      <c r="M128" s="100" t="s">
        <v>589</v>
      </c>
      <c r="N128" s="101" t="s">
        <v>590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1</v>
      </c>
      <c r="B129" s="199">
        <v>41579</v>
      </c>
      <c r="C129" s="199"/>
      <c r="D129" s="200" t="s">
        <v>622</v>
      </c>
      <c r="E129" s="201" t="s">
        <v>623</v>
      </c>
      <c r="F129" s="202">
        <v>82</v>
      </c>
      <c r="G129" s="201" t="s">
        <v>624</v>
      </c>
      <c r="H129" s="201">
        <v>100</v>
      </c>
      <c r="I129" s="203">
        <v>100</v>
      </c>
      <c r="J129" s="204" t="s">
        <v>625</v>
      </c>
      <c r="K129" s="205">
        <f t="shared" ref="K129:K181" si="72">H129-F129</f>
        <v>18</v>
      </c>
      <c r="L129" s="206">
        <f t="shared" ref="L129:L181" si="73">K129/F129</f>
        <v>0.21951219512195122</v>
      </c>
      <c r="M129" s="201" t="s">
        <v>591</v>
      </c>
      <c r="N129" s="207">
        <v>42657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2</v>
      </c>
      <c r="B130" s="199">
        <v>41794</v>
      </c>
      <c r="C130" s="199"/>
      <c r="D130" s="200" t="s">
        <v>626</v>
      </c>
      <c r="E130" s="201" t="s">
        <v>593</v>
      </c>
      <c r="F130" s="202">
        <v>257</v>
      </c>
      <c r="G130" s="201" t="s">
        <v>624</v>
      </c>
      <c r="H130" s="201">
        <v>300</v>
      </c>
      <c r="I130" s="203">
        <v>300</v>
      </c>
      <c r="J130" s="204" t="s">
        <v>625</v>
      </c>
      <c r="K130" s="205">
        <f t="shared" si="72"/>
        <v>43</v>
      </c>
      <c r="L130" s="206">
        <f t="shared" si="73"/>
        <v>0.16731517509727625</v>
      </c>
      <c r="M130" s="201" t="s">
        <v>591</v>
      </c>
      <c r="N130" s="207">
        <v>41822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3</v>
      </c>
      <c r="B131" s="199">
        <v>41828</v>
      </c>
      <c r="C131" s="199"/>
      <c r="D131" s="200" t="s">
        <v>627</v>
      </c>
      <c r="E131" s="201" t="s">
        <v>593</v>
      </c>
      <c r="F131" s="202">
        <v>393</v>
      </c>
      <c r="G131" s="201" t="s">
        <v>624</v>
      </c>
      <c r="H131" s="201">
        <v>468</v>
      </c>
      <c r="I131" s="203">
        <v>468</v>
      </c>
      <c r="J131" s="204" t="s">
        <v>625</v>
      </c>
      <c r="K131" s="205">
        <f t="shared" si="72"/>
        <v>75</v>
      </c>
      <c r="L131" s="206">
        <f t="shared" si="73"/>
        <v>0.19083969465648856</v>
      </c>
      <c r="M131" s="201" t="s">
        <v>591</v>
      </c>
      <c r="N131" s="207">
        <v>41863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4</v>
      </c>
      <c r="B132" s="199">
        <v>41857</v>
      </c>
      <c r="C132" s="199"/>
      <c r="D132" s="200" t="s">
        <v>628</v>
      </c>
      <c r="E132" s="201" t="s">
        <v>593</v>
      </c>
      <c r="F132" s="202">
        <v>205</v>
      </c>
      <c r="G132" s="201" t="s">
        <v>624</v>
      </c>
      <c r="H132" s="201">
        <v>275</v>
      </c>
      <c r="I132" s="203">
        <v>250</v>
      </c>
      <c r="J132" s="204" t="s">
        <v>625</v>
      </c>
      <c r="K132" s="205">
        <f t="shared" si="72"/>
        <v>70</v>
      </c>
      <c r="L132" s="206">
        <f t="shared" si="73"/>
        <v>0.34146341463414637</v>
      </c>
      <c r="M132" s="201" t="s">
        <v>591</v>
      </c>
      <c r="N132" s="207">
        <v>41962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5</v>
      </c>
      <c r="B133" s="199">
        <v>41886</v>
      </c>
      <c r="C133" s="199"/>
      <c r="D133" s="200" t="s">
        <v>629</v>
      </c>
      <c r="E133" s="201" t="s">
        <v>593</v>
      </c>
      <c r="F133" s="202">
        <v>162</v>
      </c>
      <c r="G133" s="201" t="s">
        <v>624</v>
      </c>
      <c r="H133" s="201">
        <v>190</v>
      </c>
      <c r="I133" s="203">
        <v>190</v>
      </c>
      <c r="J133" s="204" t="s">
        <v>625</v>
      </c>
      <c r="K133" s="205">
        <f t="shared" si="72"/>
        <v>28</v>
      </c>
      <c r="L133" s="206">
        <f t="shared" si="73"/>
        <v>0.1728395061728395</v>
      </c>
      <c r="M133" s="201" t="s">
        <v>591</v>
      </c>
      <c r="N133" s="207">
        <v>42006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6</v>
      </c>
      <c r="B134" s="199">
        <v>41886</v>
      </c>
      <c r="C134" s="199"/>
      <c r="D134" s="200" t="s">
        <v>630</v>
      </c>
      <c r="E134" s="201" t="s">
        <v>593</v>
      </c>
      <c r="F134" s="202">
        <v>75</v>
      </c>
      <c r="G134" s="201" t="s">
        <v>624</v>
      </c>
      <c r="H134" s="201">
        <v>91.5</v>
      </c>
      <c r="I134" s="203" t="s">
        <v>631</v>
      </c>
      <c r="J134" s="204" t="s">
        <v>632</v>
      </c>
      <c r="K134" s="205">
        <f t="shared" si="72"/>
        <v>16.5</v>
      </c>
      <c r="L134" s="206">
        <f t="shared" si="73"/>
        <v>0.22</v>
      </c>
      <c r="M134" s="201" t="s">
        <v>591</v>
      </c>
      <c r="N134" s="207">
        <v>41954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7</v>
      </c>
      <c r="B135" s="199">
        <v>41913</v>
      </c>
      <c r="C135" s="199"/>
      <c r="D135" s="200" t="s">
        <v>633</v>
      </c>
      <c r="E135" s="201" t="s">
        <v>593</v>
      </c>
      <c r="F135" s="202">
        <v>850</v>
      </c>
      <c r="G135" s="201" t="s">
        <v>624</v>
      </c>
      <c r="H135" s="201">
        <v>982.5</v>
      </c>
      <c r="I135" s="203">
        <v>1050</v>
      </c>
      <c r="J135" s="204" t="s">
        <v>634</v>
      </c>
      <c r="K135" s="205">
        <f t="shared" si="72"/>
        <v>132.5</v>
      </c>
      <c r="L135" s="206">
        <f t="shared" si="73"/>
        <v>0.15588235294117647</v>
      </c>
      <c r="M135" s="201" t="s">
        <v>591</v>
      </c>
      <c r="N135" s="207">
        <v>42039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8</v>
      </c>
      <c r="B136" s="199">
        <v>41913</v>
      </c>
      <c r="C136" s="199"/>
      <c r="D136" s="200" t="s">
        <v>635</v>
      </c>
      <c r="E136" s="201" t="s">
        <v>593</v>
      </c>
      <c r="F136" s="202">
        <v>475</v>
      </c>
      <c r="G136" s="201" t="s">
        <v>624</v>
      </c>
      <c r="H136" s="201">
        <v>515</v>
      </c>
      <c r="I136" s="203">
        <v>600</v>
      </c>
      <c r="J136" s="204" t="s">
        <v>636</v>
      </c>
      <c r="K136" s="205">
        <f t="shared" si="72"/>
        <v>40</v>
      </c>
      <c r="L136" s="206">
        <f t="shared" si="73"/>
        <v>8.4210526315789472E-2</v>
      </c>
      <c r="M136" s="201" t="s">
        <v>591</v>
      </c>
      <c r="N136" s="207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9</v>
      </c>
      <c r="B137" s="199">
        <v>41913</v>
      </c>
      <c r="C137" s="199"/>
      <c r="D137" s="200" t="s">
        <v>637</v>
      </c>
      <c r="E137" s="201" t="s">
        <v>593</v>
      </c>
      <c r="F137" s="202">
        <v>86</v>
      </c>
      <c r="G137" s="201" t="s">
        <v>624</v>
      </c>
      <c r="H137" s="201">
        <v>99</v>
      </c>
      <c r="I137" s="203">
        <v>140</v>
      </c>
      <c r="J137" s="204" t="s">
        <v>638</v>
      </c>
      <c r="K137" s="205">
        <f t="shared" si="72"/>
        <v>13</v>
      </c>
      <c r="L137" s="206">
        <f t="shared" si="73"/>
        <v>0.15116279069767441</v>
      </c>
      <c r="M137" s="201" t="s">
        <v>591</v>
      </c>
      <c r="N137" s="207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10</v>
      </c>
      <c r="B138" s="199">
        <v>41926</v>
      </c>
      <c r="C138" s="199"/>
      <c r="D138" s="200" t="s">
        <v>639</v>
      </c>
      <c r="E138" s="201" t="s">
        <v>593</v>
      </c>
      <c r="F138" s="202">
        <v>496.6</v>
      </c>
      <c r="G138" s="201" t="s">
        <v>624</v>
      </c>
      <c r="H138" s="201">
        <v>621</v>
      </c>
      <c r="I138" s="203">
        <v>580</v>
      </c>
      <c r="J138" s="204" t="s">
        <v>625</v>
      </c>
      <c r="K138" s="205">
        <f t="shared" si="72"/>
        <v>124.39999999999998</v>
      </c>
      <c r="L138" s="206">
        <f t="shared" si="73"/>
        <v>0.25050342327829234</v>
      </c>
      <c r="M138" s="201" t="s">
        <v>591</v>
      </c>
      <c r="N138" s="207">
        <v>42605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11</v>
      </c>
      <c r="B139" s="199">
        <v>41926</v>
      </c>
      <c r="C139" s="199"/>
      <c r="D139" s="200" t="s">
        <v>640</v>
      </c>
      <c r="E139" s="201" t="s">
        <v>593</v>
      </c>
      <c r="F139" s="202">
        <v>2481.9</v>
      </c>
      <c r="G139" s="201" t="s">
        <v>624</v>
      </c>
      <c r="H139" s="201">
        <v>2840</v>
      </c>
      <c r="I139" s="203">
        <v>2870</v>
      </c>
      <c r="J139" s="204" t="s">
        <v>641</v>
      </c>
      <c r="K139" s="205">
        <f t="shared" si="72"/>
        <v>358.09999999999991</v>
      </c>
      <c r="L139" s="206">
        <f t="shared" si="73"/>
        <v>0.14428462065353154</v>
      </c>
      <c r="M139" s="201" t="s">
        <v>591</v>
      </c>
      <c r="N139" s="207">
        <v>42017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12</v>
      </c>
      <c r="B140" s="199">
        <v>41928</v>
      </c>
      <c r="C140" s="199"/>
      <c r="D140" s="200" t="s">
        <v>642</v>
      </c>
      <c r="E140" s="201" t="s">
        <v>593</v>
      </c>
      <c r="F140" s="202">
        <v>84.5</v>
      </c>
      <c r="G140" s="201" t="s">
        <v>624</v>
      </c>
      <c r="H140" s="201">
        <v>93</v>
      </c>
      <c r="I140" s="203">
        <v>110</v>
      </c>
      <c r="J140" s="204" t="s">
        <v>643</v>
      </c>
      <c r="K140" s="205">
        <f t="shared" si="72"/>
        <v>8.5</v>
      </c>
      <c r="L140" s="206">
        <f t="shared" si="73"/>
        <v>0.10059171597633136</v>
      </c>
      <c r="M140" s="201" t="s">
        <v>591</v>
      </c>
      <c r="N140" s="207">
        <v>41939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8">
        <v>13</v>
      </c>
      <c r="B141" s="199">
        <v>41928</v>
      </c>
      <c r="C141" s="199"/>
      <c r="D141" s="200" t="s">
        <v>644</v>
      </c>
      <c r="E141" s="201" t="s">
        <v>593</v>
      </c>
      <c r="F141" s="202">
        <v>401</v>
      </c>
      <c r="G141" s="201" t="s">
        <v>624</v>
      </c>
      <c r="H141" s="201">
        <v>428</v>
      </c>
      <c r="I141" s="203">
        <v>450</v>
      </c>
      <c r="J141" s="204" t="s">
        <v>645</v>
      </c>
      <c r="K141" s="205">
        <f t="shared" si="72"/>
        <v>27</v>
      </c>
      <c r="L141" s="206">
        <f t="shared" si="73"/>
        <v>6.7331670822942641E-2</v>
      </c>
      <c r="M141" s="201" t="s">
        <v>591</v>
      </c>
      <c r="N141" s="207">
        <v>42020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14</v>
      </c>
      <c r="B142" s="199">
        <v>41928</v>
      </c>
      <c r="C142" s="199"/>
      <c r="D142" s="200" t="s">
        <v>646</v>
      </c>
      <c r="E142" s="201" t="s">
        <v>593</v>
      </c>
      <c r="F142" s="202">
        <v>101</v>
      </c>
      <c r="G142" s="201" t="s">
        <v>624</v>
      </c>
      <c r="H142" s="201">
        <v>112</v>
      </c>
      <c r="I142" s="203">
        <v>120</v>
      </c>
      <c r="J142" s="204" t="s">
        <v>647</v>
      </c>
      <c r="K142" s="205">
        <f t="shared" si="72"/>
        <v>11</v>
      </c>
      <c r="L142" s="206">
        <f t="shared" si="73"/>
        <v>0.10891089108910891</v>
      </c>
      <c r="M142" s="201" t="s">
        <v>591</v>
      </c>
      <c r="N142" s="207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15</v>
      </c>
      <c r="B143" s="199">
        <v>41954</v>
      </c>
      <c r="C143" s="199"/>
      <c r="D143" s="200" t="s">
        <v>648</v>
      </c>
      <c r="E143" s="201" t="s">
        <v>593</v>
      </c>
      <c r="F143" s="202">
        <v>59</v>
      </c>
      <c r="G143" s="201" t="s">
        <v>624</v>
      </c>
      <c r="H143" s="201">
        <v>76</v>
      </c>
      <c r="I143" s="203">
        <v>76</v>
      </c>
      <c r="J143" s="204" t="s">
        <v>625</v>
      </c>
      <c r="K143" s="205">
        <f t="shared" si="72"/>
        <v>17</v>
      </c>
      <c r="L143" s="206">
        <f t="shared" si="73"/>
        <v>0.28813559322033899</v>
      </c>
      <c r="M143" s="201" t="s">
        <v>591</v>
      </c>
      <c r="N143" s="207">
        <v>43032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8">
        <v>16</v>
      </c>
      <c r="B144" s="199">
        <v>41954</v>
      </c>
      <c r="C144" s="199"/>
      <c r="D144" s="200" t="s">
        <v>637</v>
      </c>
      <c r="E144" s="201" t="s">
        <v>593</v>
      </c>
      <c r="F144" s="202">
        <v>99</v>
      </c>
      <c r="G144" s="201" t="s">
        <v>624</v>
      </c>
      <c r="H144" s="201">
        <v>120</v>
      </c>
      <c r="I144" s="203">
        <v>120</v>
      </c>
      <c r="J144" s="204" t="s">
        <v>605</v>
      </c>
      <c r="K144" s="205">
        <f t="shared" si="72"/>
        <v>21</v>
      </c>
      <c r="L144" s="206">
        <f t="shared" si="73"/>
        <v>0.21212121212121213</v>
      </c>
      <c r="M144" s="201" t="s">
        <v>591</v>
      </c>
      <c r="N144" s="207">
        <v>41960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17</v>
      </c>
      <c r="B145" s="199">
        <v>41956</v>
      </c>
      <c r="C145" s="199"/>
      <c r="D145" s="200" t="s">
        <v>649</v>
      </c>
      <c r="E145" s="201" t="s">
        <v>593</v>
      </c>
      <c r="F145" s="202">
        <v>22</v>
      </c>
      <c r="G145" s="201" t="s">
        <v>624</v>
      </c>
      <c r="H145" s="201">
        <v>33.549999999999997</v>
      </c>
      <c r="I145" s="203">
        <v>32</v>
      </c>
      <c r="J145" s="204" t="s">
        <v>650</v>
      </c>
      <c r="K145" s="205">
        <f t="shared" si="72"/>
        <v>11.549999999999997</v>
      </c>
      <c r="L145" s="206">
        <f t="shared" si="73"/>
        <v>0.52499999999999991</v>
      </c>
      <c r="M145" s="201" t="s">
        <v>591</v>
      </c>
      <c r="N145" s="207">
        <v>42188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18</v>
      </c>
      <c r="B146" s="199">
        <v>41976</v>
      </c>
      <c r="C146" s="199"/>
      <c r="D146" s="200" t="s">
        <v>651</v>
      </c>
      <c r="E146" s="201" t="s">
        <v>593</v>
      </c>
      <c r="F146" s="202">
        <v>440</v>
      </c>
      <c r="G146" s="201" t="s">
        <v>624</v>
      </c>
      <c r="H146" s="201">
        <v>520</v>
      </c>
      <c r="I146" s="203">
        <v>520</v>
      </c>
      <c r="J146" s="204" t="s">
        <v>652</v>
      </c>
      <c r="K146" s="205">
        <f t="shared" si="72"/>
        <v>80</v>
      </c>
      <c r="L146" s="206">
        <f t="shared" si="73"/>
        <v>0.18181818181818182</v>
      </c>
      <c r="M146" s="201" t="s">
        <v>591</v>
      </c>
      <c r="N146" s="207">
        <v>42208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19</v>
      </c>
      <c r="B147" s="199">
        <v>41976</v>
      </c>
      <c r="C147" s="199"/>
      <c r="D147" s="200" t="s">
        <v>653</v>
      </c>
      <c r="E147" s="201" t="s">
        <v>593</v>
      </c>
      <c r="F147" s="202">
        <v>360</v>
      </c>
      <c r="G147" s="201" t="s">
        <v>624</v>
      </c>
      <c r="H147" s="201">
        <v>427</v>
      </c>
      <c r="I147" s="203">
        <v>425</v>
      </c>
      <c r="J147" s="204" t="s">
        <v>654</v>
      </c>
      <c r="K147" s="205">
        <f t="shared" si="72"/>
        <v>67</v>
      </c>
      <c r="L147" s="206">
        <f t="shared" si="73"/>
        <v>0.18611111111111112</v>
      </c>
      <c r="M147" s="201" t="s">
        <v>591</v>
      </c>
      <c r="N147" s="207">
        <v>42058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20</v>
      </c>
      <c r="B148" s="199">
        <v>42012</v>
      </c>
      <c r="C148" s="199"/>
      <c r="D148" s="200" t="s">
        <v>655</v>
      </c>
      <c r="E148" s="201" t="s">
        <v>593</v>
      </c>
      <c r="F148" s="202">
        <v>360</v>
      </c>
      <c r="G148" s="201" t="s">
        <v>624</v>
      </c>
      <c r="H148" s="201">
        <v>455</v>
      </c>
      <c r="I148" s="203">
        <v>420</v>
      </c>
      <c r="J148" s="204" t="s">
        <v>656</v>
      </c>
      <c r="K148" s="205">
        <f t="shared" si="72"/>
        <v>95</v>
      </c>
      <c r="L148" s="206">
        <f t="shared" si="73"/>
        <v>0.2638888888888889</v>
      </c>
      <c r="M148" s="201" t="s">
        <v>591</v>
      </c>
      <c r="N148" s="207">
        <v>42024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21</v>
      </c>
      <c r="B149" s="199">
        <v>42012</v>
      </c>
      <c r="C149" s="199"/>
      <c r="D149" s="200" t="s">
        <v>657</v>
      </c>
      <c r="E149" s="201" t="s">
        <v>593</v>
      </c>
      <c r="F149" s="202">
        <v>130</v>
      </c>
      <c r="G149" s="201"/>
      <c r="H149" s="201">
        <v>175.5</v>
      </c>
      <c r="I149" s="203">
        <v>165</v>
      </c>
      <c r="J149" s="204" t="s">
        <v>658</v>
      </c>
      <c r="K149" s="205">
        <f t="shared" si="72"/>
        <v>45.5</v>
      </c>
      <c r="L149" s="206">
        <f t="shared" si="73"/>
        <v>0.35</v>
      </c>
      <c r="M149" s="201" t="s">
        <v>591</v>
      </c>
      <c r="N149" s="207">
        <v>43088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22</v>
      </c>
      <c r="B150" s="199">
        <v>42040</v>
      </c>
      <c r="C150" s="199"/>
      <c r="D150" s="200" t="s">
        <v>383</v>
      </c>
      <c r="E150" s="201" t="s">
        <v>623</v>
      </c>
      <c r="F150" s="202">
        <v>98</v>
      </c>
      <c r="G150" s="201"/>
      <c r="H150" s="201">
        <v>120</v>
      </c>
      <c r="I150" s="203">
        <v>120</v>
      </c>
      <c r="J150" s="204" t="s">
        <v>625</v>
      </c>
      <c r="K150" s="205">
        <f t="shared" si="72"/>
        <v>22</v>
      </c>
      <c r="L150" s="206">
        <f t="shared" si="73"/>
        <v>0.22448979591836735</v>
      </c>
      <c r="M150" s="201" t="s">
        <v>591</v>
      </c>
      <c r="N150" s="207">
        <v>42753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23</v>
      </c>
      <c r="B151" s="199">
        <v>42040</v>
      </c>
      <c r="C151" s="199"/>
      <c r="D151" s="200" t="s">
        <v>659</v>
      </c>
      <c r="E151" s="201" t="s">
        <v>623</v>
      </c>
      <c r="F151" s="202">
        <v>196</v>
      </c>
      <c r="G151" s="201"/>
      <c r="H151" s="201">
        <v>262</v>
      </c>
      <c r="I151" s="203">
        <v>255</v>
      </c>
      <c r="J151" s="204" t="s">
        <v>625</v>
      </c>
      <c r="K151" s="205">
        <f t="shared" si="72"/>
        <v>66</v>
      </c>
      <c r="L151" s="206">
        <f t="shared" si="73"/>
        <v>0.33673469387755101</v>
      </c>
      <c r="M151" s="201" t="s">
        <v>591</v>
      </c>
      <c r="N151" s="207">
        <v>42599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8">
        <v>24</v>
      </c>
      <c r="B152" s="209">
        <v>42067</v>
      </c>
      <c r="C152" s="209"/>
      <c r="D152" s="210" t="s">
        <v>382</v>
      </c>
      <c r="E152" s="211" t="s">
        <v>623</v>
      </c>
      <c r="F152" s="212">
        <v>235</v>
      </c>
      <c r="G152" s="212"/>
      <c r="H152" s="213">
        <v>77</v>
      </c>
      <c r="I152" s="213" t="s">
        <v>660</v>
      </c>
      <c r="J152" s="214" t="s">
        <v>661</v>
      </c>
      <c r="K152" s="215">
        <f t="shared" si="72"/>
        <v>-158</v>
      </c>
      <c r="L152" s="216">
        <f t="shared" si="73"/>
        <v>-0.67234042553191486</v>
      </c>
      <c r="M152" s="212" t="s">
        <v>604</v>
      </c>
      <c r="N152" s="209">
        <v>43522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25</v>
      </c>
      <c r="B153" s="199">
        <v>42067</v>
      </c>
      <c r="C153" s="199"/>
      <c r="D153" s="200" t="s">
        <v>662</v>
      </c>
      <c r="E153" s="201" t="s">
        <v>623</v>
      </c>
      <c r="F153" s="202">
        <v>185</v>
      </c>
      <c r="G153" s="201"/>
      <c r="H153" s="201">
        <v>224</v>
      </c>
      <c r="I153" s="203" t="s">
        <v>663</v>
      </c>
      <c r="J153" s="204" t="s">
        <v>625</v>
      </c>
      <c r="K153" s="205">
        <f t="shared" si="72"/>
        <v>39</v>
      </c>
      <c r="L153" s="206">
        <f t="shared" si="73"/>
        <v>0.21081081081081082</v>
      </c>
      <c r="M153" s="201" t="s">
        <v>591</v>
      </c>
      <c r="N153" s="207">
        <v>42647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8">
        <v>26</v>
      </c>
      <c r="B154" s="209">
        <v>42090</v>
      </c>
      <c r="C154" s="209"/>
      <c r="D154" s="217" t="s">
        <v>664</v>
      </c>
      <c r="E154" s="212" t="s">
        <v>623</v>
      </c>
      <c r="F154" s="212">
        <v>49.5</v>
      </c>
      <c r="G154" s="213"/>
      <c r="H154" s="213">
        <v>15.85</v>
      </c>
      <c r="I154" s="213">
        <v>67</v>
      </c>
      <c r="J154" s="214" t="s">
        <v>665</v>
      </c>
      <c r="K154" s="213">
        <f t="shared" si="72"/>
        <v>-33.65</v>
      </c>
      <c r="L154" s="218">
        <f t="shared" si="73"/>
        <v>-0.67979797979797973</v>
      </c>
      <c r="M154" s="212" t="s">
        <v>604</v>
      </c>
      <c r="N154" s="219">
        <v>43627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27</v>
      </c>
      <c r="B155" s="199">
        <v>42093</v>
      </c>
      <c r="C155" s="199"/>
      <c r="D155" s="200" t="s">
        <v>666</v>
      </c>
      <c r="E155" s="201" t="s">
        <v>623</v>
      </c>
      <c r="F155" s="202">
        <v>183.5</v>
      </c>
      <c r="G155" s="201"/>
      <c r="H155" s="201">
        <v>219</v>
      </c>
      <c r="I155" s="203">
        <v>218</v>
      </c>
      <c r="J155" s="204" t="s">
        <v>667</v>
      </c>
      <c r="K155" s="205">
        <f t="shared" si="72"/>
        <v>35.5</v>
      </c>
      <c r="L155" s="206">
        <f t="shared" si="73"/>
        <v>0.19346049046321526</v>
      </c>
      <c r="M155" s="201" t="s">
        <v>591</v>
      </c>
      <c r="N155" s="207">
        <v>42103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28</v>
      </c>
      <c r="B156" s="199">
        <v>42114</v>
      </c>
      <c r="C156" s="199"/>
      <c r="D156" s="200" t="s">
        <v>668</v>
      </c>
      <c r="E156" s="201" t="s">
        <v>623</v>
      </c>
      <c r="F156" s="202">
        <f>(227+237)/2</f>
        <v>232</v>
      </c>
      <c r="G156" s="201"/>
      <c r="H156" s="201">
        <v>298</v>
      </c>
      <c r="I156" s="203">
        <v>298</v>
      </c>
      <c r="J156" s="204" t="s">
        <v>625</v>
      </c>
      <c r="K156" s="205">
        <f t="shared" si="72"/>
        <v>66</v>
      </c>
      <c r="L156" s="206">
        <f t="shared" si="73"/>
        <v>0.28448275862068967</v>
      </c>
      <c r="M156" s="201" t="s">
        <v>591</v>
      </c>
      <c r="N156" s="207">
        <v>42823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29</v>
      </c>
      <c r="B157" s="199">
        <v>42128</v>
      </c>
      <c r="C157" s="199"/>
      <c r="D157" s="200" t="s">
        <v>669</v>
      </c>
      <c r="E157" s="201" t="s">
        <v>593</v>
      </c>
      <c r="F157" s="202">
        <v>385</v>
      </c>
      <c r="G157" s="201"/>
      <c r="H157" s="201">
        <f>212.5+331</f>
        <v>543.5</v>
      </c>
      <c r="I157" s="203">
        <v>510</v>
      </c>
      <c r="J157" s="204" t="s">
        <v>670</v>
      </c>
      <c r="K157" s="205">
        <f t="shared" si="72"/>
        <v>158.5</v>
      </c>
      <c r="L157" s="206">
        <f t="shared" si="73"/>
        <v>0.41168831168831171</v>
      </c>
      <c r="M157" s="201" t="s">
        <v>591</v>
      </c>
      <c r="N157" s="207">
        <v>42235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30</v>
      </c>
      <c r="B158" s="199">
        <v>42128</v>
      </c>
      <c r="C158" s="199"/>
      <c r="D158" s="200" t="s">
        <v>671</v>
      </c>
      <c r="E158" s="201" t="s">
        <v>593</v>
      </c>
      <c r="F158" s="202">
        <v>115.5</v>
      </c>
      <c r="G158" s="201"/>
      <c r="H158" s="201">
        <v>146</v>
      </c>
      <c r="I158" s="203">
        <v>142</v>
      </c>
      <c r="J158" s="204" t="s">
        <v>672</v>
      </c>
      <c r="K158" s="205">
        <f t="shared" si="72"/>
        <v>30.5</v>
      </c>
      <c r="L158" s="206">
        <f t="shared" si="73"/>
        <v>0.26406926406926406</v>
      </c>
      <c r="M158" s="201" t="s">
        <v>591</v>
      </c>
      <c r="N158" s="207">
        <v>42202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31</v>
      </c>
      <c r="B159" s="199">
        <v>42151</v>
      </c>
      <c r="C159" s="199"/>
      <c r="D159" s="200" t="s">
        <v>673</v>
      </c>
      <c r="E159" s="201" t="s">
        <v>593</v>
      </c>
      <c r="F159" s="202">
        <v>237.5</v>
      </c>
      <c r="G159" s="201"/>
      <c r="H159" s="201">
        <v>279.5</v>
      </c>
      <c r="I159" s="203">
        <v>278</v>
      </c>
      <c r="J159" s="204" t="s">
        <v>625</v>
      </c>
      <c r="K159" s="205">
        <f t="shared" si="72"/>
        <v>42</v>
      </c>
      <c r="L159" s="206">
        <f t="shared" si="73"/>
        <v>0.17684210526315788</v>
      </c>
      <c r="M159" s="201" t="s">
        <v>591</v>
      </c>
      <c r="N159" s="207">
        <v>42222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32</v>
      </c>
      <c r="B160" s="199">
        <v>42174</v>
      </c>
      <c r="C160" s="199"/>
      <c r="D160" s="200" t="s">
        <v>644</v>
      </c>
      <c r="E160" s="201" t="s">
        <v>623</v>
      </c>
      <c r="F160" s="202">
        <v>340</v>
      </c>
      <c r="G160" s="201"/>
      <c r="H160" s="201">
        <v>448</v>
      </c>
      <c r="I160" s="203">
        <v>448</v>
      </c>
      <c r="J160" s="204" t="s">
        <v>625</v>
      </c>
      <c r="K160" s="205">
        <f t="shared" si="72"/>
        <v>108</v>
      </c>
      <c r="L160" s="206">
        <f t="shared" si="73"/>
        <v>0.31764705882352939</v>
      </c>
      <c r="M160" s="201" t="s">
        <v>591</v>
      </c>
      <c r="N160" s="207">
        <v>43018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33</v>
      </c>
      <c r="B161" s="199">
        <v>42191</v>
      </c>
      <c r="C161" s="199"/>
      <c r="D161" s="200" t="s">
        <v>674</v>
      </c>
      <c r="E161" s="201" t="s">
        <v>623</v>
      </c>
      <c r="F161" s="202">
        <v>390</v>
      </c>
      <c r="G161" s="201"/>
      <c r="H161" s="201">
        <v>460</v>
      </c>
      <c r="I161" s="203">
        <v>460</v>
      </c>
      <c r="J161" s="204" t="s">
        <v>625</v>
      </c>
      <c r="K161" s="205">
        <f t="shared" si="72"/>
        <v>70</v>
      </c>
      <c r="L161" s="206">
        <f t="shared" si="73"/>
        <v>0.17948717948717949</v>
      </c>
      <c r="M161" s="201" t="s">
        <v>591</v>
      </c>
      <c r="N161" s="207">
        <v>42478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8">
        <v>34</v>
      </c>
      <c r="B162" s="209">
        <v>42195</v>
      </c>
      <c r="C162" s="209"/>
      <c r="D162" s="210" t="s">
        <v>675</v>
      </c>
      <c r="E162" s="211" t="s">
        <v>623</v>
      </c>
      <c r="F162" s="212">
        <v>122.5</v>
      </c>
      <c r="G162" s="212"/>
      <c r="H162" s="213">
        <v>61</v>
      </c>
      <c r="I162" s="213">
        <v>172</v>
      </c>
      <c r="J162" s="214" t="s">
        <v>676</v>
      </c>
      <c r="K162" s="215">
        <f t="shared" si="72"/>
        <v>-61.5</v>
      </c>
      <c r="L162" s="216">
        <f t="shared" si="73"/>
        <v>-0.50204081632653064</v>
      </c>
      <c r="M162" s="212" t="s">
        <v>604</v>
      </c>
      <c r="N162" s="209">
        <v>43333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35</v>
      </c>
      <c r="B163" s="199">
        <v>42219</v>
      </c>
      <c r="C163" s="199"/>
      <c r="D163" s="200" t="s">
        <v>677</v>
      </c>
      <c r="E163" s="201" t="s">
        <v>623</v>
      </c>
      <c r="F163" s="202">
        <v>297.5</v>
      </c>
      <c r="G163" s="201"/>
      <c r="H163" s="201">
        <v>350</v>
      </c>
      <c r="I163" s="203">
        <v>360</v>
      </c>
      <c r="J163" s="204" t="s">
        <v>678</v>
      </c>
      <c r="K163" s="205">
        <f t="shared" si="72"/>
        <v>52.5</v>
      </c>
      <c r="L163" s="206">
        <f t="shared" si="73"/>
        <v>0.17647058823529413</v>
      </c>
      <c r="M163" s="201" t="s">
        <v>591</v>
      </c>
      <c r="N163" s="207">
        <v>42232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36</v>
      </c>
      <c r="B164" s="199">
        <v>42219</v>
      </c>
      <c r="C164" s="199"/>
      <c r="D164" s="200" t="s">
        <v>679</v>
      </c>
      <c r="E164" s="201" t="s">
        <v>623</v>
      </c>
      <c r="F164" s="202">
        <v>115.5</v>
      </c>
      <c r="G164" s="201"/>
      <c r="H164" s="201">
        <v>149</v>
      </c>
      <c r="I164" s="203">
        <v>140</v>
      </c>
      <c r="J164" s="204" t="s">
        <v>680</v>
      </c>
      <c r="K164" s="205">
        <f t="shared" si="72"/>
        <v>33.5</v>
      </c>
      <c r="L164" s="206">
        <f t="shared" si="73"/>
        <v>0.29004329004329005</v>
      </c>
      <c r="M164" s="201" t="s">
        <v>591</v>
      </c>
      <c r="N164" s="207">
        <v>42740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37</v>
      </c>
      <c r="B165" s="199">
        <v>42251</v>
      </c>
      <c r="C165" s="199"/>
      <c r="D165" s="200" t="s">
        <v>673</v>
      </c>
      <c r="E165" s="201" t="s">
        <v>623</v>
      </c>
      <c r="F165" s="202">
        <v>226</v>
      </c>
      <c r="G165" s="201"/>
      <c r="H165" s="201">
        <v>292</v>
      </c>
      <c r="I165" s="203">
        <v>292</v>
      </c>
      <c r="J165" s="204" t="s">
        <v>681</v>
      </c>
      <c r="K165" s="205">
        <f t="shared" si="72"/>
        <v>66</v>
      </c>
      <c r="L165" s="206">
        <f t="shared" si="73"/>
        <v>0.29203539823008851</v>
      </c>
      <c r="M165" s="201" t="s">
        <v>591</v>
      </c>
      <c r="N165" s="207">
        <v>42286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38</v>
      </c>
      <c r="B166" s="199">
        <v>42254</v>
      </c>
      <c r="C166" s="199"/>
      <c r="D166" s="200" t="s">
        <v>668</v>
      </c>
      <c r="E166" s="201" t="s">
        <v>623</v>
      </c>
      <c r="F166" s="202">
        <v>232.5</v>
      </c>
      <c r="G166" s="201"/>
      <c r="H166" s="201">
        <v>312.5</v>
      </c>
      <c r="I166" s="203">
        <v>310</v>
      </c>
      <c r="J166" s="204" t="s">
        <v>625</v>
      </c>
      <c r="K166" s="205">
        <f t="shared" si="72"/>
        <v>80</v>
      </c>
      <c r="L166" s="206">
        <f t="shared" si="73"/>
        <v>0.34408602150537637</v>
      </c>
      <c r="M166" s="201" t="s">
        <v>591</v>
      </c>
      <c r="N166" s="207">
        <v>42823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39</v>
      </c>
      <c r="B167" s="199">
        <v>42268</v>
      </c>
      <c r="C167" s="199"/>
      <c r="D167" s="200" t="s">
        <v>682</v>
      </c>
      <c r="E167" s="201" t="s">
        <v>623</v>
      </c>
      <c r="F167" s="202">
        <v>196.5</v>
      </c>
      <c r="G167" s="201"/>
      <c r="H167" s="201">
        <v>238</v>
      </c>
      <c r="I167" s="203">
        <v>238</v>
      </c>
      <c r="J167" s="204" t="s">
        <v>681</v>
      </c>
      <c r="K167" s="205">
        <f t="shared" si="72"/>
        <v>41.5</v>
      </c>
      <c r="L167" s="206">
        <f t="shared" si="73"/>
        <v>0.21119592875318066</v>
      </c>
      <c r="M167" s="201" t="s">
        <v>591</v>
      </c>
      <c r="N167" s="207">
        <v>42291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40</v>
      </c>
      <c r="B168" s="199">
        <v>42271</v>
      </c>
      <c r="C168" s="199"/>
      <c r="D168" s="200" t="s">
        <v>622</v>
      </c>
      <c r="E168" s="201" t="s">
        <v>623</v>
      </c>
      <c r="F168" s="202">
        <v>65</v>
      </c>
      <c r="G168" s="201"/>
      <c r="H168" s="201">
        <v>82</v>
      </c>
      <c r="I168" s="203">
        <v>82</v>
      </c>
      <c r="J168" s="204" t="s">
        <v>681</v>
      </c>
      <c r="K168" s="205">
        <f t="shared" si="72"/>
        <v>17</v>
      </c>
      <c r="L168" s="206">
        <f t="shared" si="73"/>
        <v>0.26153846153846155</v>
      </c>
      <c r="M168" s="201" t="s">
        <v>591</v>
      </c>
      <c r="N168" s="207">
        <v>42578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41</v>
      </c>
      <c r="B169" s="199">
        <v>42291</v>
      </c>
      <c r="C169" s="199"/>
      <c r="D169" s="200" t="s">
        <v>683</v>
      </c>
      <c r="E169" s="201" t="s">
        <v>623</v>
      </c>
      <c r="F169" s="202">
        <v>144</v>
      </c>
      <c r="G169" s="201"/>
      <c r="H169" s="201">
        <v>182.5</v>
      </c>
      <c r="I169" s="203">
        <v>181</v>
      </c>
      <c r="J169" s="204" t="s">
        <v>681</v>
      </c>
      <c r="K169" s="205">
        <f t="shared" si="72"/>
        <v>38.5</v>
      </c>
      <c r="L169" s="206">
        <f t="shared" si="73"/>
        <v>0.2673611111111111</v>
      </c>
      <c r="M169" s="201" t="s">
        <v>591</v>
      </c>
      <c r="N169" s="207">
        <v>42817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42</v>
      </c>
      <c r="B170" s="199">
        <v>42291</v>
      </c>
      <c r="C170" s="199"/>
      <c r="D170" s="200" t="s">
        <v>684</v>
      </c>
      <c r="E170" s="201" t="s">
        <v>623</v>
      </c>
      <c r="F170" s="202">
        <v>264</v>
      </c>
      <c r="G170" s="201"/>
      <c r="H170" s="201">
        <v>311</v>
      </c>
      <c r="I170" s="203">
        <v>311</v>
      </c>
      <c r="J170" s="204" t="s">
        <v>681</v>
      </c>
      <c r="K170" s="205">
        <f t="shared" si="72"/>
        <v>47</v>
      </c>
      <c r="L170" s="206">
        <f t="shared" si="73"/>
        <v>0.17803030303030304</v>
      </c>
      <c r="M170" s="201" t="s">
        <v>591</v>
      </c>
      <c r="N170" s="207">
        <v>42604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43</v>
      </c>
      <c r="B171" s="199">
        <v>42318</v>
      </c>
      <c r="C171" s="199"/>
      <c r="D171" s="200" t="s">
        <v>685</v>
      </c>
      <c r="E171" s="201" t="s">
        <v>593</v>
      </c>
      <c r="F171" s="202">
        <v>549.5</v>
      </c>
      <c r="G171" s="201"/>
      <c r="H171" s="201">
        <v>630</v>
      </c>
      <c r="I171" s="203">
        <v>630</v>
      </c>
      <c r="J171" s="204" t="s">
        <v>681</v>
      </c>
      <c r="K171" s="205">
        <f t="shared" si="72"/>
        <v>80.5</v>
      </c>
      <c r="L171" s="206">
        <f t="shared" si="73"/>
        <v>0.1464968152866242</v>
      </c>
      <c r="M171" s="201" t="s">
        <v>591</v>
      </c>
      <c r="N171" s="207">
        <v>42419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44</v>
      </c>
      <c r="B172" s="199">
        <v>42342</v>
      </c>
      <c r="C172" s="199"/>
      <c r="D172" s="200" t="s">
        <v>686</v>
      </c>
      <c r="E172" s="201" t="s">
        <v>623</v>
      </c>
      <c r="F172" s="202">
        <v>1027.5</v>
      </c>
      <c r="G172" s="201"/>
      <c r="H172" s="201">
        <v>1315</v>
      </c>
      <c r="I172" s="203">
        <v>1250</v>
      </c>
      <c r="J172" s="204" t="s">
        <v>681</v>
      </c>
      <c r="K172" s="205">
        <f t="shared" si="72"/>
        <v>287.5</v>
      </c>
      <c r="L172" s="206">
        <f t="shared" si="73"/>
        <v>0.27980535279805352</v>
      </c>
      <c r="M172" s="201" t="s">
        <v>591</v>
      </c>
      <c r="N172" s="207">
        <v>43244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45</v>
      </c>
      <c r="B173" s="199">
        <v>42367</v>
      </c>
      <c r="C173" s="199"/>
      <c r="D173" s="200" t="s">
        <v>687</v>
      </c>
      <c r="E173" s="201" t="s">
        <v>623</v>
      </c>
      <c r="F173" s="202">
        <v>465</v>
      </c>
      <c r="G173" s="201"/>
      <c r="H173" s="201">
        <v>540</v>
      </c>
      <c r="I173" s="203">
        <v>540</v>
      </c>
      <c r="J173" s="204" t="s">
        <v>681</v>
      </c>
      <c r="K173" s="205">
        <f t="shared" si="72"/>
        <v>75</v>
      </c>
      <c r="L173" s="206">
        <f t="shared" si="73"/>
        <v>0.16129032258064516</v>
      </c>
      <c r="M173" s="201" t="s">
        <v>591</v>
      </c>
      <c r="N173" s="207">
        <v>42530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46</v>
      </c>
      <c r="B174" s="199">
        <v>42380</v>
      </c>
      <c r="C174" s="199"/>
      <c r="D174" s="200" t="s">
        <v>383</v>
      </c>
      <c r="E174" s="201" t="s">
        <v>593</v>
      </c>
      <c r="F174" s="202">
        <v>81</v>
      </c>
      <c r="G174" s="201"/>
      <c r="H174" s="201">
        <v>110</v>
      </c>
      <c r="I174" s="203">
        <v>110</v>
      </c>
      <c r="J174" s="204" t="s">
        <v>681</v>
      </c>
      <c r="K174" s="205">
        <f t="shared" si="72"/>
        <v>29</v>
      </c>
      <c r="L174" s="206">
        <f t="shared" si="73"/>
        <v>0.35802469135802467</v>
      </c>
      <c r="M174" s="201" t="s">
        <v>591</v>
      </c>
      <c r="N174" s="207">
        <v>42745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47</v>
      </c>
      <c r="B175" s="199">
        <v>42382</v>
      </c>
      <c r="C175" s="199"/>
      <c r="D175" s="200" t="s">
        <v>688</v>
      </c>
      <c r="E175" s="201" t="s">
        <v>593</v>
      </c>
      <c r="F175" s="202">
        <v>417.5</v>
      </c>
      <c r="G175" s="201"/>
      <c r="H175" s="201">
        <v>547</v>
      </c>
      <c r="I175" s="203">
        <v>535</v>
      </c>
      <c r="J175" s="204" t="s">
        <v>681</v>
      </c>
      <c r="K175" s="205">
        <f t="shared" si="72"/>
        <v>129.5</v>
      </c>
      <c r="L175" s="206">
        <f t="shared" si="73"/>
        <v>0.31017964071856285</v>
      </c>
      <c r="M175" s="201" t="s">
        <v>591</v>
      </c>
      <c r="N175" s="207">
        <v>42578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48</v>
      </c>
      <c r="B176" s="199">
        <v>42408</v>
      </c>
      <c r="C176" s="199"/>
      <c r="D176" s="200" t="s">
        <v>689</v>
      </c>
      <c r="E176" s="201" t="s">
        <v>623</v>
      </c>
      <c r="F176" s="202">
        <v>650</v>
      </c>
      <c r="G176" s="201"/>
      <c r="H176" s="201">
        <v>800</v>
      </c>
      <c r="I176" s="203">
        <v>800</v>
      </c>
      <c r="J176" s="204" t="s">
        <v>681</v>
      </c>
      <c r="K176" s="205">
        <f t="shared" si="72"/>
        <v>150</v>
      </c>
      <c r="L176" s="206">
        <f t="shared" si="73"/>
        <v>0.23076923076923078</v>
      </c>
      <c r="M176" s="201" t="s">
        <v>591</v>
      </c>
      <c r="N176" s="207">
        <v>43154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49</v>
      </c>
      <c r="B177" s="199">
        <v>42433</v>
      </c>
      <c r="C177" s="199"/>
      <c r="D177" s="200" t="s">
        <v>211</v>
      </c>
      <c r="E177" s="201" t="s">
        <v>623</v>
      </c>
      <c r="F177" s="202">
        <v>437.5</v>
      </c>
      <c r="G177" s="201"/>
      <c r="H177" s="201">
        <v>504.5</v>
      </c>
      <c r="I177" s="203">
        <v>522</v>
      </c>
      <c r="J177" s="204" t="s">
        <v>690</v>
      </c>
      <c r="K177" s="205">
        <f t="shared" si="72"/>
        <v>67</v>
      </c>
      <c r="L177" s="206">
        <f t="shared" si="73"/>
        <v>0.15314285714285714</v>
      </c>
      <c r="M177" s="201" t="s">
        <v>591</v>
      </c>
      <c r="N177" s="207">
        <v>42480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50</v>
      </c>
      <c r="B178" s="199">
        <v>42438</v>
      </c>
      <c r="C178" s="199"/>
      <c r="D178" s="200" t="s">
        <v>691</v>
      </c>
      <c r="E178" s="201" t="s">
        <v>623</v>
      </c>
      <c r="F178" s="202">
        <v>189.5</v>
      </c>
      <c r="G178" s="201"/>
      <c r="H178" s="201">
        <v>218</v>
      </c>
      <c r="I178" s="203">
        <v>218</v>
      </c>
      <c r="J178" s="204" t="s">
        <v>681</v>
      </c>
      <c r="K178" s="205">
        <f t="shared" si="72"/>
        <v>28.5</v>
      </c>
      <c r="L178" s="206">
        <f t="shared" si="73"/>
        <v>0.15039577836411611</v>
      </c>
      <c r="M178" s="201" t="s">
        <v>591</v>
      </c>
      <c r="N178" s="207">
        <v>43034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8">
        <v>51</v>
      </c>
      <c r="B179" s="209">
        <v>42471</v>
      </c>
      <c r="C179" s="209"/>
      <c r="D179" s="217" t="s">
        <v>692</v>
      </c>
      <c r="E179" s="212" t="s">
        <v>623</v>
      </c>
      <c r="F179" s="212">
        <v>36.5</v>
      </c>
      <c r="G179" s="213"/>
      <c r="H179" s="213">
        <v>15.85</v>
      </c>
      <c r="I179" s="213">
        <v>60</v>
      </c>
      <c r="J179" s="214" t="s">
        <v>693</v>
      </c>
      <c r="K179" s="215">
        <f t="shared" si="72"/>
        <v>-20.65</v>
      </c>
      <c r="L179" s="216">
        <f t="shared" si="73"/>
        <v>-0.5657534246575342</v>
      </c>
      <c r="M179" s="212" t="s">
        <v>604</v>
      </c>
      <c r="N179" s="220">
        <v>43627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52</v>
      </c>
      <c r="B180" s="199">
        <v>42472</v>
      </c>
      <c r="C180" s="199"/>
      <c r="D180" s="200" t="s">
        <v>694</v>
      </c>
      <c r="E180" s="201" t="s">
        <v>623</v>
      </c>
      <c r="F180" s="202">
        <v>93</v>
      </c>
      <c r="G180" s="201"/>
      <c r="H180" s="201">
        <v>149</v>
      </c>
      <c r="I180" s="203">
        <v>140</v>
      </c>
      <c r="J180" s="204" t="s">
        <v>695</v>
      </c>
      <c r="K180" s="205">
        <f t="shared" si="72"/>
        <v>56</v>
      </c>
      <c r="L180" s="206">
        <f t="shared" si="73"/>
        <v>0.60215053763440862</v>
      </c>
      <c r="M180" s="201" t="s">
        <v>591</v>
      </c>
      <c r="N180" s="207">
        <v>42740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53</v>
      </c>
      <c r="B181" s="199">
        <v>42472</v>
      </c>
      <c r="C181" s="199"/>
      <c r="D181" s="200" t="s">
        <v>696</v>
      </c>
      <c r="E181" s="201" t="s">
        <v>623</v>
      </c>
      <c r="F181" s="202">
        <v>130</v>
      </c>
      <c r="G181" s="201"/>
      <c r="H181" s="201">
        <v>150</v>
      </c>
      <c r="I181" s="203" t="s">
        <v>697</v>
      </c>
      <c r="J181" s="204" t="s">
        <v>681</v>
      </c>
      <c r="K181" s="205">
        <f t="shared" si="72"/>
        <v>20</v>
      </c>
      <c r="L181" s="206">
        <f t="shared" si="73"/>
        <v>0.15384615384615385</v>
      </c>
      <c r="M181" s="201" t="s">
        <v>591</v>
      </c>
      <c r="N181" s="207">
        <v>42564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54</v>
      </c>
      <c r="B182" s="199">
        <v>42473</v>
      </c>
      <c r="C182" s="199"/>
      <c r="D182" s="200" t="s">
        <v>698</v>
      </c>
      <c r="E182" s="201" t="s">
        <v>623</v>
      </c>
      <c r="F182" s="202">
        <v>196</v>
      </c>
      <c r="G182" s="201"/>
      <c r="H182" s="201">
        <v>299</v>
      </c>
      <c r="I182" s="203">
        <v>299</v>
      </c>
      <c r="J182" s="204" t="s">
        <v>681</v>
      </c>
      <c r="K182" s="205">
        <v>103</v>
      </c>
      <c r="L182" s="206">
        <v>0.52551020408163296</v>
      </c>
      <c r="M182" s="201" t="s">
        <v>591</v>
      </c>
      <c r="N182" s="207">
        <v>42620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55</v>
      </c>
      <c r="B183" s="199">
        <v>42473</v>
      </c>
      <c r="C183" s="199"/>
      <c r="D183" s="200" t="s">
        <v>699</v>
      </c>
      <c r="E183" s="201" t="s">
        <v>623</v>
      </c>
      <c r="F183" s="202">
        <v>88</v>
      </c>
      <c r="G183" s="201"/>
      <c r="H183" s="201">
        <v>103</v>
      </c>
      <c r="I183" s="203">
        <v>103</v>
      </c>
      <c r="J183" s="204" t="s">
        <v>681</v>
      </c>
      <c r="K183" s="205">
        <v>15</v>
      </c>
      <c r="L183" s="206">
        <v>0.170454545454545</v>
      </c>
      <c r="M183" s="201" t="s">
        <v>591</v>
      </c>
      <c r="N183" s="207">
        <v>42530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56</v>
      </c>
      <c r="B184" s="199">
        <v>42492</v>
      </c>
      <c r="C184" s="199"/>
      <c r="D184" s="200" t="s">
        <v>700</v>
      </c>
      <c r="E184" s="201" t="s">
        <v>623</v>
      </c>
      <c r="F184" s="202">
        <v>127.5</v>
      </c>
      <c r="G184" s="201"/>
      <c r="H184" s="201">
        <v>148</v>
      </c>
      <c r="I184" s="203" t="s">
        <v>701</v>
      </c>
      <c r="J184" s="204" t="s">
        <v>681</v>
      </c>
      <c r="K184" s="205">
        <f t="shared" ref="K184:K188" si="74">H184-F184</f>
        <v>20.5</v>
      </c>
      <c r="L184" s="206">
        <f t="shared" ref="L184:L188" si="75">K184/F184</f>
        <v>0.16078431372549021</v>
      </c>
      <c r="M184" s="201" t="s">
        <v>591</v>
      </c>
      <c r="N184" s="207">
        <v>42564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57</v>
      </c>
      <c r="B185" s="199">
        <v>42493</v>
      </c>
      <c r="C185" s="199"/>
      <c r="D185" s="200" t="s">
        <v>702</v>
      </c>
      <c r="E185" s="201" t="s">
        <v>623</v>
      </c>
      <c r="F185" s="202">
        <v>675</v>
      </c>
      <c r="G185" s="201"/>
      <c r="H185" s="201">
        <v>815</v>
      </c>
      <c r="I185" s="203" t="s">
        <v>703</v>
      </c>
      <c r="J185" s="204" t="s">
        <v>681</v>
      </c>
      <c r="K185" s="205">
        <f t="shared" si="74"/>
        <v>140</v>
      </c>
      <c r="L185" s="206">
        <f t="shared" si="75"/>
        <v>0.2074074074074074</v>
      </c>
      <c r="M185" s="201" t="s">
        <v>591</v>
      </c>
      <c r="N185" s="207">
        <v>43154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8">
        <v>58</v>
      </c>
      <c r="B186" s="209">
        <v>42522</v>
      </c>
      <c r="C186" s="209"/>
      <c r="D186" s="210" t="s">
        <v>704</v>
      </c>
      <c r="E186" s="211" t="s">
        <v>623</v>
      </c>
      <c r="F186" s="212">
        <v>500</v>
      </c>
      <c r="G186" s="212"/>
      <c r="H186" s="213">
        <v>232.5</v>
      </c>
      <c r="I186" s="213" t="s">
        <v>705</v>
      </c>
      <c r="J186" s="214" t="s">
        <v>706</v>
      </c>
      <c r="K186" s="215">
        <f t="shared" si="74"/>
        <v>-267.5</v>
      </c>
      <c r="L186" s="216">
        <f t="shared" si="75"/>
        <v>-0.53500000000000003</v>
      </c>
      <c r="M186" s="212" t="s">
        <v>604</v>
      </c>
      <c r="N186" s="209">
        <v>43735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59</v>
      </c>
      <c r="B187" s="199">
        <v>42527</v>
      </c>
      <c r="C187" s="199"/>
      <c r="D187" s="200" t="s">
        <v>542</v>
      </c>
      <c r="E187" s="201" t="s">
        <v>623</v>
      </c>
      <c r="F187" s="202">
        <v>110</v>
      </c>
      <c r="G187" s="201"/>
      <c r="H187" s="201">
        <v>126.5</v>
      </c>
      <c r="I187" s="203">
        <v>125</v>
      </c>
      <c r="J187" s="204" t="s">
        <v>632</v>
      </c>
      <c r="K187" s="205">
        <f t="shared" si="74"/>
        <v>16.5</v>
      </c>
      <c r="L187" s="206">
        <f t="shared" si="75"/>
        <v>0.15</v>
      </c>
      <c r="M187" s="201" t="s">
        <v>591</v>
      </c>
      <c r="N187" s="207">
        <v>42552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60</v>
      </c>
      <c r="B188" s="199">
        <v>42538</v>
      </c>
      <c r="C188" s="199"/>
      <c r="D188" s="200" t="s">
        <v>707</v>
      </c>
      <c r="E188" s="201" t="s">
        <v>623</v>
      </c>
      <c r="F188" s="202">
        <v>44</v>
      </c>
      <c r="G188" s="201"/>
      <c r="H188" s="201">
        <v>69.5</v>
      </c>
      <c r="I188" s="203">
        <v>69.5</v>
      </c>
      <c r="J188" s="204" t="s">
        <v>708</v>
      </c>
      <c r="K188" s="205">
        <f t="shared" si="74"/>
        <v>25.5</v>
      </c>
      <c r="L188" s="206">
        <f t="shared" si="75"/>
        <v>0.57954545454545459</v>
      </c>
      <c r="M188" s="201" t="s">
        <v>591</v>
      </c>
      <c r="N188" s="207">
        <v>42977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61</v>
      </c>
      <c r="B189" s="199">
        <v>42549</v>
      </c>
      <c r="C189" s="199"/>
      <c r="D189" s="200" t="s">
        <v>709</v>
      </c>
      <c r="E189" s="201" t="s">
        <v>623</v>
      </c>
      <c r="F189" s="202">
        <v>262.5</v>
      </c>
      <c r="G189" s="201"/>
      <c r="H189" s="201">
        <v>340</v>
      </c>
      <c r="I189" s="203">
        <v>333</v>
      </c>
      <c r="J189" s="204" t="s">
        <v>710</v>
      </c>
      <c r="K189" s="205">
        <v>77.5</v>
      </c>
      <c r="L189" s="206">
        <v>0.29523809523809502</v>
      </c>
      <c r="M189" s="201" t="s">
        <v>591</v>
      </c>
      <c r="N189" s="207">
        <v>43017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62</v>
      </c>
      <c r="B190" s="199">
        <v>42549</v>
      </c>
      <c r="C190" s="199"/>
      <c r="D190" s="200" t="s">
        <v>711</v>
      </c>
      <c r="E190" s="201" t="s">
        <v>623</v>
      </c>
      <c r="F190" s="202">
        <v>840</v>
      </c>
      <c r="G190" s="201"/>
      <c r="H190" s="201">
        <v>1230</v>
      </c>
      <c r="I190" s="203">
        <v>1230</v>
      </c>
      <c r="J190" s="204" t="s">
        <v>681</v>
      </c>
      <c r="K190" s="205">
        <v>390</v>
      </c>
      <c r="L190" s="206">
        <v>0.46428571428571402</v>
      </c>
      <c r="M190" s="201" t="s">
        <v>591</v>
      </c>
      <c r="N190" s="207">
        <v>42649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1">
        <v>63</v>
      </c>
      <c r="B191" s="222">
        <v>42556</v>
      </c>
      <c r="C191" s="222"/>
      <c r="D191" s="223" t="s">
        <v>712</v>
      </c>
      <c r="E191" s="224" t="s">
        <v>623</v>
      </c>
      <c r="F191" s="224">
        <v>395</v>
      </c>
      <c r="G191" s="225"/>
      <c r="H191" s="225">
        <f>(468.5+342.5)/2</f>
        <v>405.5</v>
      </c>
      <c r="I191" s="225">
        <v>510</v>
      </c>
      <c r="J191" s="226" t="s">
        <v>713</v>
      </c>
      <c r="K191" s="227">
        <f t="shared" ref="K191:K197" si="76">H191-F191</f>
        <v>10.5</v>
      </c>
      <c r="L191" s="228">
        <f t="shared" ref="L191:L197" si="77">K191/F191</f>
        <v>2.6582278481012658E-2</v>
      </c>
      <c r="M191" s="224" t="s">
        <v>714</v>
      </c>
      <c r="N191" s="222">
        <v>43606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8">
        <v>64</v>
      </c>
      <c r="B192" s="209">
        <v>42584</v>
      </c>
      <c r="C192" s="209"/>
      <c r="D192" s="210" t="s">
        <v>715</v>
      </c>
      <c r="E192" s="211" t="s">
        <v>593</v>
      </c>
      <c r="F192" s="212">
        <f>169.5-12.8</f>
        <v>156.69999999999999</v>
      </c>
      <c r="G192" s="212"/>
      <c r="H192" s="213">
        <v>77</v>
      </c>
      <c r="I192" s="213" t="s">
        <v>716</v>
      </c>
      <c r="J192" s="214" t="s">
        <v>717</v>
      </c>
      <c r="K192" s="215">
        <f t="shared" si="76"/>
        <v>-79.699999999999989</v>
      </c>
      <c r="L192" s="216">
        <f t="shared" si="77"/>
        <v>-0.50861518825781749</v>
      </c>
      <c r="M192" s="212" t="s">
        <v>604</v>
      </c>
      <c r="N192" s="209">
        <v>43522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8">
        <v>65</v>
      </c>
      <c r="B193" s="209">
        <v>42586</v>
      </c>
      <c r="C193" s="209"/>
      <c r="D193" s="210" t="s">
        <v>718</v>
      </c>
      <c r="E193" s="211" t="s">
        <v>623</v>
      </c>
      <c r="F193" s="212">
        <v>400</v>
      </c>
      <c r="G193" s="212"/>
      <c r="H193" s="213">
        <v>305</v>
      </c>
      <c r="I193" s="213">
        <v>475</v>
      </c>
      <c r="J193" s="214" t="s">
        <v>719</v>
      </c>
      <c r="K193" s="215">
        <f t="shared" si="76"/>
        <v>-95</v>
      </c>
      <c r="L193" s="216">
        <f t="shared" si="77"/>
        <v>-0.23749999999999999</v>
      </c>
      <c r="M193" s="212" t="s">
        <v>604</v>
      </c>
      <c r="N193" s="209">
        <v>43606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66</v>
      </c>
      <c r="B194" s="199">
        <v>42593</v>
      </c>
      <c r="C194" s="199"/>
      <c r="D194" s="200" t="s">
        <v>720</v>
      </c>
      <c r="E194" s="201" t="s">
        <v>623</v>
      </c>
      <c r="F194" s="202">
        <v>86.5</v>
      </c>
      <c r="G194" s="201"/>
      <c r="H194" s="201">
        <v>130</v>
      </c>
      <c r="I194" s="203">
        <v>130</v>
      </c>
      <c r="J194" s="204" t="s">
        <v>721</v>
      </c>
      <c r="K194" s="205">
        <f t="shared" si="76"/>
        <v>43.5</v>
      </c>
      <c r="L194" s="206">
        <f t="shared" si="77"/>
        <v>0.50289017341040465</v>
      </c>
      <c r="M194" s="201" t="s">
        <v>591</v>
      </c>
      <c r="N194" s="207">
        <v>43091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8">
        <v>67</v>
      </c>
      <c r="B195" s="209">
        <v>42600</v>
      </c>
      <c r="C195" s="209"/>
      <c r="D195" s="210" t="s">
        <v>110</v>
      </c>
      <c r="E195" s="211" t="s">
        <v>623</v>
      </c>
      <c r="F195" s="212">
        <v>133.5</v>
      </c>
      <c r="G195" s="212"/>
      <c r="H195" s="213">
        <v>126.5</v>
      </c>
      <c r="I195" s="213">
        <v>178</v>
      </c>
      <c r="J195" s="214" t="s">
        <v>722</v>
      </c>
      <c r="K195" s="215">
        <f t="shared" si="76"/>
        <v>-7</v>
      </c>
      <c r="L195" s="216">
        <f t="shared" si="77"/>
        <v>-5.2434456928838954E-2</v>
      </c>
      <c r="M195" s="212" t="s">
        <v>604</v>
      </c>
      <c r="N195" s="209">
        <v>42615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68</v>
      </c>
      <c r="B196" s="199">
        <v>42613</v>
      </c>
      <c r="C196" s="199"/>
      <c r="D196" s="200" t="s">
        <v>723</v>
      </c>
      <c r="E196" s="201" t="s">
        <v>623</v>
      </c>
      <c r="F196" s="202">
        <v>560</v>
      </c>
      <c r="G196" s="201"/>
      <c r="H196" s="201">
        <v>725</v>
      </c>
      <c r="I196" s="203">
        <v>725</v>
      </c>
      <c r="J196" s="204" t="s">
        <v>625</v>
      </c>
      <c r="K196" s="205">
        <f t="shared" si="76"/>
        <v>165</v>
      </c>
      <c r="L196" s="206">
        <f t="shared" si="77"/>
        <v>0.29464285714285715</v>
      </c>
      <c r="M196" s="201" t="s">
        <v>591</v>
      </c>
      <c r="N196" s="207">
        <v>42456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69</v>
      </c>
      <c r="B197" s="199">
        <v>42614</v>
      </c>
      <c r="C197" s="199"/>
      <c r="D197" s="200" t="s">
        <v>724</v>
      </c>
      <c r="E197" s="201" t="s">
        <v>623</v>
      </c>
      <c r="F197" s="202">
        <v>160.5</v>
      </c>
      <c r="G197" s="201"/>
      <c r="H197" s="201">
        <v>210</v>
      </c>
      <c r="I197" s="203">
        <v>210</v>
      </c>
      <c r="J197" s="204" t="s">
        <v>625</v>
      </c>
      <c r="K197" s="205">
        <f t="shared" si="76"/>
        <v>49.5</v>
      </c>
      <c r="L197" s="206">
        <f t="shared" si="77"/>
        <v>0.30841121495327101</v>
      </c>
      <c r="M197" s="201" t="s">
        <v>591</v>
      </c>
      <c r="N197" s="207">
        <v>42871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70</v>
      </c>
      <c r="B198" s="199">
        <v>42646</v>
      </c>
      <c r="C198" s="199"/>
      <c r="D198" s="200" t="s">
        <v>397</v>
      </c>
      <c r="E198" s="201" t="s">
        <v>623</v>
      </c>
      <c r="F198" s="202">
        <v>430</v>
      </c>
      <c r="G198" s="201"/>
      <c r="H198" s="201">
        <v>596</v>
      </c>
      <c r="I198" s="203">
        <v>575</v>
      </c>
      <c r="J198" s="204" t="s">
        <v>725</v>
      </c>
      <c r="K198" s="205">
        <v>166</v>
      </c>
      <c r="L198" s="206">
        <v>0.38604651162790699</v>
      </c>
      <c r="M198" s="201" t="s">
        <v>591</v>
      </c>
      <c r="N198" s="207">
        <v>42769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71</v>
      </c>
      <c r="B199" s="199">
        <v>42657</v>
      </c>
      <c r="C199" s="199"/>
      <c r="D199" s="200" t="s">
        <v>726</v>
      </c>
      <c r="E199" s="201" t="s">
        <v>623</v>
      </c>
      <c r="F199" s="202">
        <v>280</v>
      </c>
      <c r="G199" s="201"/>
      <c r="H199" s="201">
        <v>345</v>
      </c>
      <c r="I199" s="203">
        <v>345</v>
      </c>
      <c r="J199" s="204" t="s">
        <v>625</v>
      </c>
      <c r="K199" s="205">
        <f t="shared" ref="K199:K204" si="78">H199-F199</f>
        <v>65</v>
      </c>
      <c r="L199" s="206">
        <f t="shared" ref="L199:L200" si="79">K199/F199</f>
        <v>0.23214285714285715</v>
      </c>
      <c r="M199" s="201" t="s">
        <v>591</v>
      </c>
      <c r="N199" s="207">
        <v>42814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72</v>
      </c>
      <c r="B200" s="199">
        <v>42657</v>
      </c>
      <c r="C200" s="199"/>
      <c r="D200" s="200" t="s">
        <v>727</v>
      </c>
      <c r="E200" s="201" t="s">
        <v>623</v>
      </c>
      <c r="F200" s="202">
        <v>245</v>
      </c>
      <c r="G200" s="201"/>
      <c r="H200" s="201">
        <v>325.5</v>
      </c>
      <c r="I200" s="203">
        <v>330</v>
      </c>
      <c r="J200" s="204" t="s">
        <v>728</v>
      </c>
      <c r="K200" s="205">
        <f t="shared" si="78"/>
        <v>80.5</v>
      </c>
      <c r="L200" s="206">
        <f t="shared" si="79"/>
        <v>0.32857142857142857</v>
      </c>
      <c r="M200" s="201" t="s">
        <v>591</v>
      </c>
      <c r="N200" s="207">
        <v>42769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73</v>
      </c>
      <c r="B201" s="199">
        <v>42660</v>
      </c>
      <c r="C201" s="199"/>
      <c r="D201" s="200" t="s">
        <v>347</v>
      </c>
      <c r="E201" s="201" t="s">
        <v>623</v>
      </c>
      <c r="F201" s="202">
        <v>125</v>
      </c>
      <c r="G201" s="201"/>
      <c r="H201" s="201">
        <v>160</v>
      </c>
      <c r="I201" s="203">
        <v>160</v>
      </c>
      <c r="J201" s="204" t="s">
        <v>681</v>
      </c>
      <c r="K201" s="205">
        <f t="shared" si="78"/>
        <v>35</v>
      </c>
      <c r="L201" s="206">
        <v>0.28000000000000003</v>
      </c>
      <c r="M201" s="201" t="s">
        <v>591</v>
      </c>
      <c r="N201" s="207">
        <v>42803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74</v>
      </c>
      <c r="B202" s="199">
        <v>42660</v>
      </c>
      <c r="C202" s="199"/>
      <c r="D202" s="200" t="s">
        <v>470</v>
      </c>
      <c r="E202" s="201" t="s">
        <v>623</v>
      </c>
      <c r="F202" s="202">
        <v>114</v>
      </c>
      <c r="G202" s="201"/>
      <c r="H202" s="201">
        <v>145</v>
      </c>
      <c r="I202" s="203">
        <v>145</v>
      </c>
      <c r="J202" s="204" t="s">
        <v>681</v>
      </c>
      <c r="K202" s="205">
        <f t="shared" si="78"/>
        <v>31</v>
      </c>
      <c r="L202" s="206">
        <f t="shared" ref="L202:L204" si="80">K202/F202</f>
        <v>0.27192982456140352</v>
      </c>
      <c r="M202" s="201" t="s">
        <v>591</v>
      </c>
      <c r="N202" s="207">
        <v>42859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75</v>
      </c>
      <c r="B203" s="199">
        <v>42660</v>
      </c>
      <c r="C203" s="199"/>
      <c r="D203" s="200" t="s">
        <v>729</v>
      </c>
      <c r="E203" s="201" t="s">
        <v>623</v>
      </c>
      <c r="F203" s="202">
        <v>212</v>
      </c>
      <c r="G203" s="201"/>
      <c r="H203" s="201">
        <v>280</v>
      </c>
      <c r="I203" s="203">
        <v>276</v>
      </c>
      <c r="J203" s="204" t="s">
        <v>730</v>
      </c>
      <c r="K203" s="205">
        <f t="shared" si="78"/>
        <v>68</v>
      </c>
      <c r="L203" s="206">
        <f t="shared" si="80"/>
        <v>0.32075471698113206</v>
      </c>
      <c r="M203" s="201" t="s">
        <v>591</v>
      </c>
      <c r="N203" s="207">
        <v>42858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76</v>
      </c>
      <c r="B204" s="199">
        <v>42678</v>
      </c>
      <c r="C204" s="199"/>
      <c r="D204" s="200" t="s">
        <v>458</v>
      </c>
      <c r="E204" s="201" t="s">
        <v>623</v>
      </c>
      <c r="F204" s="202">
        <v>155</v>
      </c>
      <c r="G204" s="201"/>
      <c r="H204" s="201">
        <v>210</v>
      </c>
      <c r="I204" s="203">
        <v>210</v>
      </c>
      <c r="J204" s="204" t="s">
        <v>731</v>
      </c>
      <c r="K204" s="205">
        <f t="shared" si="78"/>
        <v>55</v>
      </c>
      <c r="L204" s="206">
        <f t="shared" si="80"/>
        <v>0.35483870967741937</v>
      </c>
      <c r="M204" s="201" t="s">
        <v>591</v>
      </c>
      <c r="N204" s="207">
        <v>42944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8">
        <v>77</v>
      </c>
      <c r="B205" s="209">
        <v>42710</v>
      </c>
      <c r="C205" s="209"/>
      <c r="D205" s="210" t="s">
        <v>732</v>
      </c>
      <c r="E205" s="211" t="s">
        <v>623</v>
      </c>
      <c r="F205" s="212">
        <v>150.5</v>
      </c>
      <c r="G205" s="212"/>
      <c r="H205" s="213">
        <v>72.5</v>
      </c>
      <c r="I205" s="213">
        <v>174</v>
      </c>
      <c r="J205" s="214" t="s">
        <v>733</v>
      </c>
      <c r="K205" s="215">
        <v>-78</v>
      </c>
      <c r="L205" s="216">
        <v>-0.51827242524916906</v>
      </c>
      <c r="M205" s="212" t="s">
        <v>604</v>
      </c>
      <c r="N205" s="209">
        <v>43333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78</v>
      </c>
      <c r="B206" s="199">
        <v>42712</v>
      </c>
      <c r="C206" s="199"/>
      <c r="D206" s="200" t="s">
        <v>734</v>
      </c>
      <c r="E206" s="201" t="s">
        <v>623</v>
      </c>
      <c r="F206" s="202">
        <v>380</v>
      </c>
      <c r="G206" s="201"/>
      <c r="H206" s="201">
        <v>478</v>
      </c>
      <c r="I206" s="203">
        <v>468</v>
      </c>
      <c r="J206" s="204" t="s">
        <v>681</v>
      </c>
      <c r="K206" s="205">
        <f t="shared" ref="K206:K208" si="81">H206-F206</f>
        <v>98</v>
      </c>
      <c r="L206" s="206">
        <f t="shared" ref="L206:L208" si="82">K206/F206</f>
        <v>0.25789473684210529</v>
      </c>
      <c r="M206" s="201" t="s">
        <v>591</v>
      </c>
      <c r="N206" s="207">
        <v>43025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79</v>
      </c>
      <c r="B207" s="199">
        <v>42734</v>
      </c>
      <c r="C207" s="199"/>
      <c r="D207" s="200" t="s">
        <v>109</v>
      </c>
      <c r="E207" s="201" t="s">
        <v>623</v>
      </c>
      <c r="F207" s="202">
        <v>305</v>
      </c>
      <c r="G207" s="201"/>
      <c r="H207" s="201">
        <v>375</v>
      </c>
      <c r="I207" s="203">
        <v>375</v>
      </c>
      <c r="J207" s="204" t="s">
        <v>681</v>
      </c>
      <c r="K207" s="205">
        <f t="shared" si="81"/>
        <v>70</v>
      </c>
      <c r="L207" s="206">
        <f t="shared" si="82"/>
        <v>0.22950819672131148</v>
      </c>
      <c r="M207" s="201" t="s">
        <v>591</v>
      </c>
      <c r="N207" s="207">
        <v>42768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80</v>
      </c>
      <c r="B208" s="199">
        <v>42739</v>
      </c>
      <c r="C208" s="199"/>
      <c r="D208" s="200" t="s">
        <v>95</v>
      </c>
      <c r="E208" s="201" t="s">
        <v>623</v>
      </c>
      <c r="F208" s="202">
        <v>99.5</v>
      </c>
      <c r="G208" s="201"/>
      <c r="H208" s="201">
        <v>158</v>
      </c>
      <c r="I208" s="203">
        <v>158</v>
      </c>
      <c r="J208" s="204" t="s">
        <v>681</v>
      </c>
      <c r="K208" s="205">
        <f t="shared" si="81"/>
        <v>58.5</v>
      </c>
      <c r="L208" s="206">
        <f t="shared" si="82"/>
        <v>0.5879396984924623</v>
      </c>
      <c r="M208" s="201" t="s">
        <v>591</v>
      </c>
      <c r="N208" s="207">
        <v>42898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81</v>
      </c>
      <c r="B209" s="199">
        <v>42739</v>
      </c>
      <c r="C209" s="199"/>
      <c r="D209" s="200" t="s">
        <v>95</v>
      </c>
      <c r="E209" s="201" t="s">
        <v>623</v>
      </c>
      <c r="F209" s="202">
        <v>99.5</v>
      </c>
      <c r="G209" s="201"/>
      <c r="H209" s="201">
        <v>158</v>
      </c>
      <c r="I209" s="203">
        <v>158</v>
      </c>
      <c r="J209" s="204" t="s">
        <v>681</v>
      </c>
      <c r="K209" s="205">
        <v>58.5</v>
      </c>
      <c r="L209" s="206">
        <v>0.58793969849246197</v>
      </c>
      <c r="M209" s="201" t="s">
        <v>591</v>
      </c>
      <c r="N209" s="207">
        <v>42898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8">
        <v>82</v>
      </c>
      <c r="B210" s="199">
        <v>42786</v>
      </c>
      <c r="C210" s="199"/>
      <c r="D210" s="200" t="s">
        <v>186</v>
      </c>
      <c r="E210" s="201" t="s">
        <v>623</v>
      </c>
      <c r="F210" s="202">
        <v>140.5</v>
      </c>
      <c r="G210" s="201"/>
      <c r="H210" s="201">
        <v>220</v>
      </c>
      <c r="I210" s="203">
        <v>220</v>
      </c>
      <c r="J210" s="204" t="s">
        <v>681</v>
      </c>
      <c r="K210" s="205">
        <f>H210-F210</f>
        <v>79.5</v>
      </c>
      <c r="L210" s="206">
        <f>K210/F210</f>
        <v>0.5658362989323843</v>
      </c>
      <c r="M210" s="201" t="s">
        <v>591</v>
      </c>
      <c r="N210" s="207">
        <v>42864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83</v>
      </c>
      <c r="B211" s="199">
        <v>42786</v>
      </c>
      <c r="C211" s="199"/>
      <c r="D211" s="200" t="s">
        <v>735</v>
      </c>
      <c r="E211" s="201" t="s">
        <v>623</v>
      </c>
      <c r="F211" s="202">
        <v>202.5</v>
      </c>
      <c r="G211" s="201"/>
      <c r="H211" s="201">
        <v>234</v>
      </c>
      <c r="I211" s="203">
        <v>234</v>
      </c>
      <c r="J211" s="204" t="s">
        <v>681</v>
      </c>
      <c r="K211" s="205">
        <v>31.5</v>
      </c>
      <c r="L211" s="206">
        <v>0.155555555555556</v>
      </c>
      <c r="M211" s="201" t="s">
        <v>591</v>
      </c>
      <c r="N211" s="207">
        <v>42836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84</v>
      </c>
      <c r="B212" s="199">
        <v>42818</v>
      </c>
      <c r="C212" s="199"/>
      <c r="D212" s="200" t="s">
        <v>736</v>
      </c>
      <c r="E212" s="201" t="s">
        <v>623</v>
      </c>
      <c r="F212" s="202">
        <v>300.5</v>
      </c>
      <c r="G212" s="201"/>
      <c r="H212" s="201">
        <v>417.5</v>
      </c>
      <c r="I212" s="203">
        <v>420</v>
      </c>
      <c r="J212" s="204" t="s">
        <v>737</v>
      </c>
      <c r="K212" s="205">
        <f>H212-F212</f>
        <v>117</v>
      </c>
      <c r="L212" s="206">
        <f>K212/F212</f>
        <v>0.38935108153078202</v>
      </c>
      <c r="M212" s="201" t="s">
        <v>591</v>
      </c>
      <c r="N212" s="207">
        <v>43070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85</v>
      </c>
      <c r="B213" s="199">
        <v>42818</v>
      </c>
      <c r="C213" s="199"/>
      <c r="D213" s="200" t="s">
        <v>711</v>
      </c>
      <c r="E213" s="201" t="s">
        <v>623</v>
      </c>
      <c r="F213" s="202">
        <v>850</v>
      </c>
      <c r="G213" s="201"/>
      <c r="H213" s="201">
        <v>1042.5</v>
      </c>
      <c r="I213" s="203">
        <v>1023</v>
      </c>
      <c r="J213" s="204" t="s">
        <v>738</v>
      </c>
      <c r="K213" s="205">
        <v>192.5</v>
      </c>
      <c r="L213" s="206">
        <v>0.22647058823529401</v>
      </c>
      <c r="M213" s="201" t="s">
        <v>591</v>
      </c>
      <c r="N213" s="207">
        <v>42830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86</v>
      </c>
      <c r="B214" s="199">
        <v>42830</v>
      </c>
      <c r="C214" s="199"/>
      <c r="D214" s="200" t="s">
        <v>489</v>
      </c>
      <c r="E214" s="201" t="s">
        <v>623</v>
      </c>
      <c r="F214" s="202">
        <v>785</v>
      </c>
      <c r="G214" s="201"/>
      <c r="H214" s="201">
        <v>930</v>
      </c>
      <c r="I214" s="203">
        <v>920</v>
      </c>
      <c r="J214" s="204" t="s">
        <v>739</v>
      </c>
      <c r="K214" s="205">
        <f>H214-F214</f>
        <v>145</v>
      </c>
      <c r="L214" s="206">
        <f>K214/F214</f>
        <v>0.18471337579617833</v>
      </c>
      <c r="M214" s="201" t="s">
        <v>591</v>
      </c>
      <c r="N214" s="207">
        <v>42976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8">
        <v>87</v>
      </c>
      <c r="B215" s="209">
        <v>42831</v>
      </c>
      <c r="C215" s="209"/>
      <c r="D215" s="210" t="s">
        <v>740</v>
      </c>
      <c r="E215" s="211" t="s">
        <v>623</v>
      </c>
      <c r="F215" s="212">
        <v>40</v>
      </c>
      <c r="G215" s="212"/>
      <c r="H215" s="213">
        <v>13.1</v>
      </c>
      <c r="I215" s="213">
        <v>60</v>
      </c>
      <c r="J215" s="214" t="s">
        <v>741</v>
      </c>
      <c r="K215" s="215">
        <v>-26.9</v>
      </c>
      <c r="L215" s="216">
        <v>-0.67249999999999999</v>
      </c>
      <c r="M215" s="212" t="s">
        <v>604</v>
      </c>
      <c r="N215" s="209">
        <v>43138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88</v>
      </c>
      <c r="B216" s="199">
        <v>42837</v>
      </c>
      <c r="C216" s="199"/>
      <c r="D216" s="200" t="s">
        <v>94</v>
      </c>
      <c r="E216" s="201" t="s">
        <v>623</v>
      </c>
      <c r="F216" s="202">
        <v>289.5</v>
      </c>
      <c r="G216" s="201"/>
      <c r="H216" s="201">
        <v>354</v>
      </c>
      <c r="I216" s="203">
        <v>360</v>
      </c>
      <c r="J216" s="204" t="s">
        <v>742</v>
      </c>
      <c r="K216" s="205">
        <f t="shared" ref="K216:K224" si="83">H216-F216</f>
        <v>64.5</v>
      </c>
      <c r="L216" s="206">
        <f t="shared" ref="L216:L224" si="84">K216/F216</f>
        <v>0.22279792746113988</v>
      </c>
      <c r="M216" s="201" t="s">
        <v>591</v>
      </c>
      <c r="N216" s="207">
        <v>43040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89</v>
      </c>
      <c r="B217" s="199">
        <v>42845</v>
      </c>
      <c r="C217" s="199"/>
      <c r="D217" s="200" t="s">
        <v>428</v>
      </c>
      <c r="E217" s="201" t="s">
        <v>623</v>
      </c>
      <c r="F217" s="202">
        <v>700</v>
      </c>
      <c r="G217" s="201"/>
      <c r="H217" s="201">
        <v>840</v>
      </c>
      <c r="I217" s="203">
        <v>840</v>
      </c>
      <c r="J217" s="204" t="s">
        <v>743</v>
      </c>
      <c r="K217" s="205">
        <f t="shared" si="83"/>
        <v>140</v>
      </c>
      <c r="L217" s="206">
        <f t="shared" si="84"/>
        <v>0.2</v>
      </c>
      <c r="M217" s="201" t="s">
        <v>591</v>
      </c>
      <c r="N217" s="207">
        <v>42893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8">
        <v>90</v>
      </c>
      <c r="B218" s="199">
        <v>42887</v>
      </c>
      <c r="C218" s="199"/>
      <c r="D218" s="200" t="s">
        <v>744</v>
      </c>
      <c r="E218" s="201" t="s">
        <v>623</v>
      </c>
      <c r="F218" s="202">
        <v>130</v>
      </c>
      <c r="G218" s="201"/>
      <c r="H218" s="201">
        <v>144.25</v>
      </c>
      <c r="I218" s="203">
        <v>170</v>
      </c>
      <c r="J218" s="204" t="s">
        <v>745</v>
      </c>
      <c r="K218" s="205">
        <f t="shared" si="83"/>
        <v>14.25</v>
      </c>
      <c r="L218" s="206">
        <f t="shared" si="84"/>
        <v>0.10961538461538461</v>
      </c>
      <c r="M218" s="201" t="s">
        <v>591</v>
      </c>
      <c r="N218" s="207">
        <v>43675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8">
        <v>91</v>
      </c>
      <c r="B219" s="199">
        <v>42901</v>
      </c>
      <c r="C219" s="199"/>
      <c r="D219" s="200" t="s">
        <v>746</v>
      </c>
      <c r="E219" s="201" t="s">
        <v>623</v>
      </c>
      <c r="F219" s="202">
        <v>214.5</v>
      </c>
      <c r="G219" s="201"/>
      <c r="H219" s="201">
        <v>262</v>
      </c>
      <c r="I219" s="203">
        <v>262</v>
      </c>
      <c r="J219" s="204" t="s">
        <v>747</v>
      </c>
      <c r="K219" s="205">
        <f t="shared" si="83"/>
        <v>47.5</v>
      </c>
      <c r="L219" s="206">
        <f t="shared" si="84"/>
        <v>0.22144522144522144</v>
      </c>
      <c r="M219" s="201" t="s">
        <v>591</v>
      </c>
      <c r="N219" s="207">
        <v>42977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92</v>
      </c>
      <c r="B220" s="230">
        <v>42933</v>
      </c>
      <c r="C220" s="230"/>
      <c r="D220" s="231" t="s">
        <v>748</v>
      </c>
      <c r="E220" s="232" t="s">
        <v>623</v>
      </c>
      <c r="F220" s="233">
        <v>370</v>
      </c>
      <c r="G220" s="232"/>
      <c r="H220" s="232">
        <v>447.5</v>
      </c>
      <c r="I220" s="234">
        <v>450</v>
      </c>
      <c r="J220" s="235" t="s">
        <v>681</v>
      </c>
      <c r="K220" s="205">
        <f t="shared" si="83"/>
        <v>77.5</v>
      </c>
      <c r="L220" s="236">
        <f t="shared" si="84"/>
        <v>0.20945945945945946</v>
      </c>
      <c r="M220" s="232" t="s">
        <v>591</v>
      </c>
      <c r="N220" s="237">
        <v>43035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93</v>
      </c>
      <c r="B221" s="230">
        <v>42943</v>
      </c>
      <c r="C221" s="230"/>
      <c r="D221" s="231" t="s">
        <v>184</v>
      </c>
      <c r="E221" s="232" t="s">
        <v>623</v>
      </c>
      <c r="F221" s="233">
        <v>657.5</v>
      </c>
      <c r="G221" s="232"/>
      <c r="H221" s="232">
        <v>825</v>
      </c>
      <c r="I221" s="234">
        <v>820</v>
      </c>
      <c r="J221" s="235" t="s">
        <v>681</v>
      </c>
      <c r="K221" s="205">
        <f t="shared" si="83"/>
        <v>167.5</v>
      </c>
      <c r="L221" s="236">
        <f t="shared" si="84"/>
        <v>0.25475285171102663</v>
      </c>
      <c r="M221" s="232" t="s">
        <v>591</v>
      </c>
      <c r="N221" s="237">
        <v>43090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8">
        <v>94</v>
      </c>
      <c r="B222" s="199">
        <v>42964</v>
      </c>
      <c r="C222" s="199"/>
      <c r="D222" s="200" t="s">
        <v>363</v>
      </c>
      <c r="E222" s="201" t="s">
        <v>623</v>
      </c>
      <c r="F222" s="202">
        <v>605</v>
      </c>
      <c r="G222" s="201"/>
      <c r="H222" s="201">
        <v>750</v>
      </c>
      <c r="I222" s="203">
        <v>750</v>
      </c>
      <c r="J222" s="204" t="s">
        <v>739</v>
      </c>
      <c r="K222" s="205">
        <f t="shared" si="83"/>
        <v>145</v>
      </c>
      <c r="L222" s="206">
        <f t="shared" si="84"/>
        <v>0.23966942148760331</v>
      </c>
      <c r="M222" s="201" t="s">
        <v>591</v>
      </c>
      <c r="N222" s="207">
        <v>43027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8">
        <v>95</v>
      </c>
      <c r="B223" s="209">
        <v>42979</v>
      </c>
      <c r="C223" s="209"/>
      <c r="D223" s="217" t="s">
        <v>749</v>
      </c>
      <c r="E223" s="212" t="s">
        <v>623</v>
      </c>
      <c r="F223" s="212">
        <v>255</v>
      </c>
      <c r="G223" s="213"/>
      <c r="H223" s="213">
        <v>217.25</v>
      </c>
      <c r="I223" s="213">
        <v>320</v>
      </c>
      <c r="J223" s="214" t="s">
        <v>750</v>
      </c>
      <c r="K223" s="215">
        <f t="shared" si="83"/>
        <v>-37.75</v>
      </c>
      <c r="L223" s="218">
        <f t="shared" si="84"/>
        <v>-0.14803921568627451</v>
      </c>
      <c r="M223" s="212" t="s">
        <v>604</v>
      </c>
      <c r="N223" s="209">
        <v>43661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8">
        <v>96</v>
      </c>
      <c r="B224" s="199">
        <v>42997</v>
      </c>
      <c r="C224" s="199"/>
      <c r="D224" s="200" t="s">
        <v>751</v>
      </c>
      <c r="E224" s="201" t="s">
        <v>623</v>
      </c>
      <c r="F224" s="202">
        <v>215</v>
      </c>
      <c r="G224" s="201"/>
      <c r="H224" s="201">
        <v>258</v>
      </c>
      <c r="I224" s="203">
        <v>258</v>
      </c>
      <c r="J224" s="204" t="s">
        <v>681</v>
      </c>
      <c r="K224" s="205">
        <f t="shared" si="83"/>
        <v>43</v>
      </c>
      <c r="L224" s="206">
        <f t="shared" si="84"/>
        <v>0.2</v>
      </c>
      <c r="M224" s="201" t="s">
        <v>591</v>
      </c>
      <c r="N224" s="207">
        <v>43040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8">
        <v>97</v>
      </c>
      <c r="B225" s="199">
        <v>42997</v>
      </c>
      <c r="C225" s="199"/>
      <c r="D225" s="200" t="s">
        <v>751</v>
      </c>
      <c r="E225" s="201" t="s">
        <v>623</v>
      </c>
      <c r="F225" s="202">
        <v>215</v>
      </c>
      <c r="G225" s="201"/>
      <c r="H225" s="201">
        <v>258</v>
      </c>
      <c r="I225" s="203">
        <v>258</v>
      </c>
      <c r="J225" s="235" t="s">
        <v>681</v>
      </c>
      <c r="K225" s="205">
        <v>43</v>
      </c>
      <c r="L225" s="206">
        <v>0.2</v>
      </c>
      <c r="M225" s="201" t="s">
        <v>591</v>
      </c>
      <c r="N225" s="207">
        <v>43040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9">
        <v>98</v>
      </c>
      <c r="B226" s="230">
        <v>42998</v>
      </c>
      <c r="C226" s="230"/>
      <c r="D226" s="231" t="s">
        <v>752</v>
      </c>
      <c r="E226" s="232" t="s">
        <v>623</v>
      </c>
      <c r="F226" s="202">
        <v>75</v>
      </c>
      <c r="G226" s="232"/>
      <c r="H226" s="232">
        <v>90</v>
      </c>
      <c r="I226" s="234">
        <v>90</v>
      </c>
      <c r="J226" s="204" t="s">
        <v>753</v>
      </c>
      <c r="K226" s="205">
        <f t="shared" ref="K226:K231" si="85">H226-F226</f>
        <v>15</v>
      </c>
      <c r="L226" s="206">
        <f t="shared" ref="L226:L231" si="86">K226/F226</f>
        <v>0.2</v>
      </c>
      <c r="M226" s="201" t="s">
        <v>591</v>
      </c>
      <c r="N226" s="207">
        <v>43019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9">
        <v>99</v>
      </c>
      <c r="B227" s="230">
        <v>43011</v>
      </c>
      <c r="C227" s="230"/>
      <c r="D227" s="231" t="s">
        <v>606</v>
      </c>
      <c r="E227" s="232" t="s">
        <v>623</v>
      </c>
      <c r="F227" s="233">
        <v>315</v>
      </c>
      <c r="G227" s="232"/>
      <c r="H227" s="232">
        <v>392</v>
      </c>
      <c r="I227" s="234">
        <v>384</v>
      </c>
      <c r="J227" s="235" t="s">
        <v>754</v>
      </c>
      <c r="K227" s="205">
        <f t="shared" si="85"/>
        <v>77</v>
      </c>
      <c r="L227" s="236">
        <f t="shared" si="86"/>
        <v>0.24444444444444444</v>
      </c>
      <c r="M227" s="232" t="s">
        <v>591</v>
      </c>
      <c r="N227" s="237">
        <v>43017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9">
        <v>100</v>
      </c>
      <c r="B228" s="230">
        <v>43013</v>
      </c>
      <c r="C228" s="230"/>
      <c r="D228" s="231" t="s">
        <v>463</v>
      </c>
      <c r="E228" s="232" t="s">
        <v>623</v>
      </c>
      <c r="F228" s="233">
        <v>145</v>
      </c>
      <c r="G228" s="232"/>
      <c r="H228" s="232">
        <v>179</v>
      </c>
      <c r="I228" s="234">
        <v>180</v>
      </c>
      <c r="J228" s="235" t="s">
        <v>755</v>
      </c>
      <c r="K228" s="205">
        <f t="shared" si="85"/>
        <v>34</v>
      </c>
      <c r="L228" s="236">
        <f t="shared" si="86"/>
        <v>0.23448275862068965</v>
      </c>
      <c r="M228" s="232" t="s">
        <v>591</v>
      </c>
      <c r="N228" s="237">
        <v>43025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101</v>
      </c>
      <c r="B229" s="230">
        <v>43014</v>
      </c>
      <c r="C229" s="230"/>
      <c r="D229" s="231" t="s">
        <v>337</v>
      </c>
      <c r="E229" s="232" t="s">
        <v>623</v>
      </c>
      <c r="F229" s="233">
        <v>256</v>
      </c>
      <c r="G229" s="232"/>
      <c r="H229" s="232">
        <v>323</v>
      </c>
      <c r="I229" s="234">
        <v>320</v>
      </c>
      <c r="J229" s="235" t="s">
        <v>681</v>
      </c>
      <c r="K229" s="205">
        <f t="shared" si="85"/>
        <v>67</v>
      </c>
      <c r="L229" s="236">
        <f t="shared" si="86"/>
        <v>0.26171875</v>
      </c>
      <c r="M229" s="232" t="s">
        <v>591</v>
      </c>
      <c r="N229" s="237">
        <v>43067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9">
        <v>102</v>
      </c>
      <c r="B230" s="230">
        <v>43017</v>
      </c>
      <c r="C230" s="230"/>
      <c r="D230" s="231" t="s">
        <v>353</v>
      </c>
      <c r="E230" s="232" t="s">
        <v>623</v>
      </c>
      <c r="F230" s="233">
        <v>137.5</v>
      </c>
      <c r="G230" s="232"/>
      <c r="H230" s="232">
        <v>184</v>
      </c>
      <c r="I230" s="234">
        <v>183</v>
      </c>
      <c r="J230" s="235" t="s">
        <v>756</v>
      </c>
      <c r="K230" s="205">
        <f t="shared" si="85"/>
        <v>46.5</v>
      </c>
      <c r="L230" s="236">
        <f t="shared" si="86"/>
        <v>0.33818181818181819</v>
      </c>
      <c r="M230" s="232" t="s">
        <v>591</v>
      </c>
      <c r="N230" s="237">
        <v>43108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9">
        <v>103</v>
      </c>
      <c r="B231" s="230">
        <v>43018</v>
      </c>
      <c r="C231" s="230"/>
      <c r="D231" s="231" t="s">
        <v>757</v>
      </c>
      <c r="E231" s="232" t="s">
        <v>623</v>
      </c>
      <c r="F231" s="233">
        <v>125.5</v>
      </c>
      <c r="G231" s="232"/>
      <c r="H231" s="232">
        <v>158</v>
      </c>
      <c r="I231" s="234">
        <v>155</v>
      </c>
      <c r="J231" s="235" t="s">
        <v>758</v>
      </c>
      <c r="K231" s="205">
        <f t="shared" si="85"/>
        <v>32.5</v>
      </c>
      <c r="L231" s="236">
        <f t="shared" si="86"/>
        <v>0.25896414342629481</v>
      </c>
      <c r="M231" s="232" t="s">
        <v>591</v>
      </c>
      <c r="N231" s="237">
        <v>43067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104</v>
      </c>
      <c r="B232" s="230">
        <v>43018</v>
      </c>
      <c r="C232" s="230"/>
      <c r="D232" s="231" t="s">
        <v>759</v>
      </c>
      <c r="E232" s="232" t="s">
        <v>623</v>
      </c>
      <c r="F232" s="233">
        <v>895</v>
      </c>
      <c r="G232" s="232"/>
      <c r="H232" s="232">
        <v>1122.5</v>
      </c>
      <c r="I232" s="234">
        <v>1078</v>
      </c>
      <c r="J232" s="235" t="s">
        <v>760</v>
      </c>
      <c r="K232" s="205">
        <v>227.5</v>
      </c>
      <c r="L232" s="236">
        <v>0.25418994413407803</v>
      </c>
      <c r="M232" s="232" t="s">
        <v>591</v>
      </c>
      <c r="N232" s="237">
        <v>43117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9">
        <v>105</v>
      </c>
      <c r="B233" s="230">
        <v>43020</v>
      </c>
      <c r="C233" s="230"/>
      <c r="D233" s="231" t="s">
        <v>346</v>
      </c>
      <c r="E233" s="232" t="s">
        <v>623</v>
      </c>
      <c r="F233" s="233">
        <v>525</v>
      </c>
      <c r="G233" s="232"/>
      <c r="H233" s="232">
        <v>629</v>
      </c>
      <c r="I233" s="234">
        <v>629</v>
      </c>
      <c r="J233" s="235" t="s">
        <v>681</v>
      </c>
      <c r="K233" s="205">
        <v>104</v>
      </c>
      <c r="L233" s="236">
        <v>0.19809523809523799</v>
      </c>
      <c r="M233" s="232" t="s">
        <v>591</v>
      </c>
      <c r="N233" s="237">
        <v>43119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106</v>
      </c>
      <c r="B234" s="230">
        <v>43046</v>
      </c>
      <c r="C234" s="230"/>
      <c r="D234" s="231" t="s">
        <v>388</v>
      </c>
      <c r="E234" s="232" t="s">
        <v>623</v>
      </c>
      <c r="F234" s="233">
        <v>740</v>
      </c>
      <c r="G234" s="232"/>
      <c r="H234" s="232">
        <v>892.5</v>
      </c>
      <c r="I234" s="234">
        <v>900</v>
      </c>
      <c r="J234" s="235" t="s">
        <v>761</v>
      </c>
      <c r="K234" s="205">
        <f t="shared" ref="K234:K236" si="87">H234-F234</f>
        <v>152.5</v>
      </c>
      <c r="L234" s="236">
        <f t="shared" ref="L234:L236" si="88">K234/F234</f>
        <v>0.20608108108108109</v>
      </c>
      <c r="M234" s="232" t="s">
        <v>591</v>
      </c>
      <c r="N234" s="237">
        <v>43052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107</v>
      </c>
      <c r="B235" s="199">
        <v>43073</v>
      </c>
      <c r="C235" s="199"/>
      <c r="D235" s="200" t="s">
        <v>762</v>
      </c>
      <c r="E235" s="201" t="s">
        <v>623</v>
      </c>
      <c r="F235" s="202">
        <v>118.5</v>
      </c>
      <c r="G235" s="201"/>
      <c r="H235" s="201">
        <v>143.5</v>
      </c>
      <c r="I235" s="203">
        <v>145</v>
      </c>
      <c r="J235" s="204" t="s">
        <v>613</v>
      </c>
      <c r="K235" s="205">
        <f t="shared" si="87"/>
        <v>25</v>
      </c>
      <c r="L235" s="206">
        <f t="shared" si="88"/>
        <v>0.2109704641350211</v>
      </c>
      <c r="M235" s="201" t="s">
        <v>591</v>
      </c>
      <c r="N235" s="207">
        <v>43097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8">
        <v>108</v>
      </c>
      <c r="B236" s="209">
        <v>43090</v>
      </c>
      <c r="C236" s="209"/>
      <c r="D236" s="210" t="s">
        <v>434</v>
      </c>
      <c r="E236" s="211" t="s">
        <v>623</v>
      </c>
      <c r="F236" s="212">
        <v>715</v>
      </c>
      <c r="G236" s="212"/>
      <c r="H236" s="213">
        <v>500</v>
      </c>
      <c r="I236" s="213">
        <v>872</v>
      </c>
      <c r="J236" s="214" t="s">
        <v>763</v>
      </c>
      <c r="K236" s="215">
        <f t="shared" si="87"/>
        <v>-215</v>
      </c>
      <c r="L236" s="216">
        <f t="shared" si="88"/>
        <v>-0.30069930069930068</v>
      </c>
      <c r="M236" s="212" t="s">
        <v>604</v>
      </c>
      <c r="N236" s="209">
        <v>43670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109</v>
      </c>
      <c r="B237" s="199">
        <v>43098</v>
      </c>
      <c r="C237" s="199"/>
      <c r="D237" s="200" t="s">
        <v>606</v>
      </c>
      <c r="E237" s="201" t="s">
        <v>623</v>
      </c>
      <c r="F237" s="202">
        <v>435</v>
      </c>
      <c r="G237" s="201"/>
      <c r="H237" s="201">
        <v>542.5</v>
      </c>
      <c r="I237" s="203">
        <v>539</v>
      </c>
      <c r="J237" s="204" t="s">
        <v>681</v>
      </c>
      <c r="K237" s="205">
        <v>107.5</v>
      </c>
      <c r="L237" s="206">
        <v>0.247126436781609</v>
      </c>
      <c r="M237" s="201" t="s">
        <v>591</v>
      </c>
      <c r="N237" s="207">
        <v>43206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8">
        <v>110</v>
      </c>
      <c r="B238" s="199">
        <v>43098</v>
      </c>
      <c r="C238" s="199"/>
      <c r="D238" s="200" t="s">
        <v>563</v>
      </c>
      <c r="E238" s="201" t="s">
        <v>623</v>
      </c>
      <c r="F238" s="202">
        <v>885</v>
      </c>
      <c r="G238" s="201"/>
      <c r="H238" s="201">
        <v>1090</v>
      </c>
      <c r="I238" s="203">
        <v>1084</v>
      </c>
      <c r="J238" s="204" t="s">
        <v>681</v>
      </c>
      <c r="K238" s="205">
        <v>205</v>
      </c>
      <c r="L238" s="206">
        <v>0.23163841807909599</v>
      </c>
      <c r="M238" s="201" t="s">
        <v>591</v>
      </c>
      <c r="N238" s="207">
        <v>43213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8">
        <v>111</v>
      </c>
      <c r="B239" s="239">
        <v>43192</v>
      </c>
      <c r="C239" s="239"/>
      <c r="D239" s="217" t="s">
        <v>764</v>
      </c>
      <c r="E239" s="212" t="s">
        <v>623</v>
      </c>
      <c r="F239" s="240">
        <v>478.5</v>
      </c>
      <c r="G239" s="212"/>
      <c r="H239" s="212">
        <v>442</v>
      </c>
      <c r="I239" s="213">
        <v>613</v>
      </c>
      <c r="J239" s="214" t="s">
        <v>765</v>
      </c>
      <c r="K239" s="215">
        <f t="shared" ref="K239:K242" si="89">H239-F239</f>
        <v>-36.5</v>
      </c>
      <c r="L239" s="216">
        <f t="shared" ref="L239:L242" si="90">K239/F239</f>
        <v>-7.6280041797283177E-2</v>
      </c>
      <c r="M239" s="212" t="s">
        <v>604</v>
      </c>
      <c r="N239" s="209">
        <v>43762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8">
        <v>112</v>
      </c>
      <c r="B240" s="209">
        <v>43194</v>
      </c>
      <c r="C240" s="209"/>
      <c r="D240" s="210" t="s">
        <v>766</v>
      </c>
      <c r="E240" s="211" t="s">
        <v>623</v>
      </c>
      <c r="F240" s="212">
        <f>141.5-7.3</f>
        <v>134.19999999999999</v>
      </c>
      <c r="G240" s="212"/>
      <c r="H240" s="213">
        <v>77</v>
      </c>
      <c r="I240" s="213">
        <v>180</v>
      </c>
      <c r="J240" s="214" t="s">
        <v>767</v>
      </c>
      <c r="K240" s="215">
        <f t="shared" si="89"/>
        <v>-57.199999999999989</v>
      </c>
      <c r="L240" s="216">
        <f t="shared" si="90"/>
        <v>-0.42622950819672129</v>
      </c>
      <c r="M240" s="212" t="s">
        <v>604</v>
      </c>
      <c r="N240" s="209">
        <v>43522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8">
        <v>113</v>
      </c>
      <c r="B241" s="209">
        <v>43209</v>
      </c>
      <c r="C241" s="209"/>
      <c r="D241" s="210" t="s">
        <v>768</v>
      </c>
      <c r="E241" s="211" t="s">
        <v>623</v>
      </c>
      <c r="F241" s="212">
        <v>430</v>
      </c>
      <c r="G241" s="212"/>
      <c r="H241" s="213">
        <v>220</v>
      </c>
      <c r="I241" s="213">
        <v>537</v>
      </c>
      <c r="J241" s="214" t="s">
        <v>769</v>
      </c>
      <c r="K241" s="215">
        <f t="shared" si="89"/>
        <v>-210</v>
      </c>
      <c r="L241" s="216">
        <f t="shared" si="90"/>
        <v>-0.48837209302325579</v>
      </c>
      <c r="M241" s="212" t="s">
        <v>604</v>
      </c>
      <c r="N241" s="209">
        <v>43252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114</v>
      </c>
      <c r="B242" s="230">
        <v>43220</v>
      </c>
      <c r="C242" s="230"/>
      <c r="D242" s="231" t="s">
        <v>389</v>
      </c>
      <c r="E242" s="232" t="s">
        <v>623</v>
      </c>
      <c r="F242" s="232">
        <v>153.5</v>
      </c>
      <c r="G242" s="232"/>
      <c r="H242" s="232">
        <v>196</v>
      </c>
      <c r="I242" s="234">
        <v>196</v>
      </c>
      <c r="J242" s="204" t="s">
        <v>770</v>
      </c>
      <c r="K242" s="205">
        <f t="shared" si="89"/>
        <v>42.5</v>
      </c>
      <c r="L242" s="206">
        <f t="shared" si="90"/>
        <v>0.27687296416938112</v>
      </c>
      <c r="M242" s="201" t="s">
        <v>591</v>
      </c>
      <c r="N242" s="207">
        <v>43605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8">
        <v>115</v>
      </c>
      <c r="B243" s="209">
        <v>43306</v>
      </c>
      <c r="C243" s="209"/>
      <c r="D243" s="210" t="s">
        <v>740</v>
      </c>
      <c r="E243" s="211" t="s">
        <v>623</v>
      </c>
      <c r="F243" s="212">
        <v>27.5</v>
      </c>
      <c r="G243" s="212"/>
      <c r="H243" s="213">
        <v>13.1</v>
      </c>
      <c r="I243" s="213">
        <v>60</v>
      </c>
      <c r="J243" s="214" t="s">
        <v>771</v>
      </c>
      <c r="K243" s="215">
        <v>-14.4</v>
      </c>
      <c r="L243" s="216">
        <v>-0.52363636363636401</v>
      </c>
      <c r="M243" s="212" t="s">
        <v>604</v>
      </c>
      <c r="N243" s="209">
        <v>43138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8">
        <v>116</v>
      </c>
      <c r="B244" s="239">
        <v>43318</v>
      </c>
      <c r="C244" s="239"/>
      <c r="D244" s="217" t="s">
        <v>772</v>
      </c>
      <c r="E244" s="212" t="s">
        <v>623</v>
      </c>
      <c r="F244" s="212">
        <v>148.5</v>
      </c>
      <c r="G244" s="212"/>
      <c r="H244" s="212">
        <v>102</v>
      </c>
      <c r="I244" s="213">
        <v>182</v>
      </c>
      <c r="J244" s="214" t="s">
        <v>773</v>
      </c>
      <c r="K244" s="215">
        <f>H244-F244</f>
        <v>-46.5</v>
      </c>
      <c r="L244" s="216">
        <f>K244/F244</f>
        <v>-0.31313131313131315</v>
      </c>
      <c r="M244" s="212" t="s">
        <v>604</v>
      </c>
      <c r="N244" s="209">
        <v>43661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8">
        <v>117</v>
      </c>
      <c r="B245" s="199">
        <v>43335</v>
      </c>
      <c r="C245" s="199"/>
      <c r="D245" s="200" t="s">
        <v>774</v>
      </c>
      <c r="E245" s="201" t="s">
        <v>623</v>
      </c>
      <c r="F245" s="232">
        <v>285</v>
      </c>
      <c r="G245" s="201"/>
      <c r="H245" s="201">
        <v>355</v>
      </c>
      <c r="I245" s="203">
        <v>364</v>
      </c>
      <c r="J245" s="204" t="s">
        <v>775</v>
      </c>
      <c r="K245" s="205">
        <v>70</v>
      </c>
      <c r="L245" s="206">
        <v>0.24561403508771901</v>
      </c>
      <c r="M245" s="201" t="s">
        <v>591</v>
      </c>
      <c r="N245" s="207">
        <v>43455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118</v>
      </c>
      <c r="B246" s="199">
        <v>43341</v>
      </c>
      <c r="C246" s="199"/>
      <c r="D246" s="200" t="s">
        <v>377</v>
      </c>
      <c r="E246" s="201" t="s">
        <v>623</v>
      </c>
      <c r="F246" s="232">
        <v>525</v>
      </c>
      <c r="G246" s="201"/>
      <c r="H246" s="201">
        <v>585</v>
      </c>
      <c r="I246" s="203">
        <v>635</v>
      </c>
      <c r="J246" s="204" t="s">
        <v>776</v>
      </c>
      <c r="K246" s="205">
        <f t="shared" ref="K246:K263" si="91">H246-F246</f>
        <v>60</v>
      </c>
      <c r="L246" s="206">
        <f t="shared" ref="L246:L263" si="92">K246/F246</f>
        <v>0.11428571428571428</v>
      </c>
      <c r="M246" s="201" t="s">
        <v>591</v>
      </c>
      <c r="N246" s="207">
        <v>43662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8">
        <v>119</v>
      </c>
      <c r="B247" s="199">
        <v>43395</v>
      </c>
      <c r="C247" s="199"/>
      <c r="D247" s="200" t="s">
        <v>363</v>
      </c>
      <c r="E247" s="201" t="s">
        <v>623</v>
      </c>
      <c r="F247" s="232">
        <v>475</v>
      </c>
      <c r="G247" s="201"/>
      <c r="H247" s="201">
        <v>574</v>
      </c>
      <c r="I247" s="203">
        <v>570</v>
      </c>
      <c r="J247" s="204" t="s">
        <v>681</v>
      </c>
      <c r="K247" s="205">
        <f t="shared" si="91"/>
        <v>99</v>
      </c>
      <c r="L247" s="206">
        <f t="shared" si="92"/>
        <v>0.20842105263157895</v>
      </c>
      <c r="M247" s="201" t="s">
        <v>591</v>
      </c>
      <c r="N247" s="207">
        <v>43403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120</v>
      </c>
      <c r="B248" s="230">
        <v>43397</v>
      </c>
      <c r="C248" s="230"/>
      <c r="D248" s="231" t="s">
        <v>384</v>
      </c>
      <c r="E248" s="232" t="s">
        <v>623</v>
      </c>
      <c r="F248" s="232">
        <v>707.5</v>
      </c>
      <c r="G248" s="232"/>
      <c r="H248" s="232">
        <v>872</v>
      </c>
      <c r="I248" s="234">
        <v>872</v>
      </c>
      <c r="J248" s="235" t="s">
        <v>681</v>
      </c>
      <c r="K248" s="205">
        <f t="shared" si="91"/>
        <v>164.5</v>
      </c>
      <c r="L248" s="236">
        <f t="shared" si="92"/>
        <v>0.23250883392226149</v>
      </c>
      <c r="M248" s="232" t="s">
        <v>591</v>
      </c>
      <c r="N248" s="237">
        <v>43482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121</v>
      </c>
      <c r="B249" s="230">
        <v>43398</v>
      </c>
      <c r="C249" s="230"/>
      <c r="D249" s="231" t="s">
        <v>777</v>
      </c>
      <c r="E249" s="232" t="s">
        <v>623</v>
      </c>
      <c r="F249" s="232">
        <v>162</v>
      </c>
      <c r="G249" s="232"/>
      <c r="H249" s="232">
        <v>204</v>
      </c>
      <c r="I249" s="234">
        <v>209</v>
      </c>
      <c r="J249" s="235" t="s">
        <v>778</v>
      </c>
      <c r="K249" s="205">
        <f t="shared" si="91"/>
        <v>42</v>
      </c>
      <c r="L249" s="236">
        <f t="shared" si="92"/>
        <v>0.25925925925925924</v>
      </c>
      <c r="M249" s="232" t="s">
        <v>591</v>
      </c>
      <c r="N249" s="237">
        <v>43539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9">
        <v>122</v>
      </c>
      <c r="B250" s="230">
        <v>43399</v>
      </c>
      <c r="C250" s="230"/>
      <c r="D250" s="231" t="s">
        <v>482</v>
      </c>
      <c r="E250" s="232" t="s">
        <v>623</v>
      </c>
      <c r="F250" s="232">
        <v>240</v>
      </c>
      <c r="G250" s="232"/>
      <c r="H250" s="232">
        <v>297</v>
      </c>
      <c r="I250" s="234">
        <v>297</v>
      </c>
      <c r="J250" s="235" t="s">
        <v>681</v>
      </c>
      <c r="K250" s="241">
        <f t="shared" si="91"/>
        <v>57</v>
      </c>
      <c r="L250" s="236">
        <f t="shared" si="92"/>
        <v>0.23749999999999999</v>
      </c>
      <c r="M250" s="232" t="s">
        <v>591</v>
      </c>
      <c r="N250" s="237">
        <v>43417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8">
        <v>123</v>
      </c>
      <c r="B251" s="199">
        <v>43439</v>
      </c>
      <c r="C251" s="199"/>
      <c r="D251" s="200" t="s">
        <v>779</v>
      </c>
      <c r="E251" s="201" t="s">
        <v>623</v>
      </c>
      <c r="F251" s="201">
        <v>202.5</v>
      </c>
      <c r="G251" s="201"/>
      <c r="H251" s="201">
        <v>255</v>
      </c>
      <c r="I251" s="203">
        <v>252</v>
      </c>
      <c r="J251" s="204" t="s">
        <v>681</v>
      </c>
      <c r="K251" s="205">
        <f t="shared" si="91"/>
        <v>52.5</v>
      </c>
      <c r="L251" s="206">
        <f t="shared" si="92"/>
        <v>0.25925925925925924</v>
      </c>
      <c r="M251" s="201" t="s">
        <v>591</v>
      </c>
      <c r="N251" s="207">
        <v>43542</v>
      </c>
      <c r="O251" s="1"/>
      <c r="P251" s="1"/>
      <c r="Q251" s="1"/>
      <c r="R251" s="6" t="s">
        <v>780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9">
        <v>124</v>
      </c>
      <c r="B252" s="230">
        <v>43465</v>
      </c>
      <c r="C252" s="199"/>
      <c r="D252" s="231" t="s">
        <v>416</v>
      </c>
      <c r="E252" s="232" t="s">
        <v>623</v>
      </c>
      <c r="F252" s="232">
        <v>710</v>
      </c>
      <c r="G252" s="232"/>
      <c r="H252" s="232">
        <v>866</v>
      </c>
      <c r="I252" s="234">
        <v>866</v>
      </c>
      <c r="J252" s="235" t="s">
        <v>681</v>
      </c>
      <c r="K252" s="205">
        <f t="shared" si="91"/>
        <v>156</v>
      </c>
      <c r="L252" s="206">
        <f t="shared" si="92"/>
        <v>0.21971830985915494</v>
      </c>
      <c r="M252" s="201" t="s">
        <v>591</v>
      </c>
      <c r="N252" s="207">
        <v>43553</v>
      </c>
      <c r="O252" s="1"/>
      <c r="P252" s="1"/>
      <c r="Q252" s="1"/>
      <c r="R252" s="6" t="s">
        <v>780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125</v>
      </c>
      <c r="B253" s="230">
        <v>43522</v>
      </c>
      <c r="C253" s="230"/>
      <c r="D253" s="231" t="s">
        <v>153</v>
      </c>
      <c r="E253" s="232" t="s">
        <v>623</v>
      </c>
      <c r="F253" s="232">
        <v>337.25</v>
      </c>
      <c r="G253" s="232"/>
      <c r="H253" s="232">
        <v>398.5</v>
      </c>
      <c r="I253" s="234">
        <v>411</v>
      </c>
      <c r="J253" s="204" t="s">
        <v>781</v>
      </c>
      <c r="K253" s="205">
        <f t="shared" si="91"/>
        <v>61.25</v>
      </c>
      <c r="L253" s="206">
        <f t="shared" si="92"/>
        <v>0.1816160118606375</v>
      </c>
      <c r="M253" s="201" t="s">
        <v>591</v>
      </c>
      <c r="N253" s="207">
        <v>43760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2">
        <v>126</v>
      </c>
      <c r="B254" s="243">
        <v>43559</v>
      </c>
      <c r="C254" s="243"/>
      <c r="D254" s="244" t="s">
        <v>782</v>
      </c>
      <c r="E254" s="245" t="s">
        <v>623</v>
      </c>
      <c r="F254" s="245">
        <v>130</v>
      </c>
      <c r="G254" s="245"/>
      <c r="H254" s="245">
        <v>65</v>
      </c>
      <c r="I254" s="246">
        <v>158</v>
      </c>
      <c r="J254" s="214" t="s">
        <v>783</v>
      </c>
      <c r="K254" s="215">
        <f t="shared" si="91"/>
        <v>-65</v>
      </c>
      <c r="L254" s="216">
        <f t="shared" si="92"/>
        <v>-0.5</v>
      </c>
      <c r="M254" s="212" t="s">
        <v>604</v>
      </c>
      <c r="N254" s="209">
        <v>43726</v>
      </c>
      <c r="O254" s="1"/>
      <c r="P254" s="1"/>
      <c r="Q254" s="1"/>
      <c r="R254" s="6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127</v>
      </c>
      <c r="B255" s="230">
        <v>43017</v>
      </c>
      <c r="C255" s="230"/>
      <c r="D255" s="231" t="s">
        <v>186</v>
      </c>
      <c r="E255" s="232" t="s">
        <v>623</v>
      </c>
      <c r="F255" s="232">
        <v>141.5</v>
      </c>
      <c r="G255" s="232"/>
      <c r="H255" s="232">
        <v>183.5</v>
      </c>
      <c r="I255" s="234">
        <v>210</v>
      </c>
      <c r="J255" s="204" t="s">
        <v>778</v>
      </c>
      <c r="K255" s="205">
        <f t="shared" si="91"/>
        <v>42</v>
      </c>
      <c r="L255" s="206">
        <f t="shared" si="92"/>
        <v>0.29681978798586572</v>
      </c>
      <c r="M255" s="201" t="s">
        <v>591</v>
      </c>
      <c r="N255" s="207">
        <v>43042</v>
      </c>
      <c r="O255" s="1"/>
      <c r="P255" s="1"/>
      <c r="Q255" s="1"/>
      <c r="R255" s="6" t="s">
        <v>784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2">
        <v>128</v>
      </c>
      <c r="B256" s="243">
        <v>43074</v>
      </c>
      <c r="C256" s="243"/>
      <c r="D256" s="244" t="s">
        <v>785</v>
      </c>
      <c r="E256" s="245" t="s">
        <v>623</v>
      </c>
      <c r="F256" s="240">
        <v>172</v>
      </c>
      <c r="G256" s="245"/>
      <c r="H256" s="245">
        <v>155.25</v>
      </c>
      <c r="I256" s="246">
        <v>230</v>
      </c>
      <c r="J256" s="214" t="s">
        <v>786</v>
      </c>
      <c r="K256" s="215">
        <f t="shared" si="91"/>
        <v>-16.75</v>
      </c>
      <c r="L256" s="216">
        <f t="shared" si="92"/>
        <v>-9.7383720930232565E-2</v>
      </c>
      <c r="M256" s="212" t="s">
        <v>604</v>
      </c>
      <c r="N256" s="209">
        <v>43787</v>
      </c>
      <c r="O256" s="1"/>
      <c r="P256" s="1"/>
      <c r="Q256" s="1"/>
      <c r="R256" s="6" t="s">
        <v>784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129</v>
      </c>
      <c r="B257" s="230">
        <v>43398</v>
      </c>
      <c r="C257" s="230"/>
      <c r="D257" s="231" t="s">
        <v>108</v>
      </c>
      <c r="E257" s="232" t="s">
        <v>623</v>
      </c>
      <c r="F257" s="232">
        <v>698.5</v>
      </c>
      <c r="G257" s="232"/>
      <c r="H257" s="232">
        <v>890</v>
      </c>
      <c r="I257" s="234">
        <v>890</v>
      </c>
      <c r="J257" s="204" t="s">
        <v>866</v>
      </c>
      <c r="K257" s="205">
        <f t="shared" si="91"/>
        <v>191.5</v>
      </c>
      <c r="L257" s="206">
        <f t="shared" si="92"/>
        <v>0.27415891195418757</v>
      </c>
      <c r="M257" s="201" t="s">
        <v>591</v>
      </c>
      <c r="N257" s="207">
        <v>44328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130</v>
      </c>
      <c r="B258" s="230">
        <v>42877</v>
      </c>
      <c r="C258" s="230"/>
      <c r="D258" s="231" t="s">
        <v>376</v>
      </c>
      <c r="E258" s="232" t="s">
        <v>623</v>
      </c>
      <c r="F258" s="232">
        <v>127.6</v>
      </c>
      <c r="G258" s="232"/>
      <c r="H258" s="232">
        <v>138</v>
      </c>
      <c r="I258" s="234">
        <v>190</v>
      </c>
      <c r="J258" s="204" t="s">
        <v>787</v>
      </c>
      <c r="K258" s="205">
        <f t="shared" si="91"/>
        <v>10.400000000000006</v>
      </c>
      <c r="L258" s="206">
        <f t="shared" si="92"/>
        <v>8.1504702194357417E-2</v>
      </c>
      <c r="M258" s="201" t="s">
        <v>591</v>
      </c>
      <c r="N258" s="207">
        <v>43774</v>
      </c>
      <c r="O258" s="1"/>
      <c r="P258" s="1"/>
      <c r="Q258" s="1"/>
      <c r="R258" s="6" t="s">
        <v>784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131</v>
      </c>
      <c r="B259" s="230">
        <v>43158</v>
      </c>
      <c r="C259" s="230"/>
      <c r="D259" s="231" t="s">
        <v>788</v>
      </c>
      <c r="E259" s="232" t="s">
        <v>623</v>
      </c>
      <c r="F259" s="232">
        <v>317</v>
      </c>
      <c r="G259" s="232"/>
      <c r="H259" s="232">
        <v>382.5</v>
      </c>
      <c r="I259" s="234">
        <v>398</v>
      </c>
      <c r="J259" s="204" t="s">
        <v>789</v>
      </c>
      <c r="K259" s="205">
        <f t="shared" si="91"/>
        <v>65.5</v>
      </c>
      <c r="L259" s="206">
        <f t="shared" si="92"/>
        <v>0.20662460567823343</v>
      </c>
      <c r="M259" s="201" t="s">
        <v>591</v>
      </c>
      <c r="N259" s="207">
        <v>44238</v>
      </c>
      <c r="O259" s="1"/>
      <c r="P259" s="1"/>
      <c r="Q259" s="1"/>
      <c r="R259" s="6" t="s">
        <v>784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42">
        <v>132</v>
      </c>
      <c r="B260" s="243">
        <v>43164</v>
      </c>
      <c r="C260" s="243"/>
      <c r="D260" s="244" t="s">
        <v>145</v>
      </c>
      <c r="E260" s="245" t="s">
        <v>623</v>
      </c>
      <c r="F260" s="240">
        <f>510-14.4</f>
        <v>495.6</v>
      </c>
      <c r="G260" s="245"/>
      <c r="H260" s="245">
        <v>350</v>
      </c>
      <c r="I260" s="246">
        <v>672</v>
      </c>
      <c r="J260" s="214" t="s">
        <v>790</v>
      </c>
      <c r="K260" s="215">
        <f t="shared" si="91"/>
        <v>-145.60000000000002</v>
      </c>
      <c r="L260" s="216">
        <f t="shared" si="92"/>
        <v>-0.29378531073446329</v>
      </c>
      <c r="M260" s="212" t="s">
        <v>604</v>
      </c>
      <c r="N260" s="209">
        <v>43887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2">
        <v>133</v>
      </c>
      <c r="B261" s="243">
        <v>43237</v>
      </c>
      <c r="C261" s="243"/>
      <c r="D261" s="244" t="s">
        <v>474</v>
      </c>
      <c r="E261" s="245" t="s">
        <v>623</v>
      </c>
      <c r="F261" s="240">
        <v>230.3</v>
      </c>
      <c r="G261" s="245"/>
      <c r="H261" s="245">
        <v>102.5</v>
      </c>
      <c r="I261" s="246">
        <v>348</v>
      </c>
      <c r="J261" s="214" t="s">
        <v>791</v>
      </c>
      <c r="K261" s="215">
        <f t="shared" si="91"/>
        <v>-127.80000000000001</v>
      </c>
      <c r="L261" s="216">
        <f t="shared" si="92"/>
        <v>-0.55492835432045162</v>
      </c>
      <c r="M261" s="212" t="s">
        <v>604</v>
      </c>
      <c r="N261" s="209">
        <v>43896</v>
      </c>
      <c r="O261" s="1"/>
      <c r="P261" s="1"/>
      <c r="Q261" s="1"/>
      <c r="R261" s="6" t="s">
        <v>780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9">
        <v>134</v>
      </c>
      <c r="B262" s="230">
        <v>43258</v>
      </c>
      <c r="C262" s="230"/>
      <c r="D262" s="231" t="s">
        <v>439</v>
      </c>
      <c r="E262" s="232" t="s">
        <v>623</v>
      </c>
      <c r="F262" s="232">
        <f>342.5-5.1</f>
        <v>337.4</v>
      </c>
      <c r="G262" s="232"/>
      <c r="H262" s="232">
        <v>412.5</v>
      </c>
      <c r="I262" s="234">
        <v>439</v>
      </c>
      <c r="J262" s="204" t="s">
        <v>792</v>
      </c>
      <c r="K262" s="205">
        <f t="shared" si="91"/>
        <v>75.100000000000023</v>
      </c>
      <c r="L262" s="206">
        <f t="shared" si="92"/>
        <v>0.22258446947243635</v>
      </c>
      <c r="M262" s="201" t="s">
        <v>591</v>
      </c>
      <c r="N262" s="207">
        <v>44230</v>
      </c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3">
        <v>135</v>
      </c>
      <c r="B263" s="222">
        <v>43285</v>
      </c>
      <c r="C263" s="222"/>
      <c r="D263" s="223" t="s">
        <v>55</v>
      </c>
      <c r="E263" s="224" t="s">
        <v>623</v>
      </c>
      <c r="F263" s="224">
        <f>127.5-5.53</f>
        <v>121.97</v>
      </c>
      <c r="G263" s="225"/>
      <c r="H263" s="225">
        <v>122.5</v>
      </c>
      <c r="I263" s="225">
        <v>170</v>
      </c>
      <c r="J263" s="226" t="s">
        <v>825</v>
      </c>
      <c r="K263" s="227">
        <f t="shared" si="91"/>
        <v>0.53000000000000114</v>
      </c>
      <c r="L263" s="228">
        <f t="shared" si="92"/>
        <v>4.3453308190538747E-3</v>
      </c>
      <c r="M263" s="224" t="s">
        <v>714</v>
      </c>
      <c r="N263" s="222">
        <v>44431</v>
      </c>
      <c r="O263" s="1"/>
      <c r="P263" s="1"/>
      <c r="Q263" s="1"/>
      <c r="R263" s="6" t="s">
        <v>780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2">
        <v>136</v>
      </c>
      <c r="B264" s="243">
        <v>43294</v>
      </c>
      <c r="C264" s="243"/>
      <c r="D264" s="244" t="s">
        <v>365</v>
      </c>
      <c r="E264" s="245" t="s">
        <v>623</v>
      </c>
      <c r="F264" s="240">
        <v>46.5</v>
      </c>
      <c r="G264" s="245"/>
      <c r="H264" s="245">
        <v>17</v>
      </c>
      <c r="I264" s="246">
        <v>59</v>
      </c>
      <c r="J264" s="214" t="s">
        <v>793</v>
      </c>
      <c r="K264" s="215">
        <f t="shared" ref="K264:K272" si="93">H264-F264</f>
        <v>-29.5</v>
      </c>
      <c r="L264" s="216">
        <f t="shared" ref="L264:L272" si="94">K264/F264</f>
        <v>-0.63440860215053763</v>
      </c>
      <c r="M264" s="212" t="s">
        <v>604</v>
      </c>
      <c r="N264" s="209">
        <v>43887</v>
      </c>
      <c r="O264" s="1"/>
      <c r="P264" s="1"/>
      <c r="Q264" s="1"/>
      <c r="R264" s="6" t="s">
        <v>780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137</v>
      </c>
      <c r="B265" s="230">
        <v>43396</v>
      </c>
      <c r="C265" s="230"/>
      <c r="D265" s="231" t="s">
        <v>418</v>
      </c>
      <c r="E265" s="232" t="s">
        <v>623</v>
      </c>
      <c r="F265" s="232">
        <v>156.5</v>
      </c>
      <c r="G265" s="232"/>
      <c r="H265" s="232">
        <v>207.5</v>
      </c>
      <c r="I265" s="234">
        <v>191</v>
      </c>
      <c r="J265" s="204" t="s">
        <v>681</v>
      </c>
      <c r="K265" s="205">
        <f t="shared" si="93"/>
        <v>51</v>
      </c>
      <c r="L265" s="206">
        <f t="shared" si="94"/>
        <v>0.32587859424920129</v>
      </c>
      <c r="M265" s="201" t="s">
        <v>591</v>
      </c>
      <c r="N265" s="207">
        <v>44369</v>
      </c>
      <c r="O265" s="1"/>
      <c r="P265" s="1"/>
      <c r="Q265" s="1"/>
      <c r="R265" s="6" t="s">
        <v>780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138</v>
      </c>
      <c r="B266" s="230">
        <v>43439</v>
      </c>
      <c r="C266" s="230"/>
      <c r="D266" s="231" t="s">
        <v>327</v>
      </c>
      <c r="E266" s="232" t="s">
        <v>623</v>
      </c>
      <c r="F266" s="232">
        <v>259.5</v>
      </c>
      <c r="G266" s="232"/>
      <c r="H266" s="232">
        <v>320</v>
      </c>
      <c r="I266" s="234">
        <v>320</v>
      </c>
      <c r="J266" s="204" t="s">
        <v>681</v>
      </c>
      <c r="K266" s="205">
        <f t="shared" si="93"/>
        <v>60.5</v>
      </c>
      <c r="L266" s="206">
        <f t="shared" si="94"/>
        <v>0.23314065510597304</v>
      </c>
      <c r="M266" s="201" t="s">
        <v>591</v>
      </c>
      <c r="N266" s="207">
        <v>44323</v>
      </c>
      <c r="O266" s="1"/>
      <c r="P266" s="1"/>
      <c r="Q266" s="1"/>
      <c r="R266" s="6" t="s">
        <v>780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2">
        <v>139</v>
      </c>
      <c r="B267" s="243">
        <v>43439</v>
      </c>
      <c r="C267" s="243"/>
      <c r="D267" s="244" t="s">
        <v>794</v>
      </c>
      <c r="E267" s="245" t="s">
        <v>623</v>
      </c>
      <c r="F267" s="245">
        <v>715</v>
      </c>
      <c r="G267" s="245"/>
      <c r="H267" s="245">
        <v>445</v>
      </c>
      <c r="I267" s="246">
        <v>840</v>
      </c>
      <c r="J267" s="214" t="s">
        <v>795</v>
      </c>
      <c r="K267" s="215">
        <f t="shared" si="93"/>
        <v>-270</v>
      </c>
      <c r="L267" s="216">
        <f t="shared" si="94"/>
        <v>-0.3776223776223776</v>
      </c>
      <c r="M267" s="212" t="s">
        <v>604</v>
      </c>
      <c r="N267" s="209">
        <v>43800</v>
      </c>
      <c r="O267" s="1"/>
      <c r="P267" s="1"/>
      <c r="Q267" s="1"/>
      <c r="R267" s="6" t="s">
        <v>780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140</v>
      </c>
      <c r="B268" s="230">
        <v>43469</v>
      </c>
      <c r="C268" s="230"/>
      <c r="D268" s="231" t="s">
        <v>158</v>
      </c>
      <c r="E268" s="232" t="s">
        <v>623</v>
      </c>
      <c r="F268" s="232">
        <v>875</v>
      </c>
      <c r="G268" s="232"/>
      <c r="H268" s="232">
        <v>1165</v>
      </c>
      <c r="I268" s="234">
        <v>1185</v>
      </c>
      <c r="J268" s="204" t="s">
        <v>796</v>
      </c>
      <c r="K268" s="205">
        <f t="shared" si="93"/>
        <v>290</v>
      </c>
      <c r="L268" s="206">
        <f t="shared" si="94"/>
        <v>0.33142857142857141</v>
      </c>
      <c r="M268" s="201" t="s">
        <v>591</v>
      </c>
      <c r="N268" s="207">
        <v>43847</v>
      </c>
      <c r="O268" s="1"/>
      <c r="P268" s="1"/>
      <c r="Q268" s="1"/>
      <c r="R268" s="6" t="s">
        <v>780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141</v>
      </c>
      <c r="B269" s="230">
        <v>43559</v>
      </c>
      <c r="C269" s="230"/>
      <c r="D269" s="231" t="s">
        <v>343</v>
      </c>
      <c r="E269" s="232" t="s">
        <v>623</v>
      </c>
      <c r="F269" s="232">
        <f>387-14.63</f>
        <v>372.37</v>
      </c>
      <c r="G269" s="232"/>
      <c r="H269" s="232">
        <v>490</v>
      </c>
      <c r="I269" s="234">
        <v>490</v>
      </c>
      <c r="J269" s="204" t="s">
        <v>681</v>
      </c>
      <c r="K269" s="205">
        <f t="shared" si="93"/>
        <v>117.63</v>
      </c>
      <c r="L269" s="206">
        <f t="shared" si="94"/>
        <v>0.31589548030185027</v>
      </c>
      <c r="M269" s="201" t="s">
        <v>591</v>
      </c>
      <c r="N269" s="207">
        <v>43850</v>
      </c>
      <c r="O269" s="1"/>
      <c r="P269" s="1"/>
      <c r="Q269" s="1"/>
      <c r="R269" s="6" t="s">
        <v>780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42">
        <v>142</v>
      </c>
      <c r="B270" s="243">
        <v>43578</v>
      </c>
      <c r="C270" s="243"/>
      <c r="D270" s="244" t="s">
        <v>797</v>
      </c>
      <c r="E270" s="245" t="s">
        <v>593</v>
      </c>
      <c r="F270" s="245">
        <v>220</v>
      </c>
      <c r="G270" s="245"/>
      <c r="H270" s="245">
        <v>127.5</v>
      </c>
      <c r="I270" s="246">
        <v>284</v>
      </c>
      <c r="J270" s="214" t="s">
        <v>798</v>
      </c>
      <c r="K270" s="215">
        <f t="shared" si="93"/>
        <v>-92.5</v>
      </c>
      <c r="L270" s="216">
        <f t="shared" si="94"/>
        <v>-0.42045454545454547</v>
      </c>
      <c r="M270" s="212" t="s">
        <v>604</v>
      </c>
      <c r="N270" s="209">
        <v>43896</v>
      </c>
      <c r="O270" s="1"/>
      <c r="P270" s="1"/>
      <c r="Q270" s="1"/>
      <c r="R270" s="6" t="s">
        <v>780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143</v>
      </c>
      <c r="B271" s="230">
        <v>43622</v>
      </c>
      <c r="C271" s="230"/>
      <c r="D271" s="231" t="s">
        <v>483</v>
      </c>
      <c r="E271" s="232" t="s">
        <v>593</v>
      </c>
      <c r="F271" s="232">
        <v>332.8</v>
      </c>
      <c r="G271" s="232"/>
      <c r="H271" s="232">
        <v>405</v>
      </c>
      <c r="I271" s="234">
        <v>419</v>
      </c>
      <c r="J271" s="204" t="s">
        <v>799</v>
      </c>
      <c r="K271" s="205">
        <f t="shared" si="93"/>
        <v>72.199999999999989</v>
      </c>
      <c r="L271" s="206">
        <f t="shared" si="94"/>
        <v>0.21694711538461534</v>
      </c>
      <c r="M271" s="201" t="s">
        <v>591</v>
      </c>
      <c r="N271" s="207">
        <v>43860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3">
        <v>144</v>
      </c>
      <c r="B272" s="222">
        <v>43641</v>
      </c>
      <c r="C272" s="222"/>
      <c r="D272" s="223" t="s">
        <v>151</v>
      </c>
      <c r="E272" s="224" t="s">
        <v>623</v>
      </c>
      <c r="F272" s="224">
        <v>386</v>
      </c>
      <c r="G272" s="225"/>
      <c r="H272" s="225">
        <v>395</v>
      </c>
      <c r="I272" s="225">
        <v>452</v>
      </c>
      <c r="J272" s="226" t="s">
        <v>800</v>
      </c>
      <c r="K272" s="227">
        <f t="shared" si="93"/>
        <v>9</v>
      </c>
      <c r="L272" s="228">
        <f t="shared" si="94"/>
        <v>2.3316062176165803E-2</v>
      </c>
      <c r="M272" s="224" t="s">
        <v>714</v>
      </c>
      <c r="N272" s="222">
        <v>43868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3">
        <v>145</v>
      </c>
      <c r="B273" s="222">
        <v>43707</v>
      </c>
      <c r="C273" s="222"/>
      <c r="D273" s="223" t="s">
        <v>131</v>
      </c>
      <c r="E273" s="224" t="s">
        <v>623</v>
      </c>
      <c r="F273" s="224">
        <v>137.5</v>
      </c>
      <c r="G273" s="225"/>
      <c r="H273" s="225">
        <v>138.5</v>
      </c>
      <c r="I273" s="225">
        <v>190</v>
      </c>
      <c r="J273" s="226" t="s">
        <v>824</v>
      </c>
      <c r="K273" s="227">
        <f t="shared" ref="K273" si="95">H273-F273</f>
        <v>1</v>
      </c>
      <c r="L273" s="228">
        <f t="shared" ref="L273" si="96">K273/F273</f>
        <v>7.2727272727272727E-3</v>
      </c>
      <c r="M273" s="224" t="s">
        <v>714</v>
      </c>
      <c r="N273" s="222">
        <v>44432</v>
      </c>
      <c r="O273" s="1"/>
      <c r="P273" s="1"/>
      <c r="Q273" s="1"/>
      <c r="R273" s="6" t="s">
        <v>780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146</v>
      </c>
      <c r="B274" s="230">
        <v>43731</v>
      </c>
      <c r="C274" s="230"/>
      <c r="D274" s="231" t="s">
        <v>430</v>
      </c>
      <c r="E274" s="232" t="s">
        <v>623</v>
      </c>
      <c r="F274" s="232">
        <v>235</v>
      </c>
      <c r="G274" s="232"/>
      <c r="H274" s="232">
        <v>295</v>
      </c>
      <c r="I274" s="234">
        <v>296</v>
      </c>
      <c r="J274" s="204" t="s">
        <v>801</v>
      </c>
      <c r="K274" s="205">
        <f t="shared" ref="K274:K279" si="97">H274-F274</f>
        <v>60</v>
      </c>
      <c r="L274" s="206">
        <f t="shared" ref="L274:L279" si="98">K274/F274</f>
        <v>0.25531914893617019</v>
      </c>
      <c r="M274" s="201" t="s">
        <v>591</v>
      </c>
      <c r="N274" s="207">
        <v>43844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147</v>
      </c>
      <c r="B275" s="230">
        <v>43752</v>
      </c>
      <c r="C275" s="230"/>
      <c r="D275" s="231" t="s">
        <v>802</v>
      </c>
      <c r="E275" s="232" t="s">
        <v>623</v>
      </c>
      <c r="F275" s="232">
        <v>277.5</v>
      </c>
      <c r="G275" s="232"/>
      <c r="H275" s="232">
        <v>333</v>
      </c>
      <c r="I275" s="234">
        <v>333</v>
      </c>
      <c r="J275" s="204" t="s">
        <v>803</v>
      </c>
      <c r="K275" s="205">
        <f t="shared" si="97"/>
        <v>55.5</v>
      </c>
      <c r="L275" s="206">
        <f t="shared" si="98"/>
        <v>0.2</v>
      </c>
      <c r="M275" s="201" t="s">
        <v>591</v>
      </c>
      <c r="N275" s="207">
        <v>43846</v>
      </c>
      <c r="O275" s="1"/>
      <c r="P275" s="1"/>
      <c r="Q275" s="1"/>
      <c r="R275" s="6" t="s">
        <v>780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9">
        <v>148</v>
      </c>
      <c r="B276" s="230">
        <v>43752</v>
      </c>
      <c r="C276" s="230"/>
      <c r="D276" s="231" t="s">
        <v>804</v>
      </c>
      <c r="E276" s="232" t="s">
        <v>623</v>
      </c>
      <c r="F276" s="232">
        <v>930</v>
      </c>
      <c r="G276" s="232"/>
      <c r="H276" s="232">
        <v>1165</v>
      </c>
      <c r="I276" s="234">
        <v>1200</v>
      </c>
      <c r="J276" s="204" t="s">
        <v>805</v>
      </c>
      <c r="K276" s="205">
        <f t="shared" si="97"/>
        <v>235</v>
      </c>
      <c r="L276" s="206">
        <f t="shared" si="98"/>
        <v>0.25268817204301075</v>
      </c>
      <c r="M276" s="201" t="s">
        <v>591</v>
      </c>
      <c r="N276" s="207">
        <v>43847</v>
      </c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149</v>
      </c>
      <c r="B277" s="230">
        <v>43753</v>
      </c>
      <c r="C277" s="230"/>
      <c r="D277" s="231" t="s">
        <v>806</v>
      </c>
      <c r="E277" s="232" t="s">
        <v>623</v>
      </c>
      <c r="F277" s="202">
        <v>111</v>
      </c>
      <c r="G277" s="232"/>
      <c r="H277" s="232">
        <v>141</v>
      </c>
      <c r="I277" s="234">
        <v>141</v>
      </c>
      <c r="J277" s="204" t="s">
        <v>607</v>
      </c>
      <c r="K277" s="205">
        <f t="shared" si="97"/>
        <v>30</v>
      </c>
      <c r="L277" s="206">
        <f t="shared" si="98"/>
        <v>0.27027027027027029</v>
      </c>
      <c r="M277" s="201" t="s">
        <v>591</v>
      </c>
      <c r="N277" s="207">
        <v>44328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9">
        <v>150</v>
      </c>
      <c r="B278" s="230">
        <v>43753</v>
      </c>
      <c r="C278" s="230"/>
      <c r="D278" s="231" t="s">
        <v>807</v>
      </c>
      <c r="E278" s="232" t="s">
        <v>623</v>
      </c>
      <c r="F278" s="202">
        <v>296</v>
      </c>
      <c r="G278" s="232"/>
      <c r="H278" s="232">
        <v>370</v>
      </c>
      <c r="I278" s="234">
        <v>370</v>
      </c>
      <c r="J278" s="204" t="s">
        <v>681</v>
      </c>
      <c r="K278" s="205">
        <f t="shared" si="97"/>
        <v>74</v>
      </c>
      <c r="L278" s="206">
        <f t="shared" si="98"/>
        <v>0.25</v>
      </c>
      <c r="M278" s="201" t="s">
        <v>591</v>
      </c>
      <c r="N278" s="207">
        <v>43853</v>
      </c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9">
        <v>151</v>
      </c>
      <c r="B279" s="230">
        <v>43754</v>
      </c>
      <c r="C279" s="230"/>
      <c r="D279" s="231" t="s">
        <v>808</v>
      </c>
      <c r="E279" s="232" t="s">
        <v>623</v>
      </c>
      <c r="F279" s="202">
        <v>300</v>
      </c>
      <c r="G279" s="232"/>
      <c r="H279" s="232">
        <v>382.5</v>
      </c>
      <c r="I279" s="234">
        <v>344</v>
      </c>
      <c r="J279" s="204" t="s">
        <v>809</v>
      </c>
      <c r="K279" s="205">
        <f t="shared" si="97"/>
        <v>82.5</v>
      </c>
      <c r="L279" s="206">
        <f t="shared" si="98"/>
        <v>0.27500000000000002</v>
      </c>
      <c r="M279" s="201" t="s">
        <v>591</v>
      </c>
      <c r="N279" s="207">
        <v>44238</v>
      </c>
      <c r="O279" s="1"/>
      <c r="P279" s="1"/>
      <c r="Q279" s="1"/>
      <c r="R279" s="6" t="s">
        <v>784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8">
        <v>152</v>
      </c>
      <c r="B280" s="249">
        <v>43832</v>
      </c>
      <c r="C280" s="249"/>
      <c r="D280" s="250" t="s">
        <v>810</v>
      </c>
      <c r="E280" s="56" t="s">
        <v>623</v>
      </c>
      <c r="F280" s="251" t="s">
        <v>811</v>
      </c>
      <c r="G280" s="56"/>
      <c r="H280" s="56"/>
      <c r="I280" s="252">
        <v>590</v>
      </c>
      <c r="J280" s="247" t="s">
        <v>594</v>
      </c>
      <c r="K280" s="247"/>
      <c r="L280" s="253"/>
      <c r="M280" s="254" t="s">
        <v>594</v>
      </c>
      <c r="N280" s="255"/>
      <c r="O280" s="1"/>
      <c r="P280" s="1"/>
      <c r="Q280" s="1"/>
      <c r="R280" s="6" t="s">
        <v>784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9">
        <v>153</v>
      </c>
      <c r="B281" s="230">
        <v>43966</v>
      </c>
      <c r="C281" s="230"/>
      <c r="D281" s="231" t="s">
        <v>71</v>
      </c>
      <c r="E281" s="232" t="s">
        <v>623</v>
      </c>
      <c r="F281" s="202">
        <v>67.5</v>
      </c>
      <c r="G281" s="232"/>
      <c r="H281" s="232">
        <v>86</v>
      </c>
      <c r="I281" s="234">
        <v>86</v>
      </c>
      <c r="J281" s="204" t="s">
        <v>812</v>
      </c>
      <c r="K281" s="205">
        <f t="shared" ref="K281:K288" si="99">H281-F281</f>
        <v>18.5</v>
      </c>
      <c r="L281" s="206">
        <f t="shared" ref="L281:L288" si="100">K281/F281</f>
        <v>0.27407407407407408</v>
      </c>
      <c r="M281" s="201" t="s">
        <v>591</v>
      </c>
      <c r="N281" s="207">
        <v>44008</v>
      </c>
      <c r="O281" s="1"/>
      <c r="P281" s="1"/>
      <c r="Q281" s="1"/>
      <c r="R281" s="6" t="s">
        <v>784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9">
        <v>154</v>
      </c>
      <c r="B282" s="230">
        <v>44035</v>
      </c>
      <c r="C282" s="230"/>
      <c r="D282" s="231" t="s">
        <v>482</v>
      </c>
      <c r="E282" s="232" t="s">
        <v>623</v>
      </c>
      <c r="F282" s="202">
        <v>231</v>
      </c>
      <c r="G282" s="232"/>
      <c r="H282" s="232">
        <v>281</v>
      </c>
      <c r="I282" s="234">
        <v>281</v>
      </c>
      <c r="J282" s="204" t="s">
        <v>681</v>
      </c>
      <c r="K282" s="205">
        <f t="shared" si="99"/>
        <v>50</v>
      </c>
      <c r="L282" s="206">
        <f t="shared" si="100"/>
        <v>0.21645021645021645</v>
      </c>
      <c r="M282" s="201" t="s">
        <v>591</v>
      </c>
      <c r="N282" s="207">
        <v>44358</v>
      </c>
      <c r="O282" s="1"/>
      <c r="P282" s="1"/>
      <c r="Q282" s="1"/>
      <c r="R282" s="6" t="s">
        <v>784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155</v>
      </c>
      <c r="B283" s="230">
        <v>44092</v>
      </c>
      <c r="C283" s="230"/>
      <c r="D283" s="231" t="s">
        <v>407</v>
      </c>
      <c r="E283" s="232" t="s">
        <v>623</v>
      </c>
      <c r="F283" s="232">
        <v>206</v>
      </c>
      <c r="G283" s="232"/>
      <c r="H283" s="232">
        <v>248</v>
      </c>
      <c r="I283" s="234">
        <v>248</v>
      </c>
      <c r="J283" s="204" t="s">
        <v>681</v>
      </c>
      <c r="K283" s="205">
        <f t="shared" si="99"/>
        <v>42</v>
      </c>
      <c r="L283" s="206">
        <f t="shared" si="100"/>
        <v>0.20388349514563106</v>
      </c>
      <c r="M283" s="201" t="s">
        <v>591</v>
      </c>
      <c r="N283" s="207">
        <v>44214</v>
      </c>
      <c r="O283" s="1"/>
      <c r="P283" s="1"/>
      <c r="Q283" s="1"/>
      <c r="R283" s="6" t="s">
        <v>784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9">
        <v>156</v>
      </c>
      <c r="B284" s="230">
        <v>44140</v>
      </c>
      <c r="C284" s="230"/>
      <c r="D284" s="231" t="s">
        <v>407</v>
      </c>
      <c r="E284" s="232" t="s">
        <v>623</v>
      </c>
      <c r="F284" s="232">
        <v>182.5</v>
      </c>
      <c r="G284" s="232"/>
      <c r="H284" s="232">
        <v>248</v>
      </c>
      <c r="I284" s="234">
        <v>248</v>
      </c>
      <c r="J284" s="204" t="s">
        <v>681</v>
      </c>
      <c r="K284" s="205">
        <f t="shared" si="99"/>
        <v>65.5</v>
      </c>
      <c r="L284" s="206">
        <f t="shared" si="100"/>
        <v>0.35890410958904112</v>
      </c>
      <c r="M284" s="201" t="s">
        <v>591</v>
      </c>
      <c r="N284" s="207">
        <v>44214</v>
      </c>
      <c r="O284" s="1"/>
      <c r="P284" s="1"/>
      <c r="Q284" s="1"/>
      <c r="R284" s="6" t="s">
        <v>784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9">
        <v>157</v>
      </c>
      <c r="B285" s="230">
        <v>44140</v>
      </c>
      <c r="C285" s="230"/>
      <c r="D285" s="231" t="s">
        <v>327</v>
      </c>
      <c r="E285" s="232" t="s">
        <v>623</v>
      </c>
      <c r="F285" s="232">
        <v>247.5</v>
      </c>
      <c r="G285" s="232"/>
      <c r="H285" s="232">
        <v>320</v>
      </c>
      <c r="I285" s="234">
        <v>320</v>
      </c>
      <c r="J285" s="204" t="s">
        <v>681</v>
      </c>
      <c r="K285" s="205">
        <f t="shared" si="99"/>
        <v>72.5</v>
      </c>
      <c r="L285" s="206">
        <f t="shared" si="100"/>
        <v>0.29292929292929293</v>
      </c>
      <c r="M285" s="201" t="s">
        <v>591</v>
      </c>
      <c r="N285" s="207">
        <v>44323</v>
      </c>
      <c r="O285" s="1"/>
      <c r="P285" s="1"/>
      <c r="Q285" s="1"/>
      <c r="R285" s="6" t="s">
        <v>784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9">
        <v>158</v>
      </c>
      <c r="B286" s="230">
        <v>44140</v>
      </c>
      <c r="C286" s="230"/>
      <c r="D286" s="231" t="s">
        <v>272</v>
      </c>
      <c r="E286" s="232" t="s">
        <v>623</v>
      </c>
      <c r="F286" s="202">
        <v>925</v>
      </c>
      <c r="G286" s="232"/>
      <c r="H286" s="232">
        <v>1095</v>
      </c>
      <c r="I286" s="234">
        <v>1093</v>
      </c>
      <c r="J286" s="204" t="s">
        <v>813</v>
      </c>
      <c r="K286" s="205">
        <f t="shared" si="99"/>
        <v>170</v>
      </c>
      <c r="L286" s="206">
        <f t="shared" si="100"/>
        <v>0.18378378378378379</v>
      </c>
      <c r="M286" s="201" t="s">
        <v>591</v>
      </c>
      <c r="N286" s="207">
        <v>44201</v>
      </c>
      <c r="O286" s="1"/>
      <c r="P286" s="1"/>
      <c r="Q286" s="1"/>
      <c r="R286" s="6" t="s">
        <v>784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9">
        <v>159</v>
      </c>
      <c r="B287" s="230">
        <v>44140</v>
      </c>
      <c r="C287" s="230"/>
      <c r="D287" s="231" t="s">
        <v>343</v>
      </c>
      <c r="E287" s="232" t="s">
        <v>623</v>
      </c>
      <c r="F287" s="202">
        <v>332.5</v>
      </c>
      <c r="G287" s="232"/>
      <c r="H287" s="232">
        <v>393</v>
      </c>
      <c r="I287" s="234">
        <v>406</v>
      </c>
      <c r="J287" s="204" t="s">
        <v>814</v>
      </c>
      <c r="K287" s="205">
        <f t="shared" si="99"/>
        <v>60.5</v>
      </c>
      <c r="L287" s="206">
        <f t="shared" si="100"/>
        <v>0.18195488721804512</v>
      </c>
      <c r="M287" s="201" t="s">
        <v>591</v>
      </c>
      <c r="N287" s="207">
        <v>44256</v>
      </c>
      <c r="O287" s="1"/>
      <c r="P287" s="1"/>
      <c r="Q287" s="1"/>
      <c r="R287" s="6" t="s">
        <v>784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9">
        <v>160</v>
      </c>
      <c r="B288" s="230">
        <v>44141</v>
      </c>
      <c r="C288" s="230"/>
      <c r="D288" s="231" t="s">
        <v>482</v>
      </c>
      <c r="E288" s="232" t="s">
        <v>623</v>
      </c>
      <c r="F288" s="202">
        <v>231</v>
      </c>
      <c r="G288" s="232"/>
      <c r="H288" s="232">
        <v>281</v>
      </c>
      <c r="I288" s="234">
        <v>281</v>
      </c>
      <c r="J288" s="204" t="s">
        <v>681</v>
      </c>
      <c r="K288" s="205">
        <f t="shared" si="99"/>
        <v>50</v>
      </c>
      <c r="L288" s="206">
        <f t="shared" si="100"/>
        <v>0.21645021645021645</v>
      </c>
      <c r="M288" s="201" t="s">
        <v>591</v>
      </c>
      <c r="N288" s="207">
        <v>44358</v>
      </c>
      <c r="O288" s="1"/>
      <c r="P288" s="1"/>
      <c r="Q288" s="1"/>
      <c r="R288" s="6" t="s">
        <v>784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56">
        <v>161</v>
      </c>
      <c r="B289" s="249">
        <v>44187</v>
      </c>
      <c r="C289" s="249"/>
      <c r="D289" s="250" t="s">
        <v>455</v>
      </c>
      <c r="E289" s="56" t="s">
        <v>623</v>
      </c>
      <c r="F289" s="251" t="s">
        <v>815</v>
      </c>
      <c r="G289" s="56"/>
      <c r="H289" s="56"/>
      <c r="I289" s="252">
        <v>239</v>
      </c>
      <c r="J289" s="247" t="s">
        <v>594</v>
      </c>
      <c r="K289" s="247"/>
      <c r="L289" s="253"/>
      <c r="M289" s="254"/>
      <c r="N289" s="255"/>
      <c r="O289" s="1"/>
      <c r="P289" s="1"/>
      <c r="Q289" s="1"/>
      <c r="R289" s="6" t="s">
        <v>784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56">
        <v>162</v>
      </c>
      <c r="B290" s="249">
        <v>44258</v>
      </c>
      <c r="C290" s="249"/>
      <c r="D290" s="250" t="s">
        <v>810</v>
      </c>
      <c r="E290" s="56" t="s">
        <v>623</v>
      </c>
      <c r="F290" s="251" t="s">
        <v>811</v>
      </c>
      <c r="G290" s="56"/>
      <c r="H290" s="56"/>
      <c r="I290" s="252">
        <v>590</v>
      </c>
      <c r="J290" s="247" t="s">
        <v>594</v>
      </c>
      <c r="K290" s="247"/>
      <c r="L290" s="253"/>
      <c r="M290" s="254"/>
      <c r="N290" s="255"/>
      <c r="O290" s="1"/>
      <c r="P290" s="1"/>
      <c r="R290" s="6" t="s">
        <v>784</v>
      </c>
    </row>
    <row r="291" spans="1:26" ht="12.75" customHeight="1">
      <c r="A291" s="229">
        <v>163</v>
      </c>
      <c r="B291" s="230">
        <v>44274</v>
      </c>
      <c r="C291" s="230"/>
      <c r="D291" s="231" t="s">
        <v>343</v>
      </c>
      <c r="E291" s="232" t="s">
        <v>623</v>
      </c>
      <c r="F291" s="202">
        <v>355</v>
      </c>
      <c r="G291" s="232"/>
      <c r="H291" s="232">
        <v>422.5</v>
      </c>
      <c r="I291" s="234">
        <v>420</v>
      </c>
      <c r="J291" s="204" t="s">
        <v>816</v>
      </c>
      <c r="K291" s="205">
        <f t="shared" ref="K291:K294" si="101">H291-F291</f>
        <v>67.5</v>
      </c>
      <c r="L291" s="206">
        <f t="shared" ref="L291:L294" si="102">K291/F291</f>
        <v>0.19014084507042253</v>
      </c>
      <c r="M291" s="201" t="s">
        <v>591</v>
      </c>
      <c r="N291" s="207">
        <v>44361</v>
      </c>
      <c r="O291" s="1"/>
      <c r="R291" s="257" t="s">
        <v>784</v>
      </c>
    </row>
    <row r="292" spans="1:26" ht="12.75" customHeight="1">
      <c r="A292" s="229">
        <v>164</v>
      </c>
      <c r="B292" s="230">
        <v>44295</v>
      </c>
      <c r="C292" s="230"/>
      <c r="D292" s="231" t="s">
        <v>817</v>
      </c>
      <c r="E292" s="232" t="s">
        <v>623</v>
      </c>
      <c r="F292" s="202">
        <v>555</v>
      </c>
      <c r="G292" s="232"/>
      <c r="H292" s="232">
        <v>663</v>
      </c>
      <c r="I292" s="234">
        <v>663</v>
      </c>
      <c r="J292" s="204" t="s">
        <v>818</v>
      </c>
      <c r="K292" s="205">
        <f t="shared" si="101"/>
        <v>108</v>
      </c>
      <c r="L292" s="206">
        <f t="shared" si="102"/>
        <v>0.19459459459459461</v>
      </c>
      <c r="M292" s="201" t="s">
        <v>591</v>
      </c>
      <c r="N292" s="207">
        <v>44321</v>
      </c>
      <c r="O292" s="1"/>
      <c r="P292" s="1"/>
      <c r="Q292" s="1"/>
      <c r="R292" s="257" t="s">
        <v>784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9">
        <v>165</v>
      </c>
      <c r="B293" s="230">
        <v>44308</v>
      </c>
      <c r="C293" s="230"/>
      <c r="D293" s="231" t="s">
        <v>376</v>
      </c>
      <c r="E293" s="232" t="s">
        <v>623</v>
      </c>
      <c r="F293" s="202">
        <v>126.5</v>
      </c>
      <c r="G293" s="232"/>
      <c r="H293" s="232">
        <v>155</v>
      </c>
      <c r="I293" s="234">
        <v>155</v>
      </c>
      <c r="J293" s="204" t="s">
        <v>681</v>
      </c>
      <c r="K293" s="205">
        <f t="shared" si="101"/>
        <v>28.5</v>
      </c>
      <c r="L293" s="206">
        <f t="shared" si="102"/>
        <v>0.22529644268774704</v>
      </c>
      <c r="M293" s="201" t="s">
        <v>591</v>
      </c>
      <c r="N293" s="207">
        <v>44362</v>
      </c>
      <c r="O293" s="1"/>
      <c r="R293" s="257" t="s">
        <v>784</v>
      </c>
    </row>
    <row r="294" spans="1:26" ht="12.75" customHeight="1">
      <c r="A294" s="336">
        <v>166</v>
      </c>
      <c r="B294" s="337">
        <v>44368</v>
      </c>
      <c r="C294" s="337"/>
      <c r="D294" s="338" t="s">
        <v>394</v>
      </c>
      <c r="E294" s="339" t="s">
        <v>623</v>
      </c>
      <c r="F294" s="340">
        <v>287.5</v>
      </c>
      <c r="G294" s="339"/>
      <c r="H294" s="339">
        <v>245</v>
      </c>
      <c r="I294" s="341">
        <v>344</v>
      </c>
      <c r="J294" s="214" t="s">
        <v>863</v>
      </c>
      <c r="K294" s="215">
        <f t="shared" si="101"/>
        <v>-42.5</v>
      </c>
      <c r="L294" s="216">
        <f t="shared" si="102"/>
        <v>-0.14782608695652175</v>
      </c>
      <c r="M294" s="212" t="s">
        <v>604</v>
      </c>
      <c r="N294" s="209">
        <v>44508</v>
      </c>
      <c r="O294" s="1"/>
      <c r="R294" s="257" t="s">
        <v>784</v>
      </c>
    </row>
    <row r="295" spans="1:26" ht="12.75" customHeight="1">
      <c r="A295" s="256">
        <v>167</v>
      </c>
      <c r="B295" s="249">
        <v>44368</v>
      </c>
      <c r="C295" s="249"/>
      <c r="D295" s="250" t="s">
        <v>482</v>
      </c>
      <c r="E295" s="56" t="s">
        <v>623</v>
      </c>
      <c r="F295" s="251" t="s">
        <v>819</v>
      </c>
      <c r="G295" s="56"/>
      <c r="H295" s="56"/>
      <c r="I295" s="252">
        <v>320</v>
      </c>
      <c r="J295" s="247" t="s">
        <v>594</v>
      </c>
      <c r="K295" s="256"/>
      <c r="L295" s="249"/>
      <c r="M295" s="249"/>
      <c r="N295" s="250"/>
      <c r="O295" s="44"/>
      <c r="R295" s="257" t="s">
        <v>784</v>
      </c>
    </row>
    <row r="296" spans="1:26" ht="12.75" customHeight="1">
      <c r="A296" s="256">
        <v>168</v>
      </c>
      <c r="B296" s="249">
        <v>44406</v>
      </c>
      <c r="C296" s="249"/>
      <c r="D296" s="250" t="s">
        <v>376</v>
      </c>
      <c r="E296" s="56" t="s">
        <v>623</v>
      </c>
      <c r="F296" s="251" t="s">
        <v>822</v>
      </c>
      <c r="G296" s="56"/>
      <c r="H296" s="56"/>
      <c r="I296" s="56">
        <v>200</v>
      </c>
      <c r="J296" s="247" t="s">
        <v>594</v>
      </c>
      <c r="K296" s="256"/>
      <c r="L296" s="249"/>
      <c r="M296" s="249"/>
      <c r="N296" s="250"/>
      <c r="O296" s="44"/>
      <c r="R296" s="257" t="s">
        <v>784</v>
      </c>
    </row>
    <row r="297" spans="1:26" ht="12.75" customHeight="1">
      <c r="A297" s="256">
        <v>169</v>
      </c>
      <c r="B297" s="249">
        <v>44462</v>
      </c>
      <c r="C297" s="249"/>
      <c r="D297" s="250" t="s">
        <v>827</v>
      </c>
      <c r="E297" s="56" t="s">
        <v>623</v>
      </c>
      <c r="F297" s="251" t="s">
        <v>828</v>
      </c>
      <c r="G297" s="56"/>
      <c r="H297" s="56"/>
      <c r="I297" s="56">
        <v>1500</v>
      </c>
      <c r="J297" s="247" t="s">
        <v>594</v>
      </c>
      <c r="K297" s="256"/>
      <c r="L297" s="249"/>
      <c r="M297" s="249"/>
      <c r="N297" s="250"/>
      <c r="O297" s="44"/>
      <c r="R297" s="257" t="s">
        <v>784</v>
      </c>
    </row>
    <row r="298" spans="1:26" ht="12.75" customHeight="1">
      <c r="A298" s="284">
        <v>170</v>
      </c>
      <c r="B298" s="285">
        <v>44480</v>
      </c>
      <c r="C298" s="285"/>
      <c r="D298" s="286" t="s">
        <v>831</v>
      </c>
      <c r="E298" s="287" t="s">
        <v>623</v>
      </c>
      <c r="F298" s="288" t="s">
        <v>836</v>
      </c>
      <c r="G298" s="287"/>
      <c r="H298" s="287"/>
      <c r="I298" s="287">
        <v>145</v>
      </c>
      <c r="J298" s="289" t="s">
        <v>594</v>
      </c>
      <c r="K298" s="284"/>
      <c r="L298" s="285"/>
      <c r="M298" s="285"/>
      <c r="N298" s="286"/>
      <c r="O298" s="44"/>
      <c r="R298" s="257" t="s">
        <v>784</v>
      </c>
    </row>
    <row r="299" spans="1:26" ht="12.75" customHeight="1">
      <c r="A299" s="290">
        <v>171</v>
      </c>
      <c r="B299" s="291">
        <v>44481</v>
      </c>
      <c r="C299" s="291"/>
      <c r="D299" s="292" t="s">
        <v>261</v>
      </c>
      <c r="E299" s="293" t="s">
        <v>623</v>
      </c>
      <c r="F299" s="294" t="s">
        <v>833</v>
      </c>
      <c r="G299" s="293"/>
      <c r="H299" s="293"/>
      <c r="I299" s="293">
        <v>380</v>
      </c>
      <c r="J299" s="295" t="s">
        <v>594</v>
      </c>
      <c r="K299" s="290"/>
      <c r="L299" s="291"/>
      <c r="M299" s="291"/>
      <c r="N299" s="292"/>
      <c r="O299" s="44"/>
      <c r="R299" s="257" t="s">
        <v>784</v>
      </c>
    </row>
    <row r="300" spans="1:26" ht="12.75" customHeight="1">
      <c r="A300" s="290">
        <v>172</v>
      </c>
      <c r="B300" s="291">
        <v>44481</v>
      </c>
      <c r="C300" s="291"/>
      <c r="D300" s="292" t="s">
        <v>402</v>
      </c>
      <c r="E300" s="293" t="s">
        <v>623</v>
      </c>
      <c r="F300" s="294" t="s">
        <v>834</v>
      </c>
      <c r="G300" s="293"/>
      <c r="H300" s="293"/>
      <c r="I300" s="293">
        <v>56</v>
      </c>
      <c r="J300" s="295" t="s">
        <v>594</v>
      </c>
      <c r="K300" s="290"/>
      <c r="L300" s="291"/>
      <c r="M300" s="291"/>
      <c r="N300" s="292"/>
      <c r="O300" s="44"/>
      <c r="R300" s="257"/>
    </row>
    <row r="301" spans="1:26" ht="12.75" customHeight="1">
      <c r="A301" s="296">
        <v>173</v>
      </c>
      <c r="B301" s="291">
        <v>44551</v>
      </c>
      <c r="C301" s="296"/>
      <c r="D301" s="296" t="s">
        <v>119</v>
      </c>
      <c r="E301" s="293" t="s">
        <v>623</v>
      </c>
      <c r="F301" s="293" t="s">
        <v>1009</v>
      </c>
      <c r="G301" s="293"/>
      <c r="H301" s="293"/>
      <c r="I301" s="293">
        <v>3000</v>
      </c>
      <c r="J301" s="293" t="s">
        <v>594</v>
      </c>
      <c r="K301" s="293"/>
      <c r="L301" s="293"/>
      <c r="M301" s="293"/>
      <c r="N301" s="296"/>
      <c r="O301" s="44"/>
      <c r="R301" s="257"/>
    </row>
    <row r="302" spans="1:26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257"/>
    </row>
    <row r="303" spans="1:26" ht="12.75" customHeight="1">
      <c r="A303" s="256"/>
      <c r="B303" s="258" t="s">
        <v>820</v>
      </c>
      <c r="F303" s="59"/>
      <c r="G303" s="59"/>
      <c r="H303" s="59"/>
      <c r="I303" s="59"/>
      <c r="J303" s="44"/>
      <c r="K303" s="59"/>
      <c r="L303" s="59"/>
      <c r="M303" s="59"/>
      <c r="O303" s="44"/>
      <c r="R303" s="257"/>
    </row>
    <row r="304" spans="1:26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1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1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1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1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1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A313" s="259"/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A314" s="259"/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A315" s="56"/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</sheetData>
  <autoFilter ref="R1:R31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2021-12-23T02:27:53Z</dcterms:modified>
</cp:coreProperties>
</file>